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F401949E-FBE2-41F7-84EF-C0049B6AC46B}" xr6:coauthVersionLast="47" xr6:coauthVersionMax="47" xr10:uidLastSave="{00000000-0000-0000-0000-000000000000}"/>
  <bookViews>
    <workbookView xWindow="-120" yWindow="-120" windowWidth="29040" windowHeight="15840" tabRatio="762" firstSheet="7" activeTab="11" xr2:uid="{00000000-000D-0000-FFFF-FFFF00000000}"/>
  </bookViews>
  <sheets>
    <sheet name="Linkสูตรออร์เดอร์  (2)" sheetId="4462" r:id="rId1"/>
    <sheet name="4(Order+FC) (-4)" sheetId="4328" r:id="rId2"/>
    <sheet name="4(Order+FC)" sheetId="4196" r:id="rId3"/>
    <sheet name="7(Order)" sheetId="4189" r:id="rId4"/>
    <sheet name="7(Order) แยกลูกค้า" sheetId="4314" r:id="rId5"/>
    <sheet name="7(Fc) แยกลูกค้า" sheetId="4042" r:id="rId6"/>
    <sheet name="6(Order+Fc) แยกลูกค้า" sheetId="4213" r:id="rId7"/>
    <sheet name="6(Order)" sheetId="4223" r:id="rId8"/>
    <sheet name="6(Order) แยกลูกค้า" sheetId="4123" r:id="rId9"/>
    <sheet name="6(Fc) แยกลูกค้" sheetId="4224" r:id="rId10"/>
    <sheet name="ค้างทอ11-6-68" sheetId="4454" r:id="rId11"/>
    <sheet name="23-6-68" sheetId="4464" r:id="rId12"/>
    <sheet name="21-6-68" sheetId="4463" r:id="rId13"/>
    <sheet name="20-6-68" sheetId="4261" r:id="rId14"/>
    <sheet name="19-6-68" sheetId="4461" r:id="rId15"/>
    <sheet name="18-6-68" sheetId="4460" r:id="rId16"/>
    <sheet name="17-6-68" sheetId="4459" r:id="rId17"/>
    <sheet name="16-6-68" sheetId="4458" r:id="rId18"/>
    <sheet name="14-6-68" sheetId="4457" r:id="rId19"/>
    <sheet name="13-6-68" sheetId="4456" r:id="rId20"/>
    <sheet name="12-6-68" sheetId="4455" r:id="rId21"/>
    <sheet name="11-6-68" sheetId="4451" r:id="rId22"/>
    <sheet name="10-6-68" sheetId="4447" r:id="rId23"/>
    <sheet name="9-6-68" sheetId="4446" r:id="rId24"/>
    <sheet name="7-6-68" sheetId="4445" r:id="rId25"/>
    <sheet name="6-6-68" sheetId="4444" r:id="rId26"/>
    <sheet name="5-6-68" sheetId="4443" r:id="rId27"/>
    <sheet name="4-6-68" sheetId="4442" r:id="rId28"/>
    <sheet name="3-6-68" sheetId="4441" r:id="rId29"/>
  </sheets>
  <externalReferences>
    <externalReference r:id="rId30"/>
    <externalReference r:id="rId31"/>
    <externalReference r:id="rId32"/>
  </externalReferences>
  <definedNames>
    <definedName name="_xlnm._FilterDatabase" localSheetId="22" hidden="1">'10-6-68'!$A$5:$BD$190</definedName>
    <definedName name="_xlnm._FilterDatabase" localSheetId="21" hidden="1">'11-6-68'!$A$5:$BD$187</definedName>
    <definedName name="_xlnm._FilterDatabase" localSheetId="20" hidden="1">'12-6-68'!$A$5:$BD$197</definedName>
    <definedName name="_xlnm._FilterDatabase" localSheetId="19" hidden="1">'13-6-68'!$A$5:$BD$199</definedName>
    <definedName name="_xlnm._FilterDatabase" localSheetId="18" hidden="1">'14-6-68'!$A$5:$BD$194</definedName>
    <definedName name="_xlnm._FilterDatabase" localSheetId="17" hidden="1">'16-6-68'!$A$5:$BD$197</definedName>
    <definedName name="_xlnm._FilterDatabase" localSheetId="16" hidden="1">'17-6-68'!$A$5:$BD$194</definedName>
    <definedName name="_xlnm._FilterDatabase" localSheetId="15" hidden="1">'18-6-68'!$A$5:$BD$201</definedName>
    <definedName name="_xlnm._FilterDatabase" localSheetId="14" hidden="1">'19-6-68'!$A$5:$BD$189</definedName>
    <definedName name="_xlnm._FilterDatabase" localSheetId="13" hidden="1">'20-6-68'!$A$5:$BD$189</definedName>
    <definedName name="_xlnm._FilterDatabase" localSheetId="12" hidden="1">'21-6-68'!$A$5:$BD$186</definedName>
    <definedName name="_xlnm._FilterDatabase" localSheetId="11" hidden="1">'23-6-68'!$A$5:$BD$187</definedName>
    <definedName name="_xlnm._FilterDatabase" localSheetId="28" hidden="1">'3-6-68'!$A$5:$BD$171</definedName>
    <definedName name="_xlnm._FilterDatabase" localSheetId="27" hidden="1">'4-6-68'!$A$5:$BD$170</definedName>
    <definedName name="_xlnm._FilterDatabase" localSheetId="26" hidden="1">'5-6-68'!$A$5:$BD$165</definedName>
    <definedName name="_xlnm._FilterDatabase" localSheetId="25" hidden="1">'6-6-68'!$A$5:$BD$180</definedName>
    <definedName name="_xlnm._FilterDatabase" localSheetId="24" hidden="1">'7-6-68'!$A$5:$BD$184</definedName>
    <definedName name="_xlnm._FilterDatabase" localSheetId="23" hidden="1">'9-6-68'!$A$5:$BD$179</definedName>
    <definedName name="_xlnm._FilterDatabase" localSheetId="0" hidden="1">'Linkสูตรออร์เดอร์  (2)'!$A$5:$BD$5</definedName>
    <definedName name="_xlnm.Print_Area" localSheetId="9">'6(Fc) แยกลูกค้'!$A$1:$H$39</definedName>
    <definedName name="_xlnm.Print_Area" localSheetId="7">'6(Order)'!$A$1:$G$23</definedName>
    <definedName name="_xlnm.Print_Area" localSheetId="8">'6(Order) แยกลูกค้า'!$A$4:$G$60</definedName>
    <definedName name="_xlnm.Print_Area" localSheetId="6">'6(Order+Fc) แยกลูกค้า'!$A$4:$I$80</definedName>
    <definedName name="_xlnm.Print_Area" localSheetId="5">'7(Fc) แยกลูกค้า'!$A$1:$H$39</definedName>
    <definedName name="_xlnm.Print_Area" localSheetId="3">'7(Order)'!$A$6:$G$43</definedName>
    <definedName name="_xlnm.Print_Area" localSheetId="4">'7(Order) แยกลูกค้า'!$A$4:$G$60</definedName>
    <definedName name="Z_A35135A6_BB02_445F_B09B_908EF37AECE2_.wvu.Cols" localSheetId="22" hidden="1">'10-6-68'!$A:$A,'10-6-68'!$AG:$AG</definedName>
    <definedName name="Z_A35135A6_BB02_445F_B09B_908EF37AECE2_.wvu.Cols" localSheetId="21" hidden="1">'11-6-68'!$A:$A,'11-6-68'!$AG:$AG</definedName>
    <definedName name="Z_A35135A6_BB02_445F_B09B_908EF37AECE2_.wvu.Cols" localSheetId="20" hidden="1">'12-6-68'!$A:$A,'12-6-68'!$AG:$AG</definedName>
    <definedName name="Z_A35135A6_BB02_445F_B09B_908EF37AECE2_.wvu.Cols" localSheetId="19" hidden="1">'13-6-68'!$A:$A,'13-6-68'!$AG:$AG</definedName>
    <definedName name="Z_A35135A6_BB02_445F_B09B_908EF37AECE2_.wvu.Cols" localSheetId="18" hidden="1">'14-6-68'!$A:$A,'14-6-68'!$AG:$AG</definedName>
    <definedName name="Z_A35135A6_BB02_445F_B09B_908EF37AECE2_.wvu.Cols" localSheetId="17" hidden="1">'16-6-68'!$A:$A,'16-6-68'!$AG:$AG</definedName>
    <definedName name="Z_A35135A6_BB02_445F_B09B_908EF37AECE2_.wvu.Cols" localSheetId="16" hidden="1">'17-6-68'!$A:$A,'17-6-68'!$AG:$AG</definedName>
    <definedName name="Z_A35135A6_BB02_445F_B09B_908EF37AECE2_.wvu.Cols" localSheetId="15" hidden="1">'18-6-68'!$A:$A,'18-6-68'!$AG:$AG</definedName>
    <definedName name="Z_A35135A6_BB02_445F_B09B_908EF37AECE2_.wvu.Cols" localSheetId="14" hidden="1">'19-6-68'!$A:$A,'19-6-68'!$AG:$AG</definedName>
    <definedName name="Z_A35135A6_BB02_445F_B09B_908EF37AECE2_.wvu.Cols" localSheetId="13" hidden="1">'20-6-68'!$A:$A,'20-6-68'!$AG:$AG</definedName>
    <definedName name="Z_A35135A6_BB02_445F_B09B_908EF37AECE2_.wvu.Cols" localSheetId="12" hidden="1">'21-6-68'!$A:$A,'21-6-68'!$AG:$AG</definedName>
    <definedName name="Z_A35135A6_BB02_445F_B09B_908EF37AECE2_.wvu.Cols" localSheetId="11" hidden="1">'23-6-68'!$A:$A,'23-6-68'!$AG:$AG</definedName>
    <definedName name="Z_A35135A6_BB02_445F_B09B_908EF37AECE2_.wvu.Cols" localSheetId="28" hidden="1">'3-6-68'!$A:$A,'3-6-68'!$AG:$AG</definedName>
    <definedName name="Z_A35135A6_BB02_445F_B09B_908EF37AECE2_.wvu.Cols" localSheetId="27" hidden="1">'4-6-68'!$A:$A,'4-6-68'!$AG:$AG</definedName>
    <definedName name="Z_A35135A6_BB02_445F_B09B_908EF37AECE2_.wvu.Cols" localSheetId="26" hidden="1">'5-6-68'!$A:$A,'5-6-68'!$AG:$AG</definedName>
    <definedName name="Z_A35135A6_BB02_445F_B09B_908EF37AECE2_.wvu.Cols" localSheetId="25" hidden="1">'6-6-68'!$A:$A,'6-6-68'!$AG:$AG</definedName>
    <definedName name="Z_A35135A6_BB02_445F_B09B_908EF37AECE2_.wvu.Cols" localSheetId="24" hidden="1">'7-6-68'!$A:$A,'7-6-68'!$AG:$AG</definedName>
    <definedName name="Z_A35135A6_BB02_445F_B09B_908EF37AECE2_.wvu.Cols" localSheetId="23" hidden="1">'9-6-68'!$A:$A,'9-6-68'!$AG:$AG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22" hidden="1">'10-6-68'!$B$5:$AC$190</definedName>
    <definedName name="Z_A35135A6_BB02_445F_B09B_908EF37AECE2_.wvu.FilterData" localSheetId="21" hidden="1">'11-6-68'!$B$5:$AC$187</definedName>
    <definedName name="Z_A35135A6_BB02_445F_B09B_908EF37AECE2_.wvu.FilterData" localSheetId="20" hidden="1">'12-6-68'!$B$5:$AC$197</definedName>
    <definedName name="Z_A35135A6_BB02_445F_B09B_908EF37AECE2_.wvu.FilterData" localSheetId="19" hidden="1">'13-6-68'!$B$5:$AC$199</definedName>
    <definedName name="Z_A35135A6_BB02_445F_B09B_908EF37AECE2_.wvu.FilterData" localSheetId="18" hidden="1">'14-6-68'!$B$5:$AC$194</definedName>
    <definedName name="Z_A35135A6_BB02_445F_B09B_908EF37AECE2_.wvu.FilterData" localSheetId="17" hidden="1">'16-6-68'!$B$5:$AC$197</definedName>
    <definedName name="Z_A35135A6_BB02_445F_B09B_908EF37AECE2_.wvu.FilterData" localSheetId="16" hidden="1">'17-6-68'!$B$5:$AC$194</definedName>
    <definedName name="Z_A35135A6_BB02_445F_B09B_908EF37AECE2_.wvu.FilterData" localSheetId="15" hidden="1">'18-6-68'!$B$5:$AC$201</definedName>
    <definedName name="Z_A35135A6_BB02_445F_B09B_908EF37AECE2_.wvu.FilterData" localSheetId="14" hidden="1">'19-6-68'!$B$5:$AC$189</definedName>
    <definedName name="Z_A35135A6_BB02_445F_B09B_908EF37AECE2_.wvu.FilterData" localSheetId="13" hidden="1">'20-6-68'!$B$5:$AC$189</definedName>
    <definedName name="Z_A35135A6_BB02_445F_B09B_908EF37AECE2_.wvu.FilterData" localSheetId="12" hidden="1">'21-6-68'!$B$5:$AC$186</definedName>
    <definedName name="Z_A35135A6_BB02_445F_B09B_908EF37AECE2_.wvu.FilterData" localSheetId="11" hidden="1">'23-6-68'!$B$5:$AC$187</definedName>
    <definedName name="Z_A35135A6_BB02_445F_B09B_908EF37AECE2_.wvu.FilterData" localSheetId="28" hidden="1">'3-6-68'!$B$5:$AC$171</definedName>
    <definedName name="Z_A35135A6_BB02_445F_B09B_908EF37AECE2_.wvu.FilterData" localSheetId="27" hidden="1">'4-6-68'!$B$5:$AC$170</definedName>
    <definedName name="Z_A35135A6_BB02_445F_B09B_908EF37AECE2_.wvu.FilterData" localSheetId="26" hidden="1">'5-6-68'!$B$5:$AC$165</definedName>
    <definedName name="Z_A35135A6_BB02_445F_B09B_908EF37AECE2_.wvu.FilterData" localSheetId="25" hidden="1">'6-6-68'!$B$5:$AC$180</definedName>
    <definedName name="Z_A35135A6_BB02_445F_B09B_908EF37AECE2_.wvu.FilterData" localSheetId="24" hidden="1">'7-6-68'!$B$5:$AC$184</definedName>
    <definedName name="Z_A35135A6_BB02_445F_B09B_908EF37AECE2_.wvu.FilterData" localSheetId="23" hidden="1">'9-6-68'!$B$5:$AC$179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22" hidden="1">'10-6-68'!$2:$2</definedName>
    <definedName name="Z_A35135A6_BB02_445F_B09B_908EF37AECE2_.wvu.Rows" localSheetId="21" hidden="1">'11-6-68'!$2:$2</definedName>
    <definedName name="Z_A35135A6_BB02_445F_B09B_908EF37AECE2_.wvu.Rows" localSheetId="20" hidden="1">'12-6-68'!$2:$2</definedName>
    <definedName name="Z_A35135A6_BB02_445F_B09B_908EF37AECE2_.wvu.Rows" localSheetId="19" hidden="1">'13-6-68'!$2:$2</definedName>
    <definedName name="Z_A35135A6_BB02_445F_B09B_908EF37AECE2_.wvu.Rows" localSheetId="18" hidden="1">'14-6-68'!$2:$2</definedName>
    <definedName name="Z_A35135A6_BB02_445F_B09B_908EF37AECE2_.wvu.Rows" localSheetId="17" hidden="1">'16-6-68'!$2:$2</definedName>
    <definedName name="Z_A35135A6_BB02_445F_B09B_908EF37AECE2_.wvu.Rows" localSheetId="16" hidden="1">'17-6-68'!$2:$2</definedName>
    <definedName name="Z_A35135A6_BB02_445F_B09B_908EF37AECE2_.wvu.Rows" localSheetId="15" hidden="1">'18-6-68'!$2:$2</definedName>
    <definedName name="Z_A35135A6_BB02_445F_B09B_908EF37AECE2_.wvu.Rows" localSheetId="14" hidden="1">'19-6-68'!$2:$2</definedName>
    <definedName name="Z_A35135A6_BB02_445F_B09B_908EF37AECE2_.wvu.Rows" localSheetId="13" hidden="1">'20-6-68'!$2:$2</definedName>
    <definedName name="Z_A35135A6_BB02_445F_B09B_908EF37AECE2_.wvu.Rows" localSheetId="12" hidden="1">'21-6-68'!$2:$2</definedName>
    <definedName name="Z_A35135A6_BB02_445F_B09B_908EF37AECE2_.wvu.Rows" localSheetId="11" hidden="1">'23-6-68'!$2:$2</definedName>
    <definedName name="Z_A35135A6_BB02_445F_B09B_908EF37AECE2_.wvu.Rows" localSheetId="28" hidden="1">'3-6-68'!$2:$2</definedName>
    <definedName name="Z_A35135A6_BB02_445F_B09B_908EF37AECE2_.wvu.Rows" localSheetId="27" hidden="1">'4-6-68'!$2:$2</definedName>
    <definedName name="Z_A35135A6_BB02_445F_B09B_908EF37AECE2_.wvu.Rows" localSheetId="26" hidden="1">'5-6-68'!$2:$2</definedName>
    <definedName name="Z_A35135A6_BB02_445F_B09B_908EF37AECE2_.wvu.Rows" localSheetId="25" hidden="1">'6-6-68'!$2:$2</definedName>
    <definedName name="Z_A35135A6_BB02_445F_B09B_908EF37AECE2_.wvu.Rows" localSheetId="24" hidden="1">'7-6-68'!$2:$2</definedName>
    <definedName name="Z_A35135A6_BB02_445F_B09B_908EF37AECE2_.wvu.Rows" localSheetId="23" hidden="1">'9-6-68'!$2:$2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279" r:id="rId33"/>
    <pivotCache cacheId="280" r:id="rId34"/>
    <pivotCache cacheId="281" r:id="rId35"/>
    <pivotCache cacheId="282" r:id="rId36"/>
    <pivotCache cacheId="283" r:id="rId3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4462" l="1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Q4" i="4462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P6" i="4454" l="1"/>
  <c r="P7" i="4454"/>
  <c r="P8" i="4454"/>
  <c r="P9" i="4454"/>
  <c r="P10" i="4454"/>
  <c r="P11" i="4454"/>
  <c r="P12" i="4454"/>
  <c r="P13" i="4454"/>
  <c r="P14" i="4454"/>
  <c r="P15" i="4454"/>
  <c r="P16" i="4454"/>
  <c r="P17" i="4454"/>
  <c r="P18" i="4454"/>
  <c r="P19" i="4454"/>
  <c r="P20" i="4454"/>
  <c r="P21" i="4454"/>
  <c r="P22" i="4454"/>
  <c r="P23" i="4454"/>
  <c r="P5" i="4454"/>
  <c r="C24" i="4454"/>
  <c r="D24" i="4454"/>
  <c r="E24" i="4454"/>
  <c r="F24" i="4454"/>
  <c r="G24" i="4454"/>
  <c r="H24" i="4454"/>
  <c r="I24" i="4454"/>
  <c r="J24" i="4454"/>
  <c r="K24" i="4454"/>
  <c r="L24" i="4454"/>
  <c r="M24" i="4454"/>
  <c r="N24" i="4454"/>
  <c r="O24" i="4454"/>
  <c r="B24" i="4454"/>
  <c r="P24" i="4454" l="1"/>
  <c r="L11" i="4223" l="1"/>
  <c r="H43" i="4224"/>
  <c r="D36" i="4189" l="1"/>
  <c r="D34" i="4189"/>
  <c r="D31" i="4189"/>
  <c r="D32" i="4189"/>
  <c r="D33" i="4189"/>
  <c r="D30" i="4189"/>
  <c r="D28" i="4189"/>
  <c r="C41" i="4189" l="1"/>
  <c r="D41" i="4189"/>
  <c r="E41" i="4189"/>
  <c r="F41" i="4189"/>
  <c r="G41" i="4189"/>
  <c r="B41" i="4189"/>
  <c r="B38" i="4189"/>
  <c r="D47" i="4189" l="1"/>
  <c r="J26" i="4189" l="1"/>
  <c r="K8" i="4189"/>
  <c r="I8" i="4189" s="1"/>
  <c r="K9" i="4189"/>
  <c r="I9" i="4189" s="1"/>
  <c r="K10" i="4189"/>
  <c r="I10" i="4189" s="1"/>
  <c r="K11" i="4189"/>
  <c r="I11" i="4189" s="1"/>
  <c r="K12" i="4189"/>
  <c r="I12" i="4189" s="1"/>
  <c r="K13" i="4189"/>
  <c r="I13" i="4189" s="1"/>
  <c r="K14" i="4189"/>
  <c r="I14" i="4189" s="1"/>
  <c r="K15" i="4189"/>
  <c r="I15" i="4189" s="1"/>
  <c r="K16" i="4189"/>
  <c r="I16" i="4189" s="1"/>
  <c r="K17" i="4189"/>
  <c r="K18" i="4189"/>
  <c r="I18" i="4189" s="1"/>
  <c r="K19" i="4189"/>
  <c r="I19" i="4189" s="1"/>
  <c r="K20" i="4189"/>
  <c r="I20" i="4189" s="1"/>
  <c r="K21" i="4189"/>
  <c r="I21" i="4189" s="1"/>
  <c r="K22" i="4189"/>
  <c r="I22" i="4189" s="1"/>
  <c r="K23" i="4189"/>
  <c r="I23" i="4189" s="1"/>
  <c r="K24" i="4189"/>
  <c r="I24" i="4189" s="1"/>
  <c r="K25" i="4189"/>
  <c r="I25" i="4189" s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C41" i="4328" l="1"/>
  <c r="C57" i="4328" s="1"/>
  <c r="C50" i="4328"/>
  <c r="D41" i="4328"/>
  <c r="D50" i="4328"/>
  <c r="E41" i="4328"/>
  <c r="F41" i="4328"/>
  <c r="B41" i="4328"/>
  <c r="B45" i="4328" s="1"/>
  <c r="I39" i="4328"/>
  <c r="I37" i="4328"/>
  <c r="C52" i="4328" l="1"/>
  <c r="D52" i="4328"/>
  <c r="C59" i="4328"/>
  <c r="C47" i="4328"/>
  <c r="D47" i="4328"/>
  <c r="J31" i="4328" l="1"/>
  <c r="K31" i="4328" s="1"/>
  <c r="J25" i="4328"/>
  <c r="H25" i="4328" s="1"/>
  <c r="J24" i="4328"/>
  <c r="H24" i="4328" s="1"/>
  <c r="J23" i="4328"/>
  <c r="H23" i="4328" s="1"/>
  <c r="J22" i="4328"/>
  <c r="H22" i="4328" s="1"/>
  <c r="J21" i="4328"/>
  <c r="H21" i="4328" s="1"/>
  <c r="J20" i="4328"/>
  <c r="H20" i="4328" s="1"/>
  <c r="J19" i="4328"/>
  <c r="H19" i="4328" s="1"/>
  <c r="J18" i="4328"/>
  <c r="H18" i="4328" s="1"/>
  <c r="J17" i="4328"/>
  <c r="J16" i="4328"/>
  <c r="H16" i="4328" s="1"/>
  <c r="J15" i="4328"/>
  <c r="H15" i="4328" s="1"/>
  <c r="J14" i="4328"/>
  <c r="H14" i="4328" s="1"/>
  <c r="J13" i="4328"/>
  <c r="H13" i="4328" s="1"/>
  <c r="J12" i="4328"/>
  <c r="H12" i="4328" s="1"/>
  <c r="J11" i="4328"/>
  <c r="H11" i="4328" s="1"/>
  <c r="J10" i="4328"/>
  <c r="H10" i="4328" s="1"/>
  <c r="J9" i="4328"/>
  <c r="H9" i="4328" s="1"/>
  <c r="J8" i="4328"/>
  <c r="J7" i="4328"/>
  <c r="H7" i="4328" s="1"/>
  <c r="M28" i="4328"/>
  <c r="J27" i="4328" l="1"/>
  <c r="H8" i="4328"/>
  <c r="H27" i="4328" s="1"/>
  <c r="E45" i="4328"/>
  <c r="D45" i="4328"/>
  <c r="C45" i="4328"/>
  <c r="G45" i="4328"/>
  <c r="F45" i="4328"/>
  <c r="H30" i="4328" l="1"/>
  <c r="H34" i="4328" l="1"/>
  <c r="I35" i="4328" s="1"/>
  <c r="H33" i="4328"/>
  <c r="J33" i="4328" s="1"/>
  <c r="K33" i="4328" s="1"/>
  <c r="K35" i="4328" s="1"/>
  <c r="I39" i="4196"/>
  <c r="N38" i="4328" l="1"/>
  <c r="J7" i="4196"/>
  <c r="J29" i="4196" s="1"/>
  <c r="K7" i="4189"/>
  <c r="I7" i="4189" l="1"/>
  <c r="I26" i="4189" s="1"/>
  <c r="K26" i="4189"/>
  <c r="H7" i="4196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6" i="4213" l="1"/>
  <c r="I7" i="4213"/>
  <c r="I8" i="4213"/>
  <c r="I9" i="4213"/>
  <c r="I10" i="4213"/>
  <c r="I12" i="4213"/>
  <c r="I14" i="4213"/>
  <c r="I16" i="4213"/>
  <c r="I17" i="4213"/>
  <c r="I18" i="4213"/>
  <c r="I19" i="4213"/>
  <c r="I20" i="4213"/>
  <c r="I22" i="4213"/>
  <c r="I24" i="4213"/>
  <c r="I26" i="4213"/>
  <c r="I28" i="4213"/>
  <c r="I29" i="4213"/>
  <c r="I30" i="4213"/>
  <c r="I32" i="4213"/>
  <c r="I33" i="4213"/>
  <c r="I34" i="4213"/>
  <c r="I35" i="4213"/>
  <c r="I36" i="4213"/>
  <c r="I37" i="4213"/>
  <c r="I38" i="4213"/>
  <c r="I39" i="4213"/>
  <c r="I40" i="4213"/>
  <c r="I42" i="4213"/>
  <c r="I44" i="4213"/>
  <c r="I45" i="4213"/>
  <c r="I47" i="4213"/>
  <c r="I48" i="4213"/>
  <c r="I51" i="4213"/>
  <c r="I52" i="4213"/>
  <c r="I54" i="4213"/>
  <c r="I55" i="4213"/>
  <c r="I58" i="4213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5" i="4213" l="1"/>
  <c r="I75" i="4213" s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<sst xmlns="http://schemas.openxmlformats.org/spreadsheetml/2006/main" count="47384" uniqueCount="665">
  <si>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</si>
  <si>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</si>
  <si>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</si>
  <si>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</si>
  <si>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</si>
  <si>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</si>
  <si>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</si>
  <si>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</si>
  <si>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</si>
  <si>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</si>
  <si>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</si>
  <si>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</si>
  <si>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</si>
  <si>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</si>
  <si>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</si>
  <si>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</si>
  <si>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</si>
  <si>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</si>
  <si>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</si>
  <si>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</si>
  <si>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</si>
  <si>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</si>
  <si>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</si>
  <si>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</si>
  <si>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</si>
  <si>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</si>
  <si>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</si>
  <si>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</si>
  <si>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</si>
  <si>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</si>
  <si>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</si>
  <si>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</si>
  <si>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</si>
  <si>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</si>
  <si>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</si>
  <si>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</si>
  <si>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</si>
  <si>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</si>
  <si>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</si>
  <si>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</si>
  <si>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</si>
  <si>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</si>
  <si>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</si>
  <si>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</si>
  <si>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</si>
  <si>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</si>
  <si>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</si>
  <si>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</si>
  <si>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</si>
  <si>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</si>
  <si>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</si>
  <si>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</si>
  <si>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</si>
  <si>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</si>
  <si>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</si>
  <si>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</si>
  <si>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</si>
  <si>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</si>
  <si>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</si>
  <si>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</si>
  <si>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</si>
  <si>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</si>
  <si>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</si>
  <si>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</si>
  <si>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</si>
  <si>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</si>
  <si>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</si>
  <si>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</si>
  <si>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</si>
  <si>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</si>
  <si>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</si>
  <si>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</si>
  <si>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</si>
  <si>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</si>
  <si>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</si>
  <si>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</si>
  <si>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</si>
  <si>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</si>
  <si>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</si>
  <si>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WSWT2025700</t>
  </si>
  <si>
    <t>บจก.เอสพีเอ็ม อาหารสัตว์</t>
  </si>
  <si>
    <t>WSWT2025800SM</t>
  </si>
  <si>
    <t>WSWT2025800</t>
  </si>
  <si>
    <t>ว</t>
  </si>
  <si>
    <t>WSWT2325650</t>
  </si>
  <si>
    <t>WSWT2625650</t>
  </si>
  <si>
    <t>บจก.เบทาโกร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</si>
  <si>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</si>
  <si>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</si>
  <si>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</si>
  <si>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</si>
  <si>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</si>
  <si>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</si>
  <si>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</si>
  <si>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</si>
  <si>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</si>
  <si>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</si>
  <si>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</si>
  <si>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</si>
  <si>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</si>
  <si>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400แบน</t>
  </si>
  <si>
    <t>WSWT2321112512551</t>
  </si>
  <si>
    <t>เส้นเทป</t>
  </si>
  <si>
    <t>จำนวน</t>
  </si>
  <si>
    <t>WRWT25800/WRWT25800</t>
  </si>
  <si>
    <t>WRWT25650/WRWT25650</t>
  </si>
  <si>
    <t>WRWT25800/WRWT25650</t>
  </si>
  <si>
    <t>WRWT25850/WRWT25850</t>
  </si>
  <si>
    <t>WRWT21750/WRWT21750</t>
  </si>
  <si>
    <t>WRWT260850/WRWT25850</t>
  </si>
  <si>
    <t>Blue for Refine sugar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</si>
  <si>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</si>
  <si>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</si>
  <si>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</si>
  <si>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</si>
  <si>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</si>
  <si>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</si>
  <si>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</si>
  <si>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</si>
  <si>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</si>
  <si>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</si>
  <si>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</si>
  <si>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</si>
  <si>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</si>
  <si>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</si>
  <si>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</si>
  <si>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</si>
  <si>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เฟิร์สช้อย 914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</si>
  <si>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</si>
  <si>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</si>
  <si>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</si>
  <si>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</si>
  <si>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</si>
  <si>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</si>
  <si>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WRWT160800/WRWT25800</t>
  </si>
  <si>
    <t>WSWT2125650</t>
  </si>
  <si>
    <t>เพอเฟคค์ 913</t>
  </si>
  <si>
    <t>รอส่ง</t>
  </si>
  <si>
    <t>WSWT1625800</t>
  </si>
  <si>
    <t>WSWT1825800</t>
  </si>
  <si>
    <t xml:space="preserve"> / </t>
  </si>
  <si>
    <t>ประมาณการ</t>
  </si>
  <si>
    <t>บจก.เพรซิเดนท์ฟลาวมิลล์</t>
  </si>
  <si>
    <t>WSWT1825800SM</t>
  </si>
  <si>
    <t>WRWT180800/WRWT25800</t>
  </si>
  <si>
    <t>คุณธนนท์ อุทัยไพศาลวงศ์</t>
  </si>
  <si>
    <t>WSWT2025650</t>
  </si>
  <si>
    <t>บจก.อินเทคค์ โกลบอล</t>
  </si>
  <si>
    <t>บจก.โอเชี่ยนฟีด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</si>
  <si>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</si>
  <si>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</si>
  <si>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</si>
  <si>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</si>
  <si>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</si>
  <si>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</si>
  <si>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สุบรรณ 222</t>
  </si>
  <si>
    <t>P11</t>
  </si>
  <si>
    <t>WSWT262575051</t>
  </si>
  <si>
    <t>บจก.ไทยร่วมใจน้ำมันพืช</t>
  </si>
  <si>
    <t>TRJ</t>
  </si>
  <si>
    <t>P1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</si>
  <si>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</si>
  <si>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</si>
  <si>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</si>
  <si>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</si>
  <si>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</si>
  <si>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</si>
  <si>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</si>
  <si>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</si>
  <si>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</si>
  <si>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</si>
  <si>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</si>
  <si>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</si>
  <si>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</si>
  <si>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</si>
  <si>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</si>
  <si>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</si>
  <si>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</si>
  <si>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</si>
  <si>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</si>
  <si>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</si>
  <si>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</si>
  <si>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</si>
  <si>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ถุงเขียว</t>
  </si>
  <si>
    <t>บจก.ซิเบลโก้</t>
  </si>
  <si>
    <t>บจก.หนองบัวฟีดมิลล์</t>
  </si>
  <si>
    <t>WSWT1921720</t>
  </si>
  <si>
    <t>WRWT21720/WRWT25800</t>
  </si>
  <si>
    <t>WRWT190720/WRWT25800</t>
  </si>
  <si>
    <t>ขาวแถบใส5</t>
  </si>
  <si>
    <t>WRWT25650/WRCL25680</t>
  </si>
  <si>
    <t>WSWTSCL052325650</t>
  </si>
  <si>
    <t>Order+ส่ง</t>
  </si>
  <si>
    <t>สุบรรณ 777</t>
  </si>
  <si>
    <t>สุบรรณ 666</t>
  </si>
  <si>
    <t>MK67-001153</t>
  </si>
  <si>
    <t>บจก.กบินทร์อินทรีย์</t>
  </si>
  <si>
    <t>Order+ส่ง+ประมาณการ</t>
  </si>
  <si>
    <t>เฟิร์สคลาส 912</t>
  </si>
  <si>
    <t>MK67-001236</t>
  </si>
  <si>
    <t>ยูฟีด รวมไก่ วัว</t>
  </si>
  <si>
    <t>นีโอ พี3</t>
  </si>
  <si>
    <t>MK67-001272</t>
  </si>
  <si>
    <t>ลูกค้าสั่งผิดเอาไปส่งเดือน10</t>
  </si>
  <si>
    <t>300กระสอบ</t>
  </si>
  <si>
    <t>WSWT2121670SM ผลรวม</t>
  </si>
  <si>
    <t>WSWT2625850SM ผลรวม</t>
  </si>
  <si>
    <t>MK67-001396</t>
  </si>
  <si>
    <t>นีโอ พี4</t>
  </si>
  <si>
    <t>เฟิร์สช้อย 913</t>
  </si>
  <si>
    <t>ถุงทองแซนวิช</t>
  </si>
  <si>
    <t>ดอกไม้เขียว</t>
  </si>
  <si>
    <t>500กระสอบแบน พร้อมระบุชื่อบริษัท รายการสินค้า จำนวนแต่ละแพ็ค</t>
  </si>
  <si>
    <t>WSWT2625650 ผลรวม</t>
  </si>
  <si>
    <t>WRWT251000/WRWT251000</t>
  </si>
  <si>
    <t>WRWT251000/WRYL251000</t>
  </si>
  <si>
    <t>MK67-001490</t>
  </si>
  <si>
    <t>เฟิร์สช้อย 903</t>
  </si>
  <si>
    <t>MK67-001532</t>
  </si>
  <si>
    <t>MK67-001533</t>
  </si>
  <si>
    <t>จับจีบ5"</t>
  </si>
  <si>
    <t>จับจีบ4"</t>
  </si>
  <si>
    <t>กุ้งแดง</t>
  </si>
  <si>
    <t xml:space="preserve">WSWT2625800 </t>
  </si>
  <si>
    <t>WRWT260800/WRWT25800</t>
  </si>
  <si>
    <t>ผึ้งชมพู</t>
  </si>
  <si>
    <t>MK67-001617</t>
  </si>
  <si>
    <t>WSWT2625800  ผลรวม</t>
  </si>
  <si>
    <t xml:space="preserve">  </t>
  </si>
  <si>
    <t>MK67-001642</t>
  </si>
  <si>
    <t>MK67-001643</t>
  </si>
  <si>
    <t>BLANK FORM</t>
  </si>
  <si>
    <t>บจก.ไลม์มาสเตอร์</t>
  </si>
  <si>
    <t>LMC 25 kg</t>
  </si>
  <si>
    <t>บจก.ซิเบลโก้(บางเลน)</t>
  </si>
  <si>
    <t>ใบ</t>
  </si>
  <si>
    <t>เมตร</t>
  </si>
  <si>
    <t>วัน</t>
  </si>
  <si>
    <t>นีโอ พี3(เอส)</t>
  </si>
  <si>
    <t>พระประแดง</t>
  </si>
  <si>
    <t>ห้ามขาด-ห้ามเกิน</t>
  </si>
  <si>
    <t>TUNA MEAL MARIN TRUST</t>
  </si>
  <si>
    <t>บจก.ฟาร์เธอร์ส วิง ซัพพลาย</t>
  </si>
  <si>
    <t>vn</t>
  </si>
  <si>
    <t>WSWT2321750</t>
  </si>
  <si>
    <t>WRWT230750/WRWT21750</t>
  </si>
  <si>
    <t>หนองบุญมาก</t>
  </si>
  <si>
    <t>ห้ามขาด-เกินได้5%</t>
  </si>
  <si>
    <t>WSWT1925800SM</t>
  </si>
  <si>
    <t>WRWT190800/WRWT25800</t>
  </si>
  <si>
    <t>พันธุ์ข้าว</t>
  </si>
  <si>
    <t>บจก.เอ็นทีฟีด</t>
  </si>
  <si>
    <t>500กระสอบ พร้อมระบุชื่อบริษัท รายการสินค้า จำนวนแต่ละแพ็ค</t>
  </si>
  <si>
    <t>20/1--5/3 ลูกค้าแจ้งเลื่อน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</si>
  <si>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</si>
  <si>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</si>
  <si>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</si>
  <si>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</si>
  <si>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</si>
  <si>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</si>
  <si>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</si>
  <si>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เฟิร์สช้อย 912</t>
  </si>
  <si>
    <t>เพอเฟคค์ 911</t>
  </si>
  <si>
    <t>เพอเฟคค์ 916</t>
  </si>
  <si>
    <t>เฟิร์สคลาส 902</t>
  </si>
  <si>
    <t>MK68-000093</t>
  </si>
  <si>
    <t>500กระสอบแบนเต็มใบ</t>
  </si>
  <si>
    <t>SPM 212</t>
  </si>
  <si>
    <t>MK68-000122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</si>
  <si>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</si>
  <si>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</si>
  <si>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</si>
  <si>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</si>
  <si>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</si>
  <si>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กรม</t>
  </si>
  <si>
    <t>ยอดส่ง   1/2/68 - 10/2/68</t>
  </si>
  <si>
    <t>WSWT2321112512551VN</t>
  </si>
  <si>
    <t>สั่งเวียดนามสำเร็จรูปทั้งหมด</t>
  </si>
  <si>
    <t>เบทาโกร 405</t>
  </si>
  <si>
    <t>WSWT2221940</t>
  </si>
  <si>
    <t>ผ้าเข้า 25-26/2</t>
  </si>
  <si>
    <t>WRWT21940/WRWT21940</t>
  </si>
  <si>
    <t>ยอดส่ง   1/2/68 - 17/2/68</t>
  </si>
  <si>
    <t>WSWT2321750 ผลรวม</t>
  </si>
  <si>
    <t>บจก.ซัน ซีเมนต์ โพรเซส</t>
  </si>
  <si>
    <t>พระอาทิตย์(ปูนนอน-ชริงค์)</t>
  </si>
  <si>
    <t>WSWT1625800SM</t>
  </si>
  <si>
    <t>MK68-000247</t>
  </si>
  <si>
    <t>ลบสี 5040</t>
  </si>
  <si>
    <t>ลบสีจำนวนมาก 3851</t>
  </si>
  <si>
    <t>รถไฟ</t>
  </si>
  <si>
    <t>บจก.เอ็กเซลเล้นท์</t>
  </si>
  <si>
    <t>FG</t>
  </si>
  <si>
    <t>เพอเฟคค์ 000</t>
  </si>
  <si>
    <t>สุบรรณ 111</t>
  </si>
  <si>
    <t>MK68-000326</t>
  </si>
  <si>
    <t>MK68-000334</t>
  </si>
  <si>
    <t>MK68-000341</t>
  </si>
  <si>
    <t>แดนโกรว20(เขียวเข้ม)</t>
  </si>
  <si>
    <t>MK68-000355</t>
  </si>
  <si>
    <t>MK68-000378</t>
  </si>
  <si>
    <t>ป้ายชื่อแถว</t>
  </si>
  <si>
    <t>วี-ฟีด วี 07</t>
  </si>
  <si>
    <t>MK68-000440</t>
  </si>
  <si>
    <t>MK68-000452</t>
  </si>
  <si>
    <t>WSWT1621720SMFX</t>
  </si>
  <si>
    <t>FELDSPAR N325-GBL</t>
  </si>
  <si>
    <t>ห้ามเกิน-ขาดได้5%</t>
  </si>
  <si>
    <t>WSWT2321112512551 ผลรวม</t>
  </si>
  <si>
    <t>MK68-000514</t>
  </si>
  <si>
    <t>SW 441 PLUS</t>
  </si>
  <si>
    <t xml:space="preserve">SW 441 </t>
  </si>
  <si>
    <t>FELDSPAR N15</t>
  </si>
  <si>
    <t>มีลบสี</t>
  </si>
  <si>
    <t>MK68-000531</t>
  </si>
  <si>
    <t>นีโอ ดี03</t>
  </si>
  <si>
    <t>ยอดส่ง   1/4/68  - 12/4/68</t>
  </si>
  <si>
    <t>WSWT1725800</t>
  </si>
  <si>
    <t>WRWT170800/WRWT25800</t>
  </si>
  <si>
    <t>ฟีล กู๊ด พี05</t>
  </si>
  <si>
    <t>WSWT2125800</t>
  </si>
  <si>
    <t>WRWT210800/WRWT25800</t>
  </si>
  <si>
    <t>จับจีบ3.5"</t>
  </si>
  <si>
    <t>MK68-000555</t>
  </si>
  <si>
    <t>แดนโกรว10P-L</t>
  </si>
  <si>
    <t>ดวงใจ(ชมพู-ม่วง)</t>
  </si>
  <si>
    <t>WSWT1725800 ผลรวม</t>
  </si>
  <si>
    <t>WSWT2125800 ผลรวม</t>
  </si>
  <si>
    <t>เบทาโกร 326</t>
  </si>
  <si>
    <t>บจก.ไบโอกรีนนิค</t>
  </si>
  <si>
    <t>บจก.เอเชียเหมืองแร่</t>
  </si>
  <si>
    <t>AMPC</t>
  </si>
  <si>
    <t>กรุงเทพมหานคร</t>
  </si>
  <si>
    <t>WSWT2021850UV</t>
  </si>
  <si>
    <t>WRWT21850/WRWT21850</t>
  </si>
  <si>
    <t>WRWT200850/WRWT21850</t>
  </si>
  <si>
    <t>WSWT1925800SM ผลรวม</t>
  </si>
  <si>
    <t>WSWT2025650 ผลรวม</t>
  </si>
  <si>
    <t>WSWT2125650 ผลรวม</t>
  </si>
  <si>
    <t>WSWT1825800 ผลรวม</t>
  </si>
  <si>
    <t>ดอกไม้แดง</t>
  </si>
  <si>
    <t>วีโว่ 200</t>
  </si>
  <si>
    <t>PORTARYTE B15</t>
  </si>
  <si>
    <t>MK68-000634</t>
  </si>
  <si>
    <t>WB ฟาร์ม F914M 30kg NM</t>
  </si>
  <si>
    <t>MK68-000630</t>
  </si>
  <si>
    <t>WB ฟาร์ม F992 30kg LR</t>
  </si>
  <si>
    <t>ลพบุรี3</t>
  </si>
  <si>
    <t>MK68-000631</t>
  </si>
  <si>
    <t>เบทาโกร 401</t>
  </si>
  <si>
    <t>MK68-000612</t>
  </si>
  <si>
    <t xml:space="preserve">WB ฟาร์ม F916 30kg </t>
  </si>
  <si>
    <t>กรมการข้าว</t>
  </si>
  <si>
    <t>เมล็ดพันธุ์ข้าว</t>
  </si>
  <si>
    <t>300กระสอบแบนเต็มใบ</t>
  </si>
  <si>
    <t>ห้ามขาด-ผลิตเกิน 300</t>
  </si>
  <si>
    <t>MK68-000646</t>
  </si>
  <si>
    <t>MK68-000640</t>
  </si>
  <si>
    <t>MK68-000609</t>
  </si>
  <si>
    <t>เพอเฟคค์103P โกลด์</t>
  </si>
  <si>
    <t>เฟิร์สช้อย 902</t>
  </si>
  <si>
    <t>เฟิร์สช้อย 911</t>
  </si>
  <si>
    <t>เพอเฟคค์ 902</t>
  </si>
  <si>
    <t>เพอเฟคค์664HP</t>
  </si>
  <si>
    <t>2/6---6/6</t>
  </si>
  <si>
    <t>PORTARYTE</t>
  </si>
  <si>
    <t>MK68-000683</t>
  </si>
  <si>
    <t>MK68-000682</t>
  </si>
  <si>
    <t>MK68-000680</t>
  </si>
  <si>
    <t>MK68-000671</t>
  </si>
  <si>
    <t>MK68-000672</t>
  </si>
  <si>
    <t>MK68-000673</t>
  </si>
  <si>
    <t>MK68-000674</t>
  </si>
  <si>
    <t>MK68-000675</t>
  </si>
  <si>
    <t>MK68-000676</t>
  </si>
  <si>
    <t>MK68-000678</t>
  </si>
  <si>
    <t>SILICA</t>
  </si>
  <si>
    <t>FG   20/6</t>
  </si>
  <si>
    <t>MK68-000686</t>
  </si>
  <si>
    <t>MK68-000687</t>
  </si>
  <si>
    <t>MK68-000685</t>
  </si>
  <si>
    <t>หจก.ปึงเป้งน้ำ</t>
  </si>
  <si>
    <t>เกลือตรามือ 10กก</t>
  </si>
  <si>
    <t>WSWT1425800</t>
  </si>
  <si>
    <t>WRWT140800/WRWT25800</t>
  </si>
  <si>
    <t>บจก.เอ.เจ.ฟาร์ม่าแล็บ</t>
  </si>
  <si>
    <t>เวท-มิน</t>
  </si>
  <si>
    <t>เบส-มิน</t>
  </si>
  <si>
    <t>ฟีล กู๊ด พี07</t>
  </si>
  <si>
    <t>P13</t>
  </si>
  <si>
    <t>แดนโกรวบรีดเดอร์80</t>
  </si>
  <si>
    <t>วีโว่ 400</t>
  </si>
  <si>
    <t>ฟีล กู๊ด 821</t>
  </si>
  <si>
    <t>โมโม่ 421</t>
  </si>
  <si>
    <t>ฟีล กู๊ด 802</t>
  </si>
  <si>
    <t>TUN+F233ARIN TRUST</t>
  </si>
  <si>
    <t>MK68-000693</t>
  </si>
  <si>
    <t>MK68-000703</t>
  </si>
  <si>
    <t>มาซู ฟีดบี0434</t>
  </si>
  <si>
    <t>MK68-000691</t>
  </si>
  <si>
    <t>MK68-000692</t>
  </si>
  <si>
    <t>MK68000697</t>
  </si>
  <si>
    <t>บจก.ไมโครอินโนเวท</t>
  </si>
  <si>
    <t>LMC 20 kg</t>
  </si>
  <si>
    <t>MK68-000701</t>
  </si>
  <si>
    <t>MK68-000705</t>
  </si>
  <si>
    <t>B Soy Digest กลาง</t>
  </si>
  <si>
    <t>MK68-000694</t>
  </si>
  <si>
    <t>MK68-000706</t>
  </si>
  <si>
    <t>วี-ฟีด วี22</t>
  </si>
  <si>
    <t>MK68-000708</t>
  </si>
  <si>
    <t>APM 564S</t>
  </si>
  <si>
    <t>MK68-000707</t>
  </si>
  <si>
    <t>ยู-ฟีด รวมหมู</t>
  </si>
  <si>
    <t>MK68-000715</t>
  </si>
  <si>
    <t>MK68-000712</t>
  </si>
  <si>
    <t>MK68-000709</t>
  </si>
  <si>
    <t>โมโม่4132</t>
  </si>
  <si>
    <t>MK68-000696</t>
  </si>
  <si>
    <t>MK68-000695</t>
  </si>
  <si>
    <t>MK68-000702</t>
  </si>
  <si>
    <t>ขาด-เกินได้5%</t>
  </si>
  <si>
    <t>งานตีกลับมาคัดใหม่10200 ใบ สีหาย</t>
  </si>
  <si>
    <t>MK68-000698</t>
  </si>
  <si>
    <t>MK68-000699</t>
  </si>
  <si>
    <t>MK68-000717</t>
  </si>
  <si>
    <t xml:space="preserve">บจก.โรงสีข้าวธัญญาวัฒน์ </t>
  </si>
  <si>
    <t>LUNG SHIN 12Kg.</t>
  </si>
  <si>
    <t>MK68-000716</t>
  </si>
  <si>
    <t>หนุมานเทอร์โบ</t>
  </si>
  <si>
    <t>MK68-000718</t>
  </si>
  <si>
    <t>บาลานส์ 956</t>
  </si>
  <si>
    <t>LUNG SHIN 30Kg.</t>
  </si>
  <si>
    <t>MK68-000719</t>
  </si>
  <si>
    <t>ไก่เหยียบศรแสงสิริ</t>
  </si>
  <si>
    <t>ช้างเผือก</t>
  </si>
  <si>
    <t>บจก.มารีน หรีดเดอร์</t>
  </si>
  <si>
    <t>Rocky quick lime</t>
  </si>
  <si>
    <t>MK68-000724</t>
  </si>
  <si>
    <t>ดอกไม้ม่วง</t>
  </si>
  <si>
    <t>ดอกไม้เหลือง</t>
  </si>
  <si>
    <t>MK68-000725</t>
  </si>
  <si>
    <t>MK68-000726</t>
  </si>
  <si>
    <t>MK68-000727</t>
  </si>
  <si>
    <t>ห่ออัดเบลแบน501</t>
  </si>
  <si>
    <t>MK68-000722</t>
  </si>
  <si>
    <t>MK68-000720</t>
  </si>
  <si>
    <t>MK68-000723</t>
  </si>
  <si>
    <t>หจก.ชัยวัฒนาวานิช</t>
  </si>
  <si>
    <t>MK68-000721</t>
  </si>
  <si>
    <t>เครื่องเคลือบเสียเคลือบไม่ทัน</t>
  </si>
  <si>
    <t>MK68-000740</t>
  </si>
  <si>
    <t>คุณชายชล จันทร์สว่างกูล</t>
  </si>
  <si>
    <t>MK68-000728</t>
  </si>
  <si>
    <t>SOYBEAN MEAL</t>
  </si>
  <si>
    <t>WSWTSCL052325650 ผลรวม</t>
  </si>
  <si>
    <t>WSWT2021850UV ผลรวม</t>
  </si>
  <si>
    <t>WSWT1425800 ผลรวม</t>
  </si>
  <si>
    <t>WSWT1825800SM ผลรวม</t>
  </si>
  <si>
    <t>WSWT2221940 ผลรวม</t>
  </si>
  <si>
    <t>WSWT262575051 ผลรวม</t>
  </si>
  <si>
    <t>PDR250182</t>
  </si>
  <si>
    <t>PDR250183</t>
  </si>
  <si>
    <t>MK68-000742</t>
  </si>
  <si>
    <t>MK68-000741</t>
  </si>
  <si>
    <t>SPM 915</t>
  </si>
  <si>
    <t>แปดแต้มแดง 25กก.</t>
  </si>
  <si>
    <t>PDR250184</t>
  </si>
  <si>
    <t>MK68-000739</t>
  </si>
  <si>
    <t>MK68-000743</t>
  </si>
  <si>
    <t>PDR250181</t>
  </si>
  <si>
    <t xml:space="preserve">แปดแต้มแดง  </t>
  </si>
  <si>
    <t>บลูทีมเหลือง</t>
  </si>
  <si>
    <t>KFM</t>
  </si>
  <si>
    <t>MK68-000744</t>
  </si>
  <si>
    <t>ปาท่องโก๋</t>
  </si>
  <si>
    <t>MK68-000745</t>
  </si>
  <si>
    <t>เคเอ็ม</t>
  </si>
  <si>
    <t>แต้มแดง</t>
  </si>
  <si>
    <t>MK68-000747</t>
  </si>
  <si>
    <t>ปลาโลมาแดง</t>
  </si>
  <si>
    <t>PDR250185</t>
  </si>
  <si>
    <t>HARD FLOUR</t>
  </si>
  <si>
    <t>MK68-000748</t>
  </si>
  <si>
    <t>WHOLE WHEAT</t>
  </si>
  <si>
    <t>บะหมี่เตี๊ยว</t>
  </si>
  <si>
    <t>PDR250186</t>
  </si>
  <si>
    <t>PDR250187</t>
  </si>
  <si>
    <t>แต้มทอง</t>
  </si>
  <si>
    <t>MK68-000746</t>
  </si>
  <si>
    <t>WB ฟาร์ม F914M 30kg.</t>
  </si>
  <si>
    <t>MK68-000714</t>
  </si>
  <si>
    <t>บจก.แลบอินเตอร์</t>
  </si>
  <si>
    <t>Soybean Meal</t>
  </si>
  <si>
    <t>มัด80ใช้สายรัด</t>
  </si>
  <si>
    <t>MK68-000754</t>
  </si>
  <si>
    <t>โรงสีลิ้มย่งฮวด</t>
  </si>
  <si>
    <t>ข้าวหอมมะลิสร้อยฟ้า</t>
  </si>
  <si>
    <t>WRWT21720/WRWT21720</t>
  </si>
  <si>
    <t>WRWT160720/WRWT21720</t>
  </si>
  <si>
    <t>MK68-000755</t>
  </si>
  <si>
    <t>บจก.วีซีเอฟ</t>
  </si>
  <si>
    <t>VC100</t>
  </si>
  <si>
    <t>VC181</t>
  </si>
  <si>
    <t>VC193</t>
  </si>
  <si>
    <t>MK68-000756</t>
  </si>
  <si>
    <t>SPEED PLUS 003เขมร</t>
  </si>
  <si>
    <t>SPEED PLUS 222ลาว</t>
  </si>
  <si>
    <t>MK68-000750</t>
  </si>
  <si>
    <t>บจก.เอ็นบี ดิสทริบิวชั่น</t>
  </si>
  <si>
    <t>กัสโซ่ฟีด101-102</t>
  </si>
  <si>
    <t>มาซู ฟีดพี040</t>
  </si>
  <si>
    <t>บจก.ไทยลักซ์</t>
  </si>
  <si>
    <t>200แบน</t>
  </si>
  <si>
    <t>MK68-000752</t>
  </si>
  <si>
    <t>คุณนพวินทร์ รัตนเศรษฐ์เมธา</t>
  </si>
  <si>
    <t>ลุงนัย ฟาร์ม104</t>
  </si>
  <si>
    <t>MK68-000749</t>
  </si>
  <si>
    <t>MK68-000753</t>
  </si>
  <si>
    <t>กองระบบท่อระบายน้ำสำนักการระบายน้ำ</t>
  </si>
  <si>
    <t>MK68-000751</t>
  </si>
  <si>
    <t>MK68-000762</t>
  </si>
  <si>
    <t>ร้านสมคิดพันธุ์ข้าว</t>
  </si>
  <si>
    <t>ทองทั้งทุ่ง</t>
  </si>
  <si>
    <t>MK68-000758</t>
  </si>
  <si>
    <t>MK68-000760</t>
  </si>
  <si>
    <t>MK68-000759</t>
  </si>
  <si>
    <t>MK68-000761</t>
  </si>
  <si>
    <t>ลูกโลก AMPC</t>
  </si>
  <si>
    <t>WB ฟาร์ม F916 30kg LP</t>
  </si>
  <si>
    <t>ลำพูน</t>
  </si>
  <si>
    <t>WB ฟาร์ม F912 30kg LP</t>
  </si>
  <si>
    <t>ลพบุรี1</t>
  </si>
  <si>
    <t xml:space="preserve">WB ฟาร์ม F931L 30kg </t>
  </si>
  <si>
    <t xml:space="preserve">WB ฟาร์ม F932 30kg </t>
  </si>
  <si>
    <t>WB ฟาร์ม F992 30kg LP</t>
  </si>
  <si>
    <t>บจก.ทีเจทีเทรดเดอร์</t>
  </si>
  <si>
    <t>ยูนิคอร์นฟิช202</t>
  </si>
  <si>
    <t>บจก.บลูฟาโล่</t>
  </si>
  <si>
    <t>เมอร์รี่882M</t>
  </si>
  <si>
    <t>เมอร์รี่882L</t>
  </si>
  <si>
    <t>สวมถุงในไม่ทัน</t>
  </si>
  <si>
    <t>หลอดไฟ</t>
  </si>
  <si>
    <t>ไก่เยียบศรกบินทร์</t>
  </si>
  <si>
    <t>B Soy Digest</t>
  </si>
  <si>
    <t>20/6เย็น</t>
  </si>
  <si>
    <t>Lao-Thai German Starch Co.,Ltd</t>
  </si>
  <si>
    <t>KPN 25kg.Taiwan</t>
  </si>
  <si>
    <t>มารับเองช่วงบ่าย11/6</t>
  </si>
  <si>
    <t>MK68-000764</t>
  </si>
  <si>
    <t>MK68-000765</t>
  </si>
  <si>
    <t>MK68-000763</t>
  </si>
  <si>
    <t>หลอดไฟ 50กก</t>
  </si>
  <si>
    <t>แชมป์เปี้ยนเหลือง</t>
  </si>
  <si>
    <t>แชมป์เปี้ยนเขียว</t>
  </si>
  <si>
    <t>แป้งสาลีพรีเมี่ยม</t>
  </si>
  <si>
    <t>PDR250189</t>
  </si>
  <si>
    <t>PDR250190</t>
  </si>
  <si>
    <t>PDR250191</t>
  </si>
  <si>
    <t>MK68-000775</t>
  </si>
  <si>
    <t>MK68-000772</t>
  </si>
  <si>
    <t>MK68-000770</t>
  </si>
  <si>
    <t>ชามแดง 25กก.</t>
  </si>
  <si>
    <t>PDR250188</t>
  </si>
  <si>
    <t>MK68-000766</t>
  </si>
  <si>
    <t>MK68-000773</t>
  </si>
  <si>
    <t>MK68-000767</t>
  </si>
  <si>
    <t>MK68-000768</t>
  </si>
  <si>
    <t>MK68-000769</t>
  </si>
  <si>
    <t>FELDSPAR SP SPAR A</t>
  </si>
  <si>
    <t>OPAL CA3(ถุงในดำ)</t>
  </si>
  <si>
    <t>EXCELBLEND S50(ถุงในดำ)</t>
  </si>
  <si>
    <t xml:space="preserve">บจก.อันดามันซูริมิ </t>
  </si>
  <si>
    <t>ทอผ้าไม่ทันเส้นเทปไม่ทัน เครื่องรีดเส้นเสีย</t>
  </si>
  <si>
    <t>MK68-000776</t>
  </si>
  <si>
    <t>บจก.ซีแมนอินดัสตรี</t>
  </si>
  <si>
    <t>W30</t>
  </si>
  <si>
    <t>MK68-000778</t>
  </si>
  <si>
    <t>FW-Y</t>
  </si>
  <si>
    <t>MK68-000780</t>
  </si>
  <si>
    <t xml:space="preserve">ชามแดง  </t>
  </si>
  <si>
    <t>8S</t>
  </si>
  <si>
    <t>MK68-000779</t>
  </si>
  <si>
    <t>MK68-000781</t>
  </si>
  <si>
    <t>MK68-000782</t>
  </si>
  <si>
    <t>MK68-000777</t>
  </si>
  <si>
    <t>MK68-000774</t>
  </si>
  <si>
    <t>เมอร์รี่882S</t>
  </si>
  <si>
    <t>รอส่ง รอโอน</t>
  </si>
  <si>
    <t>MK68-000785</t>
  </si>
  <si>
    <t>MK68-000789</t>
  </si>
  <si>
    <t>WB ฟาร์ม F993 30kg LR</t>
  </si>
  <si>
    <t>MK68-000790</t>
  </si>
  <si>
    <t>บาลานส์ 945</t>
  </si>
  <si>
    <t>เบทาโกร 402</t>
  </si>
  <si>
    <t>เบทาโกร 327</t>
  </si>
  <si>
    <t>MK68-000792</t>
  </si>
  <si>
    <t>ยูนิคอร์นฟิช401M</t>
  </si>
  <si>
    <t>MK68-000783</t>
  </si>
  <si>
    <t>MK68-000784</t>
  </si>
  <si>
    <t>MK68-000791</t>
  </si>
  <si>
    <t>บจก.ไทยไบโอเทค</t>
  </si>
  <si>
    <t>WSWT2325800</t>
  </si>
  <si>
    <t>WRWT25800/WRWT28750</t>
  </si>
  <si>
    <t>MK68-000786</t>
  </si>
  <si>
    <t>MK68-000787</t>
  </si>
  <si>
    <t>FELDSPAR K200BL</t>
  </si>
  <si>
    <t>สวมไม่ทัน ขอส่ง  25/6</t>
  </si>
  <si>
    <t>19/6เย็น</t>
  </si>
  <si>
    <t>เพอเฟคค์ 663</t>
  </si>
  <si>
    <t>เพอเฟคค์ 664</t>
  </si>
  <si>
    <t>เพอเฟคค์ 664HP</t>
  </si>
  <si>
    <t>MK68-000793</t>
  </si>
  <si>
    <t>MK68-000794</t>
  </si>
  <si>
    <t>MK68-000802</t>
  </si>
  <si>
    <t>PDR250196</t>
  </si>
  <si>
    <t>MK68-000800</t>
  </si>
  <si>
    <t>เพอเฟคค์103S โกลด์</t>
  </si>
  <si>
    <t>เพอเฟคค์104 โกลด์</t>
  </si>
  <si>
    <t>MK68-000796</t>
  </si>
  <si>
    <t>MK68-000801</t>
  </si>
  <si>
    <t>สุบรรณ 333</t>
  </si>
  <si>
    <t>MK68-000803</t>
  </si>
  <si>
    <t>บจก.ซันฟีด</t>
  </si>
  <si>
    <t>918พี</t>
  </si>
  <si>
    <t>WSWT2025850</t>
  </si>
  <si>
    <t>WRWT25850/WRWT25800</t>
  </si>
  <si>
    <t>WRWT200850/WRWT25800</t>
  </si>
  <si>
    <t>MK68-000797</t>
  </si>
  <si>
    <t>MK68-000798</t>
  </si>
  <si>
    <t>MK68-000799</t>
  </si>
  <si>
    <t>3/7 5/7 9/7 12/7</t>
  </si>
  <si>
    <t>1/7 5/7 7/7  12/7 14/7 19/7</t>
  </si>
  <si>
    <t>MK68-000795</t>
  </si>
  <si>
    <t>เครืองเสีย</t>
  </si>
  <si>
    <t>MK68-000806</t>
  </si>
  <si>
    <t>ฟีล กู๊ด พี6</t>
  </si>
  <si>
    <t>MK68-000804</t>
  </si>
  <si>
    <t>MK68-000805</t>
  </si>
  <si>
    <t>ฟีล กู๊ด 801</t>
  </si>
  <si>
    <t>27/6เย็น</t>
  </si>
  <si>
    <t>WSWT2321112512551VN ผลรวม</t>
  </si>
  <si>
    <t>WSWT1621720SMFX ผลรวม</t>
  </si>
  <si>
    <t>MK68-000809</t>
  </si>
  <si>
    <t>โบว์แดง 10กก</t>
  </si>
  <si>
    <t>เย็น2/7</t>
  </si>
  <si>
    <t>เย็น8/7</t>
  </si>
  <si>
    <t>เย็น16/7</t>
  </si>
  <si>
    <t>MK68-000814</t>
  </si>
  <si>
    <t>MK68-000807</t>
  </si>
  <si>
    <t>PDR250199</t>
  </si>
  <si>
    <t>PBKF2-01-03</t>
  </si>
  <si>
    <t>MK68-000808</t>
  </si>
  <si>
    <t>PDR250200</t>
  </si>
  <si>
    <t>แดนโกร20(เขียวเข้ม)</t>
  </si>
  <si>
    <t>26/6เย็น</t>
  </si>
  <si>
    <t>วีโว่300</t>
  </si>
  <si>
    <t>วีโว่400</t>
  </si>
  <si>
    <t>ห้ามเกิน  3/7เย็น</t>
  </si>
  <si>
    <t>Fish meal spectra</t>
  </si>
  <si>
    <t>MK68-000813</t>
  </si>
  <si>
    <t>บจก.ทีพีเค แอ็ดวานซ์ สตาร์ซ</t>
  </si>
  <si>
    <t>MASTER CHEF</t>
  </si>
  <si>
    <t xml:space="preserve">300กระสอบแบน  </t>
  </si>
  <si>
    <t>ทอผ้าไม่ทันเส้นเทปไม่ทัน เครื่องรีดเส้นเสีย  24/6เย็น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</si>
</sst>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2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0" fontId="27" fillId="0" borderId="0" xfId="0" applyFont="1"/>
    <xf numFmtId="187" fontId="27" fillId="0" borderId="0" xfId="0" applyNumberFormat="1" applyFont="1"/>
    <xf numFmtId="0" fontId="27" fillId="0" borderId="1" xfId="0" applyFont="1" applyBorder="1"/>
    <xf numFmtId="187" fontId="27" fillId="0" borderId="1" xfId="0" applyNumberFormat="1" applyFont="1" applyBorder="1"/>
    <xf numFmtId="188" fontId="27" fillId="0" borderId="1" xfId="1" applyNumberFormat="1" applyFont="1" applyBorder="1"/>
    <xf numFmtId="187" fontId="3" fillId="0" borderId="12" xfId="0" applyNumberFormat="1" applyFont="1" applyBorder="1" applyAlignment="1">
      <alignment vertical="center" wrapText="1"/>
    </xf>
    <xf numFmtId="0" fontId="27" fillId="37" borderId="1" xfId="0" applyFont="1" applyFill="1" applyBorder="1"/>
    <xf numFmtId="188" fontId="27" fillId="37" borderId="1" xfId="1" applyNumberFormat="1" applyFont="1" applyFill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98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0000FF"/>
      <color rgb="FFFFFF00"/>
      <color rgb="FFBCE292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pivotCacheDefinition" Target="pivotCache/pivotCacheDefinition5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pivotCacheDefinition" Target="pivotCache/pivotCacheDefinition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1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  <sheetName val="ยอดผลิตเดือน2 ส่ง เดือน 3"/>
      <sheetName val="เบทาโกร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 t="str">
            <v>ประมาณการ</v>
          </cell>
          <cell r="C17" t="str">
            <v>ประมาณการ</v>
          </cell>
          <cell r="E17" t="str">
            <v>บจก.ซัน ซีเมนต์ โพรเซส</v>
          </cell>
          <cell r="F17" t="str">
            <v>พระอาทิตย์(ปูนนอน-ชริงค์)</v>
          </cell>
          <cell r="G17">
            <v>16</v>
          </cell>
          <cell r="H17">
            <v>25</v>
          </cell>
          <cell r="I17" t="str">
            <v>ขาว</v>
          </cell>
          <cell r="J17" t="str">
            <v>ใส</v>
          </cell>
          <cell r="L17">
            <v>50</v>
          </cell>
          <cell r="M17" t="str">
            <v>±</v>
          </cell>
          <cell r="N17">
            <v>5</v>
          </cell>
          <cell r="R17" t="str">
            <v>บิด</v>
          </cell>
          <cell r="T17">
            <v>19</v>
          </cell>
          <cell r="U17">
            <v>28</v>
          </cell>
          <cell r="V17">
            <v>40</v>
          </cell>
          <cell r="X17">
            <v>45868</v>
          </cell>
          <cell r="Z17" t="str">
            <v>500กระสอบ</v>
          </cell>
          <cell r="AA17">
            <v>5000</v>
          </cell>
          <cell r="AB17">
            <v>65.624642943999987</v>
          </cell>
          <cell r="AC17">
            <v>0</v>
          </cell>
          <cell r="AD17">
            <v>65.624642943999987</v>
          </cell>
          <cell r="AG17"/>
          <cell r="AI17"/>
          <cell r="AJ17">
            <v>0</v>
          </cell>
          <cell r="AL17">
            <v>5000</v>
          </cell>
          <cell r="AM17"/>
          <cell r="AN17">
            <v>5250</v>
          </cell>
          <cell r="AO17" t="str">
            <v>WSWT1625800SM</v>
          </cell>
          <cell r="AQ17">
            <v>3702.0499999999997</v>
          </cell>
          <cell r="AR17">
            <v>3372</v>
          </cell>
          <cell r="AS17">
            <v>330.04999999999973</v>
          </cell>
          <cell r="AT17">
            <v>0</v>
          </cell>
          <cell r="AU17">
            <v>3702.0499999999997</v>
          </cell>
          <cell r="BZ17" t="str">
            <v>WRWT25800/WRWT25800</v>
          </cell>
          <cell r="CA17">
            <v>18.776177777777768</v>
          </cell>
          <cell r="DL17" t="str">
            <v>P8</v>
          </cell>
          <cell r="DM17">
            <v>4</v>
          </cell>
          <cell r="DN17">
            <v>45868</v>
          </cell>
          <cell r="DP17">
            <v>45863</v>
          </cell>
          <cell r="DQ17">
            <v>45864</v>
          </cell>
          <cell r="DR17">
            <v>45858</v>
          </cell>
          <cell r="DS17">
            <v>45865</v>
          </cell>
          <cell r="DT17">
            <v>45866</v>
          </cell>
          <cell r="DU17">
            <v>45866</v>
          </cell>
          <cell r="DW17">
            <v>45867</v>
          </cell>
          <cell r="DX17"/>
          <cell r="DY17"/>
          <cell r="DZ17"/>
          <cell r="EA17"/>
          <cell r="EB17"/>
          <cell r="EC17" t="str">
            <v>งานเคลือบ+พิมพ์</v>
          </cell>
          <cell r="ED17" t="str">
            <v>รอART</v>
          </cell>
          <cell r="EG17"/>
          <cell r="EH17"/>
          <cell r="EI17"/>
        </row>
        <row r="18">
          <cell r="B18">
            <v>0</v>
          </cell>
          <cell r="C18"/>
          <cell r="E18"/>
          <cell r="F18" t="str">
            <v xml:space="preserve"> 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/>
          <cell r="T18"/>
          <cell r="U18"/>
          <cell r="V18"/>
          <cell r="X18"/>
          <cell r="Z18"/>
          <cell r="AA18"/>
          <cell r="AB18"/>
          <cell r="AC18">
            <v>0</v>
          </cell>
          <cell r="AD18"/>
          <cell r="AG18"/>
          <cell r="AI18" t="str">
            <v>ระบุในSD</v>
          </cell>
          <cell r="AJ18"/>
          <cell r="AL18">
            <v>0</v>
          </cell>
          <cell r="AM18"/>
          <cell r="AN18">
            <v>0</v>
          </cell>
          <cell r="AO18" t="str">
            <v>WSWT1625800SM</v>
          </cell>
          <cell r="AQ18">
            <v>3702.0499999999997</v>
          </cell>
          <cell r="AR18">
            <v>3372</v>
          </cell>
          <cell r="AS18">
            <v>330.04999999999973</v>
          </cell>
          <cell r="AT18">
            <v>0</v>
          </cell>
          <cell r="AU18">
            <v>3702.0499999999997</v>
          </cell>
          <cell r="BZ18" t="str">
            <v>WRWT160800/WRWT25800</v>
          </cell>
          <cell r="CA18">
            <v>0</v>
          </cell>
          <cell r="DL18"/>
          <cell r="DM18" t="str">
            <v>Lead time</v>
          </cell>
          <cell r="DN18"/>
          <cell r="DP18"/>
          <cell r="DQ18"/>
          <cell r="DR18"/>
          <cell r="DS18"/>
          <cell r="DT18"/>
          <cell r="DU18"/>
          <cell r="DW18"/>
          <cell r="DX18"/>
          <cell r="DY18"/>
          <cell r="DZ18"/>
          <cell r="EA18"/>
          <cell r="EB18"/>
          <cell r="EC18"/>
          <cell r="ED18"/>
          <cell r="EG18"/>
          <cell r="EH18">
            <v>0</v>
          </cell>
          <cell r="EI18">
            <v>0</v>
          </cell>
        </row>
        <row r="19">
          <cell r="B19" t="str">
            <v>MK68-000809</v>
          </cell>
          <cell r="C19">
            <v>45827</v>
          </cell>
          <cell r="E19" t="str">
            <v>บจก.เคอรี่ฟลาวมิลล์</v>
          </cell>
          <cell r="F19" t="str">
            <v>โบว์แดง 10กก</v>
          </cell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 t="str">
            <v>ไม่</v>
          </cell>
          <cell r="T19" t="str">
            <v>ไม่สวมถุงใน</v>
          </cell>
          <cell r="U19"/>
          <cell r="V19"/>
          <cell r="X19">
            <v>45836</v>
          </cell>
          <cell r="Z19" t="str">
            <v>ห่ออัดเบลแบน500</v>
          </cell>
          <cell r="AA19">
            <v>5000</v>
          </cell>
          <cell r="AB19">
            <v>0</v>
          </cell>
          <cell r="AC19">
            <v>0</v>
          </cell>
          <cell r="AD19">
            <v>0</v>
          </cell>
          <cell r="AG19"/>
          <cell r="AI19"/>
          <cell r="AJ19">
            <v>0</v>
          </cell>
          <cell r="AL19">
            <v>5000</v>
          </cell>
          <cell r="AM19"/>
          <cell r="AN19">
            <v>5250</v>
          </cell>
          <cell r="AO19" t="str">
            <v>WSWT1625800</v>
          </cell>
          <cell r="AQ19">
            <v>3702.0499999999997</v>
          </cell>
          <cell r="AR19">
            <v>3702.0499999999997</v>
          </cell>
          <cell r="AS19">
            <v>0</v>
          </cell>
          <cell r="AT19">
            <v>0</v>
          </cell>
          <cell r="AU19">
            <v>0</v>
          </cell>
          <cell r="BZ19" t="str">
            <v>WRWT25800/WRWT25800</v>
          </cell>
          <cell r="CA19">
            <v>0</v>
          </cell>
          <cell r="DL19" t="str">
            <v>P7</v>
          </cell>
          <cell r="DM19">
            <v>2</v>
          </cell>
          <cell r="DN19">
            <v>45836</v>
          </cell>
          <cell r="DP19">
            <v>45831</v>
          </cell>
          <cell r="DQ19"/>
          <cell r="DR19">
            <v>45827</v>
          </cell>
          <cell r="DS19">
            <v>45834</v>
          </cell>
          <cell r="DT19">
            <v>45835</v>
          </cell>
          <cell r="DU19">
            <v>45835</v>
          </cell>
          <cell r="DW19"/>
          <cell r="DX19"/>
          <cell r="DY19"/>
          <cell r="DZ19"/>
          <cell r="EA19"/>
          <cell r="EB19"/>
          <cell r="EC19" t="str">
            <v>งานพิมพ์</v>
          </cell>
          <cell r="ED19"/>
          <cell r="EG19"/>
          <cell r="EH19"/>
          <cell r="EI19"/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 t="str">
            <v>ขาว</v>
          </cell>
          <cell r="J20"/>
          <cell r="L20">
            <v>45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WSWT1625800</v>
          </cell>
          <cell r="AQ20">
            <v>3702.0499999999997</v>
          </cell>
          <cell r="AR20">
            <v>3702.0499999999997</v>
          </cell>
          <cell r="AS20">
            <v>0</v>
          </cell>
          <cell r="AT20">
            <v>0</v>
          </cell>
          <cell r="AU20">
            <v>0</v>
          </cell>
          <cell r="BZ20" t="str">
            <v>WRWT160800/WRWT25800</v>
          </cell>
          <cell r="CA20">
            <v>0</v>
          </cell>
          <cell r="DL20"/>
          <cell r="DM20" t="str">
            <v>Lead time</v>
          </cell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>
            <v>0</v>
          </cell>
          <cell r="EI20">
            <v>0</v>
          </cell>
        </row>
        <row r="21">
          <cell r="B21">
            <v>0</v>
          </cell>
          <cell r="C21"/>
          <cell r="E21"/>
          <cell r="F21"/>
          <cell r="G21">
            <v>16</v>
          </cell>
          <cell r="H21">
            <v>25</v>
          </cell>
          <cell r="I21"/>
          <cell r="J21"/>
          <cell r="L21">
            <v>47</v>
          </cell>
          <cell r="M21" t="str">
            <v>±</v>
          </cell>
          <cell r="N21">
            <v>5</v>
          </cell>
          <cell r="R21"/>
          <cell r="T21"/>
          <cell r="U21"/>
          <cell r="V21"/>
          <cell r="X21"/>
          <cell r="Z21"/>
          <cell r="AA21"/>
          <cell r="AB21"/>
          <cell r="AC21">
            <v>0</v>
          </cell>
          <cell r="AD21"/>
          <cell r="AG21"/>
          <cell r="AI21" t="str">
            <v>ระบุในSD</v>
          </cell>
          <cell r="AJ21"/>
          <cell r="AL21">
            <v>0</v>
          </cell>
          <cell r="AM21"/>
          <cell r="AN21">
            <v>0</v>
          </cell>
          <cell r="AO21" t="str">
            <v>WSWT1621720SMFX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BZ21" t="str">
            <v>WRWT160720/WRWT21720</v>
          </cell>
          <cell r="CA21">
            <v>0</v>
          </cell>
          <cell r="DL21"/>
          <cell r="DM21"/>
          <cell r="DN21"/>
          <cell r="DP21"/>
          <cell r="DQ21"/>
          <cell r="DR21"/>
          <cell r="DS21"/>
          <cell r="DT21"/>
          <cell r="DU21"/>
          <cell r="DW21"/>
          <cell r="DX21"/>
          <cell r="DY21"/>
          <cell r="DZ21"/>
          <cell r="EA21"/>
          <cell r="EB21"/>
          <cell r="EC21"/>
          <cell r="ED21"/>
          <cell r="EG21"/>
          <cell r="EH21"/>
          <cell r="EI21"/>
        </row>
        <row r="22">
          <cell r="B22">
            <v>0</v>
          </cell>
          <cell r="C22"/>
          <cell r="E22"/>
          <cell r="F22"/>
          <cell r="G22">
            <v>17</v>
          </cell>
          <cell r="H22">
            <v>26</v>
          </cell>
          <cell r="I22"/>
          <cell r="J22"/>
          <cell r="L22">
            <v>48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WSWT1725800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BZ22" t="str">
            <v>WRWT170800/WRWT25800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 t="str">
            <v>ประมาณการ</v>
          </cell>
          <cell r="C23" t="str">
            <v>ประมาณการ</v>
          </cell>
          <cell r="E23" t="str">
            <v>บจก.ฟาร์เธอร์ส วิง ซัพพลาย</v>
          </cell>
          <cell r="F23" t="str">
            <v>รถไฟ</v>
          </cell>
          <cell r="G23">
            <v>18</v>
          </cell>
          <cell r="H23">
            <v>30</v>
          </cell>
          <cell r="I23" t="str">
            <v>ขาว</v>
          </cell>
          <cell r="J23"/>
          <cell r="L23">
            <v>54</v>
          </cell>
          <cell r="M23" t="str">
            <v>±</v>
          </cell>
          <cell r="N23">
            <v>5</v>
          </cell>
          <cell r="R23" t="str">
            <v>บิด</v>
          </cell>
          <cell r="T23">
            <v>19</v>
          </cell>
          <cell r="U23">
            <v>33</v>
          </cell>
          <cell r="V23">
            <v>40</v>
          </cell>
          <cell r="X23">
            <v>45868</v>
          </cell>
          <cell r="Z23" t="str">
            <v>500กระสอบ</v>
          </cell>
          <cell r="AA23">
            <v>15000</v>
          </cell>
          <cell r="AB23">
            <v>232.02998755199997</v>
          </cell>
          <cell r="AC23">
            <v>0</v>
          </cell>
          <cell r="AD23">
            <v>232.02998755199997</v>
          </cell>
          <cell r="AG23"/>
          <cell r="AI23"/>
          <cell r="AJ23">
            <v>0</v>
          </cell>
          <cell r="AL23">
            <v>15000</v>
          </cell>
          <cell r="AM23"/>
          <cell r="AN23">
            <v>15750</v>
          </cell>
          <cell r="AO23" t="str">
            <v>WSWT1825800</v>
          </cell>
          <cell r="AQ23">
            <v>13201.65</v>
          </cell>
          <cell r="AR23">
            <v>6301</v>
          </cell>
          <cell r="AS23">
            <v>6900.65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474.76472000000001</v>
          </cell>
          <cell r="DL23" t="str">
            <v>P9</v>
          </cell>
          <cell r="DM23">
            <v>3</v>
          </cell>
          <cell r="DN23">
            <v>45868</v>
          </cell>
          <cell r="DP23">
            <v>45863</v>
          </cell>
          <cell r="DQ23"/>
          <cell r="DR23">
            <v>45858</v>
          </cell>
          <cell r="DS23">
            <v>45865</v>
          </cell>
          <cell r="DT23">
            <v>45866</v>
          </cell>
          <cell r="DU23">
            <v>45866</v>
          </cell>
          <cell r="DW23">
            <v>45867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>รอART</v>
          </cell>
          <cell r="EG23"/>
          <cell r="EH23"/>
          <cell r="EI23"/>
        </row>
        <row r="24">
          <cell r="B24">
            <v>0</v>
          </cell>
          <cell r="C24"/>
          <cell r="E24" t="str">
            <v xml:space="preserve">  </v>
          </cell>
          <cell r="F24" t="str">
            <v xml:space="preserve"> 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/>
          <cell r="T24"/>
          <cell r="U24"/>
          <cell r="V24"/>
          <cell r="X24"/>
          <cell r="Z24"/>
          <cell r="AA24"/>
          <cell r="AB24">
            <v>0</v>
          </cell>
          <cell r="AC24">
            <v>0</v>
          </cell>
          <cell r="AD24"/>
          <cell r="AG24"/>
          <cell r="AI24" t="str">
            <v>ระบุในSD</v>
          </cell>
          <cell r="AJ24"/>
          <cell r="AL24">
            <v>0</v>
          </cell>
          <cell r="AM24"/>
          <cell r="AN24">
            <v>0</v>
          </cell>
          <cell r="AO24" t="str">
            <v>WSWT1825800</v>
          </cell>
          <cell r="AQ24">
            <v>13201.65</v>
          </cell>
          <cell r="AR24">
            <v>6301</v>
          </cell>
          <cell r="AS24">
            <v>6900.65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/>
          <cell r="DM24" t="str">
            <v>Lead time</v>
          </cell>
          <cell r="DN24"/>
          <cell r="DP24"/>
          <cell r="DQ24"/>
          <cell r="DR24"/>
          <cell r="DS24"/>
          <cell r="DT24"/>
          <cell r="DU24"/>
          <cell r="DW24"/>
          <cell r="DX24"/>
          <cell r="DY24"/>
          <cell r="DZ24"/>
          <cell r="EA24"/>
          <cell r="EB24"/>
          <cell r="EC24"/>
          <cell r="ED24"/>
          <cell r="EG24"/>
          <cell r="EH24">
            <v>0</v>
          </cell>
          <cell r="EI24">
            <v>0</v>
          </cell>
        </row>
        <row r="25">
          <cell r="B25" t="str">
            <v>MK68-000687</v>
          </cell>
          <cell r="C25">
            <v>45797</v>
          </cell>
          <cell r="E25" t="str">
            <v>บจก.ซิเบลโก้(บางเลน)</v>
          </cell>
          <cell r="F25" t="str">
            <v>PORTARYTE</v>
          </cell>
          <cell r="G25">
            <v>18</v>
          </cell>
          <cell r="H25">
            <v>30</v>
          </cell>
          <cell r="I25" t="str">
            <v>ขาว</v>
          </cell>
          <cell r="J25" t="str">
            <v>ใส</v>
          </cell>
          <cell r="L25">
            <v>74</v>
          </cell>
          <cell r="M25" t="str">
            <v>±</v>
          </cell>
          <cell r="N25">
            <v>5</v>
          </cell>
          <cell r="R25" t="str">
            <v>ไม่</v>
          </cell>
          <cell r="T25" t="str">
            <v>ไม่สวมถุงใน</v>
          </cell>
          <cell r="U25"/>
          <cell r="V25"/>
          <cell r="X25">
            <v>45834</v>
          </cell>
          <cell r="Z25" t="str">
            <v>500กระสอบ</v>
          </cell>
          <cell r="AA25">
            <v>10000</v>
          </cell>
          <cell r="AB25">
            <v>0</v>
          </cell>
          <cell r="AC25">
            <v>0</v>
          </cell>
          <cell r="AD25">
            <v>0</v>
          </cell>
          <cell r="AG25"/>
          <cell r="AI25" t="str">
            <v>ห้ามเกิน-ขาดได้5%</v>
          </cell>
          <cell r="AJ25">
            <v>0</v>
          </cell>
          <cell r="AL25">
            <v>10000</v>
          </cell>
          <cell r="AM25"/>
          <cell r="AN25">
            <v>10500</v>
          </cell>
          <cell r="AO25" t="str">
            <v>WSWT1825800SM</v>
          </cell>
          <cell r="AQ25">
            <v>8801.1</v>
          </cell>
          <cell r="AR25">
            <v>8801.1</v>
          </cell>
          <cell r="AS25">
            <v>0</v>
          </cell>
          <cell r="AT25">
            <v>0</v>
          </cell>
          <cell r="AU25">
            <v>8801.1</v>
          </cell>
          <cell r="BZ25" t="str">
            <v>WRWT25800/WRWT25800</v>
          </cell>
          <cell r="CA25">
            <v>0</v>
          </cell>
          <cell r="DL25" t="str">
            <v>P6</v>
          </cell>
          <cell r="DM25">
            <v>4</v>
          </cell>
          <cell r="DN25">
            <v>45834</v>
          </cell>
          <cell r="DP25">
            <v>45829</v>
          </cell>
          <cell r="DQ25">
            <v>45830</v>
          </cell>
          <cell r="DR25">
            <v>45823</v>
          </cell>
          <cell r="DS25">
            <v>45831</v>
          </cell>
          <cell r="DT25">
            <v>45832</v>
          </cell>
          <cell r="DU25">
            <v>45833</v>
          </cell>
          <cell r="DW25"/>
          <cell r="DX25"/>
          <cell r="DY25"/>
          <cell r="DZ25"/>
          <cell r="EA25"/>
          <cell r="EB25"/>
          <cell r="EC25" t="str">
            <v>งานเคลือบ+พิมพ์</v>
          </cell>
          <cell r="ED25" t="str">
            <v xml:space="preserve"> /</v>
          </cell>
          <cell r="EG25"/>
          <cell r="EH25"/>
          <cell r="EI25"/>
        </row>
        <row r="26">
          <cell r="B26" t="str">
            <v>MK68-000794</v>
          </cell>
          <cell r="C26">
            <v>45824</v>
          </cell>
          <cell r="E26" t="str">
            <v>บจก.ซิเบลโก้(บางเลน)</v>
          </cell>
          <cell r="F26" t="str">
            <v>FELDSPAR K200BL</v>
          </cell>
          <cell r="G26">
            <v>18</v>
          </cell>
          <cell r="H26">
            <v>30</v>
          </cell>
          <cell r="I26" t="str">
            <v>ขาว</v>
          </cell>
          <cell r="J26" t="str">
            <v>ใส</v>
          </cell>
          <cell r="L26">
            <v>74</v>
          </cell>
          <cell r="M26" t="str">
            <v>±</v>
          </cell>
          <cell r="N26">
            <v>5</v>
          </cell>
          <cell r="R26" t="str">
            <v>ไม่</v>
          </cell>
          <cell r="T26" t="str">
            <v>ไม่สวมถุงใน</v>
          </cell>
          <cell r="U26"/>
          <cell r="V26"/>
          <cell r="X26">
            <v>45834</v>
          </cell>
          <cell r="Z26" t="str">
            <v>500กระสอบ</v>
          </cell>
          <cell r="AA26">
            <v>5000</v>
          </cell>
          <cell r="AB26">
            <v>0</v>
          </cell>
          <cell r="AC26">
            <v>0</v>
          </cell>
          <cell r="AD26">
            <v>0</v>
          </cell>
          <cell r="AG26"/>
          <cell r="AI26" t="str">
            <v>ห้ามเกิน-ขาดได้5%</v>
          </cell>
          <cell r="AJ26">
            <v>0</v>
          </cell>
          <cell r="AL26">
            <v>5000</v>
          </cell>
          <cell r="AM26"/>
          <cell r="AN26">
            <v>5250</v>
          </cell>
          <cell r="AO26" t="str">
            <v>WSWT1825800SM</v>
          </cell>
          <cell r="AQ26">
            <v>4400.55</v>
          </cell>
          <cell r="AR26">
            <v>4400.55</v>
          </cell>
          <cell r="AS26">
            <v>0</v>
          </cell>
          <cell r="AT26">
            <v>0</v>
          </cell>
          <cell r="AU26">
            <v>4400.55</v>
          </cell>
          <cell r="BZ26" t="str">
            <v>WRWT25800/WRWT25800</v>
          </cell>
          <cell r="CA26">
            <v>0</v>
          </cell>
          <cell r="DL26" t="str">
            <v>P6</v>
          </cell>
          <cell r="DM26">
            <v>4</v>
          </cell>
          <cell r="DN26">
            <v>45834</v>
          </cell>
          <cell r="DP26">
            <v>45829</v>
          </cell>
          <cell r="DQ26">
            <v>45830</v>
          </cell>
          <cell r="DR26">
            <v>45823</v>
          </cell>
          <cell r="DS26">
            <v>45831</v>
          </cell>
          <cell r="DT26">
            <v>45832</v>
          </cell>
          <cell r="DU26">
            <v>45833</v>
          </cell>
          <cell r="DW26"/>
          <cell r="DX26"/>
          <cell r="DY26"/>
          <cell r="DZ26"/>
          <cell r="EA26"/>
          <cell r="EB26"/>
          <cell r="EC26" t="str">
            <v>งานเคลือบ+พิมพ์</v>
          </cell>
          <cell r="ED26" t="str">
            <v xml:space="preserve"> /</v>
          </cell>
          <cell r="EG26"/>
          <cell r="EH26"/>
          <cell r="EI26"/>
        </row>
        <row r="27">
          <cell r="B27">
            <v>0</v>
          </cell>
          <cell r="C27"/>
          <cell r="E27"/>
          <cell r="F27" t="str">
            <v xml:space="preserve"> </v>
          </cell>
          <cell r="G27">
            <v>18</v>
          </cell>
          <cell r="H27">
            <v>25</v>
          </cell>
          <cell r="I27" t="str">
            <v>ขาว</v>
          </cell>
          <cell r="J27"/>
          <cell r="L27">
            <v>50</v>
          </cell>
          <cell r="M27" t="str">
            <v>±</v>
          </cell>
          <cell r="N27">
            <v>5</v>
          </cell>
          <cell r="R27"/>
          <cell r="T27"/>
          <cell r="U27"/>
          <cell r="V27"/>
          <cell r="X27"/>
          <cell r="Z27"/>
          <cell r="AA27"/>
          <cell r="AB27"/>
          <cell r="AC27">
            <v>0</v>
          </cell>
          <cell r="AD27"/>
          <cell r="AG27"/>
          <cell r="AI27" t="str">
            <v>ระบุในSD</v>
          </cell>
          <cell r="AJ27"/>
          <cell r="AL27">
            <v>0</v>
          </cell>
          <cell r="AM27"/>
          <cell r="AN27">
            <v>0</v>
          </cell>
          <cell r="AO27" t="str">
            <v>WSWT1825800SM</v>
          </cell>
          <cell r="AQ27">
            <v>13201.650000000001</v>
          </cell>
          <cell r="AR27">
            <v>13201.650000000001</v>
          </cell>
          <cell r="AS27">
            <v>0</v>
          </cell>
          <cell r="AT27">
            <v>0</v>
          </cell>
          <cell r="AU27">
            <v>13201.650000000001</v>
          </cell>
          <cell r="BZ27" t="str">
            <v>WRWT180800/WRWT25800</v>
          </cell>
          <cell r="CA27">
            <v>0</v>
          </cell>
          <cell r="DL27"/>
          <cell r="DM27" t="str">
            <v>Lead time</v>
          </cell>
          <cell r="DN27"/>
          <cell r="DP27"/>
          <cell r="DQ27"/>
          <cell r="DR27"/>
          <cell r="DS27"/>
          <cell r="DT27"/>
          <cell r="DU27"/>
          <cell r="DW27"/>
          <cell r="DX27"/>
          <cell r="DY27"/>
          <cell r="DZ27"/>
          <cell r="EA27"/>
          <cell r="EB27"/>
          <cell r="EC27"/>
          <cell r="ED27"/>
          <cell r="EG27"/>
          <cell r="EH27">
            <v>0</v>
          </cell>
          <cell r="EI27">
            <v>0</v>
          </cell>
        </row>
        <row r="28">
          <cell r="B28" t="str">
            <v>MK68-000785</v>
          </cell>
          <cell r="C28">
            <v>45820</v>
          </cell>
          <cell r="E28" t="str">
            <v>บจก.ซีแมนอินดัสตรี</v>
          </cell>
          <cell r="F28" t="str">
            <v>W30</v>
          </cell>
          <cell r="G28">
            <v>19</v>
          </cell>
          <cell r="H28">
            <v>28</v>
          </cell>
          <cell r="I28" t="str">
            <v>ขาว</v>
          </cell>
          <cell r="J28"/>
          <cell r="L28">
            <v>56</v>
          </cell>
          <cell r="M28" t="str">
            <v>±</v>
          </cell>
          <cell r="N28">
            <v>5</v>
          </cell>
          <cell r="R28" t="str">
            <v>ไม่</v>
          </cell>
          <cell r="T28">
            <v>20</v>
          </cell>
          <cell r="U28">
            <v>30</v>
          </cell>
          <cell r="V28">
            <v>90</v>
          </cell>
          <cell r="X28">
            <v>45835</v>
          </cell>
          <cell r="Z28" t="str">
            <v>มัด100</v>
          </cell>
          <cell r="AA28">
            <v>30000</v>
          </cell>
          <cell r="AB28">
            <v>999.17219519999981</v>
          </cell>
          <cell r="AC28">
            <v>0</v>
          </cell>
          <cell r="AD28">
            <v>999.17219519999981</v>
          </cell>
          <cell r="AG28"/>
          <cell r="AI28"/>
          <cell r="AJ28">
            <v>0</v>
          </cell>
          <cell r="AL28">
            <v>30000</v>
          </cell>
          <cell r="AM28"/>
          <cell r="AN28">
            <v>31500</v>
          </cell>
          <cell r="AO28" t="str">
            <v>WSWT1925800</v>
          </cell>
          <cell r="AQ28">
            <v>24726.9</v>
          </cell>
          <cell r="AR28">
            <v>23308</v>
          </cell>
          <cell r="AS28">
            <v>1418.9000000000015</v>
          </cell>
          <cell r="AT28">
            <v>0</v>
          </cell>
          <cell r="AU28">
            <v>0</v>
          </cell>
          <cell r="BZ28" t="str">
            <v>WRWT25800/WRWT25800</v>
          </cell>
          <cell r="CA28">
            <v>103.04367111111124</v>
          </cell>
          <cell r="DL28" t="str">
            <v>P9</v>
          </cell>
          <cell r="DM28">
            <v>3</v>
          </cell>
          <cell r="DN28">
            <v>45835</v>
          </cell>
          <cell r="DP28">
            <v>45830</v>
          </cell>
          <cell r="DQ28"/>
          <cell r="DR28">
            <v>45825</v>
          </cell>
          <cell r="DS28">
            <v>45832</v>
          </cell>
          <cell r="DT28">
            <v>45833</v>
          </cell>
          <cell r="DU28">
            <v>45833</v>
          </cell>
          <cell r="DW28">
            <v>45834</v>
          </cell>
          <cell r="DX28"/>
          <cell r="DY28"/>
          <cell r="DZ28"/>
          <cell r="EA28"/>
          <cell r="EB28"/>
          <cell r="EC28" t="str">
            <v>งานพิมพ์</v>
          </cell>
          <cell r="ED28" t="str">
            <v xml:space="preserve"> /</v>
          </cell>
          <cell r="EG28"/>
          <cell r="EH28"/>
          <cell r="EI28"/>
        </row>
        <row r="29">
          <cell r="B29" t="str">
            <v>ใบรับคำสั่งซื้อ</v>
          </cell>
          <cell r="C29">
            <v>45827</v>
          </cell>
          <cell r="E29" t="str">
            <v>บจก.เพรซิเดนท์ฟลาวมิลล์</v>
          </cell>
          <cell r="F29" t="str">
            <v>ผึ้งเหลือง</v>
          </cell>
          <cell r="G29">
            <v>19</v>
          </cell>
          <cell r="H29">
            <v>30</v>
          </cell>
          <cell r="I29" t="str">
            <v>ขาว</v>
          </cell>
          <cell r="J29"/>
          <cell r="L29">
            <v>60</v>
          </cell>
          <cell r="M29" t="str">
            <v>±</v>
          </cell>
          <cell r="N29">
            <v>5</v>
          </cell>
          <cell r="R29" t="str">
            <v>บิด</v>
          </cell>
          <cell r="T29" t="str">
            <v>ไม่สวมถุงใน</v>
          </cell>
          <cell r="U29"/>
          <cell r="V29"/>
          <cell r="X29">
            <v>45841</v>
          </cell>
          <cell r="Z29" t="str">
            <v>500กระสอบแบน</v>
          </cell>
          <cell r="AA29">
            <v>50000</v>
          </cell>
          <cell r="AB29">
            <v>0</v>
          </cell>
          <cell r="AC29">
            <v>0</v>
          </cell>
          <cell r="AD29">
            <v>0</v>
          </cell>
          <cell r="AG29" t="str">
            <v>เย็น2/7</v>
          </cell>
          <cell r="AI29"/>
          <cell r="AJ29">
            <v>0</v>
          </cell>
          <cell r="AL29">
            <v>50000</v>
          </cell>
          <cell r="AM29"/>
          <cell r="AN29">
            <v>52500</v>
          </cell>
          <cell r="AO29" t="str">
            <v>WSWT1925800</v>
          </cell>
          <cell r="AQ29">
            <v>44005.499999999993</v>
          </cell>
          <cell r="AR29">
            <v>0</v>
          </cell>
          <cell r="AS29">
            <v>44005.499999999993</v>
          </cell>
          <cell r="AT29">
            <v>0</v>
          </cell>
          <cell r="AU29">
            <v>0</v>
          </cell>
          <cell r="BZ29" t="str">
            <v>WRWT25800/WRWT25800</v>
          </cell>
          <cell r="CA29">
            <v>3195.7771999999995</v>
          </cell>
          <cell r="DL29" t="str">
            <v>P7</v>
          </cell>
          <cell r="DM29">
            <v>2</v>
          </cell>
          <cell r="DN29">
            <v>45841</v>
          </cell>
          <cell r="DP29">
            <v>45836</v>
          </cell>
          <cell r="DQ29"/>
          <cell r="DR29">
            <v>45832</v>
          </cell>
          <cell r="DS29">
            <v>45839</v>
          </cell>
          <cell r="DT29">
            <v>45840</v>
          </cell>
          <cell r="DU29">
            <v>45840</v>
          </cell>
          <cell r="DW29"/>
          <cell r="DX29"/>
          <cell r="DY29"/>
          <cell r="DZ29"/>
          <cell r="EA29"/>
          <cell r="EB29"/>
          <cell r="EC29" t="str">
            <v>งานพิมพ์</v>
          </cell>
          <cell r="ED29" t="str">
            <v>รอART</v>
          </cell>
          <cell r="EG29"/>
          <cell r="EH29"/>
          <cell r="EI29"/>
        </row>
        <row r="30">
          <cell r="B30" t="str">
            <v>ใบรับคำสั่งซื้อ</v>
          </cell>
          <cell r="C30">
            <v>45827</v>
          </cell>
          <cell r="E30" t="str">
            <v>บจก.เพรซิเดนท์ฟลาวมิลล์</v>
          </cell>
          <cell r="F30" t="str">
            <v>ผึ้งชมพู</v>
          </cell>
          <cell r="G30">
            <v>19</v>
          </cell>
          <cell r="H30">
            <v>30</v>
          </cell>
          <cell r="I30" t="str">
            <v>ขาว</v>
          </cell>
          <cell r="J30"/>
          <cell r="L30">
            <v>60</v>
          </cell>
          <cell r="M30" t="str">
            <v>±</v>
          </cell>
          <cell r="N30">
            <v>5</v>
          </cell>
          <cell r="R30" t="str">
            <v>บิด</v>
          </cell>
          <cell r="T30" t="str">
            <v>ไม่สวมถุงใน</v>
          </cell>
          <cell r="U30"/>
          <cell r="V30"/>
          <cell r="X30">
            <v>45841</v>
          </cell>
          <cell r="Z30" t="str">
            <v>500กระสอบแบน</v>
          </cell>
          <cell r="AA30">
            <v>20000</v>
          </cell>
          <cell r="AB30">
            <v>0</v>
          </cell>
          <cell r="AC30">
            <v>0</v>
          </cell>
          <cell r="AD30">
            <v>0</v>
          </cell>
          <cell r="AG30" t="str">
            <v>เย็น2/7</v>
          </cell>
          <cell r="AI30"/>
          <cell r="AJ30">
            <v>0</v>
          </cell>
          <cell r="AL30">
            <v>20000</v>
          </cell>
          <cell r="AM30"/>
          <cell r="AN30">
            <v>21000</v>
          </cell>
          <cell r="AO30" t="str">
            <v>WSWT1925800</v>
          </cell>
          <cell r="AQ30">
            <v>17602.2</v>
          </cell>
          <cell r="AR30">
            <v>0</v>
          </cell>
          <cell r="AS30">
            <v>17602.2</v>
          </cell>
          <cell r="AT30">
            <v>0</v>
          </cell>
          <cell r="AU30">
            <v>0</v>
          </cell>
          <cell r="BZ30" t="str">
            <v>WRWT25800/WRWT25800</v>
          </cell>
          <cell r="CA30">
            <v>1278.3108800000005</v>
          </cell>
          <cell r="DL30" t="str">
            <v>P7</v>
          </cell>
          <cell r="DM30">
            <v>2</v>
          </cell>
          <cell r="DN30">
            <v>45841</v>
          </cell>
          <cell r="DP30">
            <v>45836</v>
          </cell>
          <cell r="DQ30"/>
          <cell r="DR30">
            <v>45832</v>
          </cell>
          <cell r="DS30">
            <v>45839</v>
          </cell>
          <cell r="DT30">
            <v>45840</v>
          </cell>
          <cell r="DU30">
            <v>45840</v>
          </cell>
          <cell r="DW30"/>
          <cell r="DX30"/>
          <cell r="DY30"/>
          <cell r="DZ30"/>
          <cell r="EA30"/>
          <cell r="EB30"/>
          <cell r="EC30" t="str">
            <v>งานพิมพ์</v>
          </cell>
          <cell r="ED30" t="str">
            <v>รอART</v>
          </cell>
          <cell r="EG30"/>
          <cell r="EH30"/>
          <cell r="EI30"/>
        </row>
        <row r="31">
          <cell r="B31" t="str">
            <v>ใบรับคำสั่งซื้อ</v>
          </cell>
          <cell r="C31">
            <v>45827</v>
          </cell>
          <cell r="E31" t="str">
            <v>บจก.เพรซิเดนท์ฟลาวมิลล์</v>
          </cell>
          <cell r="F31" t="str">
            <v>ผึ้งเหลือง</v>
          </cell>
          <cell r="G31">
            <v>19</v>
          </cell>
          <cell r="H31">
            <v>30</v>
          </cell>
          <cell r="I31" t="str">
            <v>ขาว</v>
          </cell>
          <cell r="J31"/>
          <cell r="L31">
            <v>60</v>
          </cell>
          <cell r="M31" t="str">
            <v>±</v>
          </cell>
          <cell r="N31">
            <v>5</v>
          </cell>
          <cell r="R31" t="str">
            <v>บิด</v>
          </cell>
          <cell r="T31" t="str">
            <v>ไม่สวมถุงใน</v>
          </cell>
          <cell r="U31"/>
          <cell r="V31"/>
          <cell r="X31">
            <v>45847</v>
          </cell>
          <cell r="Z31" t="str">
            <v>500กระสอบแบน</v>
          </cell>
          <cell r="AA31">
            <v>50000</v>
          </cell>
          <cell r="AB31">
            <v>0</v>
          </cell>
          <cell r="AC31">
            <v>0</v>
          </cell>
          <cell r="AD31">
            <v>0</v>
          </cell>
          <cell r="AG31" t="str">
            <v>เย็น8/7</v>
          </cell>
          <cell r="AI31"/>
          <cell r="AJ31">
            <v>0</v>
          </cell>
          <cell r="AL31">
            <v>50000</v>
          </cell>
          <cell r="AM31"/>
          <cell r="AN31">
            <v>52500</v>
          </cell>
          <cell r="AO31" t="str">
            <v>WSWT1925800</v>
          </cell>
          <cell r="AQ31">
            <v>44005.499999999993</v>
          </cell>
          <cell r="AR31">
            <v>0</v>
          </cell>
          <cell r="AS31">
            <v>44005.499999999993</v>
          </cell>
          <cell r="AT31">
            <v>0</v>
          </cell>
          <cell r="AU31">
            <v>0</v>
          </cell>
          <cell r="BZ31" t="str">
            <v>WRWT25800/WRWT25800</v>
          </cell>
          <cell r="CA31">
            <v>3195.7771999999995</v>
          </cell>
          <cell r="DL31" t="str">
            <v>P7</v>
          </cell>
          <cell r="DM31">
            <v>2</v>
          </cell>
          <cell r="DN31">
            <v>45847</v>
          </cell>
          <cell r="DP31">
            <v>45842</v>
          </cell>
          <cell r="DQ31"/>
          <cell r="DR31">
            <v>45838</v>
          </cell>
          <cell r="DS31">
            <v>45845</v>
          </cell>
          <cell r="DT31">
            <v>45846</v>
          </cell>
          <cell r="DU31">
            <v>45846</v>
          </cell>
          <cell r="DW31"/>
          <cell r="DX31"/>
          <cell r="DY31"/>
          <cell r="DZ31"/>
          <cell r="EA31"/>
          <cell r="EB31"/>
          <cell r="EC31" t="str">
            <v>งานพิมพ์</v>
          </cell>
          <cell r="ED31" t="str">
            <v>รอART</v>
          </cell>
          <cell r="EG31"/>
          <cell r="EH31"/>
          <cell r="EI31"/>
        </row>
        <row r="32">
          <cell r="B32" t="str">
            <v>ใบรับคำสั่งซื้อ</v>
          </cell>
          <cell r="C32">
            <v>45827</v>
          </cell>
          <cell r="E32" t="str">
            <v>บจก.เพรซิเดนท์ฟลาวมิลล์</v>
          </cell>
          <cell r="F32" t="str">
            <v>ผึ้งชมพู</v>
          </cell>
          <cell r="G32">
            <v>19</v>
          </cell>
          <cell r="H32">
            <v>30</v>
          </cell>
          <cell r="I32" t="str">
            <v>ขาว</v>
          </cell>
          <cell r="J32"/>
          <cell r="L32">
            <v>60</v>
          </cell>
          <cell r="M32" t="str">
            <v>±</v>
          </cell>
          <cell r="N32">
            <v>5</v>
          </cell>
          <cell r="R32" t="str">
            <v>บิด</v>
          </cell>
          <cell r="T32" t="str">
            <v>ไม่สวมถุงใน</v>
          </cell>
          <cell r="U32"/>
          <cell r="V32"/>
          <cell r="X32">
            <v>45855</v>
          </cell>
          <cell r="Z32" t="str">
            <v>500กระสอบแบน</v>
          </cell>
          <cell r="AA32">
            <v>20000</v>
          </cell>
          <cell r="AB32">
            <v>0</v>
          </cell>
          <cell r="AC32">
            <v>0</v>
          </cell>
          <cell r="AD32">
            <v>0</v>
          </cell>
          <cell r="AG32" t="str">
            <v>เย็น16/7</v>
          </cell>
          <cell r="AI32"/>
          <cell r="AJ32">
            <v>0</v>
          </cell>
          <cell r="AL32">
            <v>20000</v>
          </cell>
          <cell r="AM32"/>
          <cell r="AN32">
            <v>21000</v>
          </cell>
          <cell r="AO32" t="str">
            <v>WSWT1925800</v>
          </cell>
          <cell r="AQ32">
            <v>17602.2</v>
          </cell>
          <cell r="AR32">
            <v>0</v>
          </cell>
          <cell r="AS32">
            <v>17602.2</v>
          </cell>
          <cell r="AT32">
            <v>0</v>
          </cell>
          <cell r="AU32">
            <v>0</v>
          </cell>
          <cell r="BZ32" t="str">
            <v>WRWT25800/WRWT25800</v>
          </cell>
          <cell r="CA32">
            <v>1278.3108800000005</v>
          </cell>
          <cell r="DL32" t="str">
            <v>P7</v>
          </cell>
          <cell r="DM32">
            <v>2</v>
          </cell>
          <cell r="DN32">
            <v>45855</v>
          </cell>
          <cell r="DP32">
            <v>45850</v>
          </cell>
          <cell r="DQ32"/>
          <cell r="DR32">
            <v>45846</v>
          </cell>
          <cell r="DS32">
            <v>45853</v>
          </cell>
          <cell r="DT32">
            <v>45854</v>
          </cell>
          <cell r="DU32">
            <v>45854</v>
          </cell>
          <cell r="DW32"/>
          <cell r="DX32"/>
          <cell r="DY32"/>
          <cell r="DZ32"/>
          <cell r="EA32"/>
          <cell r="EB32"/>
          <cell r="EC32" t="str">
            <v>งานพิมพ์</v>
          </cell>
          <cell r="ED32" t="str">
            <v>รอART</v>
          </cell>
          <cell r="EG32"/>
          <cell r="EH32"/>
          <cell r="EI32"/>
        </row>
        <row r="33">
          <cell r="B33" t="str">
            <v>ประมาณการ</v>
          </cell>
          <cell r="C33" t="str">
            <v>ประมาณการ</v>
          </cell>
          <cell r="E33" t="str">
            <v>บจก.เอ็กเซลเล้นท์</v>
          </cell>
          <cell r="F33" t="str">
            <v>รอแบบ</v>
          </cell>
          <cell r="G33">
            <v>19</v>
          </cell>
          <cell r="H33">
            <v>30</v>
          </cell>
          <cell r="I33" t="str">
            <v>ขาว</v>
          </cell>
          <cell r="J33"/>
          <cell r="L33">
            <v>60</v>
          </cell>
          <cell r="M33" t="str">
            <v>±</v>
          </cell>
          <cell r="N33">
            <v>5</v>
          </cell>
          <cell r="R33" t="str">
            <v>บิด</v>
          </cell>
          <cell r="T33" t="str">
            <v>ไม่สวมถุงใน</v>
          </cell>
          <cell r="U33"/>
          <cell r="V33"/>
          <cell r="X33">
            <v>45868</v>
          </cell>
          <cell r="Z33" t="str">
            <v>500กระสอบ</v>
          </cell>
          <cell r="AA33">
            <v>30000</v>
          </cell>
          <cell r="AB33">
            <v>0</v>
          </cell>
          <cell r="AC33">
            <v>0</v>
          </cell>
          <cell r="AD33">
            <v>0</v>
          </cell>
          <cell r="AG33"/>
          <cell r="AI33"/>
          <cell r="AJ33">
            <v>0</v>
          </cell>
          <cell r="AL33">
            <v>30000</v>
          </cell>
          <cell r="AM33"/>
          <cell r="AN33">
            <v>31500</v>
          </cell>
          <cell r="AO33" t="str">
            <v>WSWT1925800</v>
          </cell>
          <cell r="AQ33">
            <v>26403.3</v>
          </cell>
          <cell r="AR33">
            <v>0</v>
          </cell>
          <cell r="AS33">
            <v>26403.3</v>
          </cell>
          <cell r="AT33">
            <v>0</v>
          </cell>
          <cell r="AU33">
            <v>0</v>
          </cell>
          <cell r="BZ33" t="str">
            <v>WRWT25800/WRWT25800</v>
          </cell>
          <cell r="CA33">
            <v>1917.46632</v>
          </cell>
          <cell r="DL33" t="str">
            <v>P7</v>
          </cell>
          <cell r="DM33">
            <v>2</v>
          </cell>
          <cell r="DN33">
            <v>45868</v>
          </cell>
          <cell r="DP33">
            <v>45863</v>
          </cell>
          <cell r="DQ33"/>
          <cell r="DR33">
            <v>45859</v>
          </cell>
          <cell r="DS33">
            <v>45866</v>
          </cell>
          <cell r="DT33">
            <v>45867</v>
          </cell>
          <cell r="DU33">
            <v>45867</v>
          </cell>
          <cell r="DW33"/>
          <cell r="DX33"/>
          <cell r="DY33"/>
          <cell r="DZ33"/>
          <cell r="EB33"/>
          <cell r="EC33" t="str">
            <v>งานพิมพ์</v>
          </cell>
          <cell r="ED33" t="str">
            <v>รอART</v>
          </cell>
          <cell r="EG33"/>
          <cell r="EH33"/>
          <cell r="EI33"/>
        </row>
        <row r="34">
          <cell r="B34" t="str">
            <v>ประมาณการ</v>
          </cell>
          <cell r="C34" t="str">
            <v>ประมาณการ</v>
          </cell>
          <cell r="E34" t="str">
            <v>บจก.ไลม์มาสเตอร์</v>
          </cell>
          <cell r="F34" t="str">
            <v>LMC 25 kg</v>
          </cell>
          <cell r="G34">
            <v>19</v>
          </cell>
          <cell r="H34">
            <v>32</v>
          </cell>
          <cell r="I34" t="str">
            <v>ขาว</v>
          </cell>
          <cell r="J34"/>
          <cell r="L34">
            <v>64</v>
          </cell>
          <cell r="M34" t="str">
            <v>±</v>
          </cell>
          <cell r="N34">
            <v>5</v>
          </cell>
          <cell r="R34" t="str">
            <v>ไม่</v>
          </cell>
          <cell r="T34">
            <v>20</v>
          </cell>
          <cell r="U34">
            <v>35</v>
          </cell>
          <cell r="V34">
            <v>40</v>
          </cell>
          <cell r="X34">
            <v>45868</v>
          </cell>
          <cell r="Z34" t="str">
            <v>500กระสอบแบน</v>
          </cell>
          <cell r="AA34">
            <v>20000</v>
          </cell>
          <cell r="AB34">
            <v>345.39285759999996</v>
          </cell>
          <cell r="AC34">
            <v>0</v>
          </cell>
          <cell r="AD34">
            <v>345.39285759999996</v>
          </cell>
          <cell r="AG34"/>
          <cell r="AI34"/>
          <cell r="AJ34">
            <v>0</v>
          </cell>
          <cell r="AL34">
            <v>20000</v>
          </cell>
          <cell r="AM34"/>
          <cell r="AN34">
            <v>21000</v>
          </cell>
          <cell r="AO34" t="str">
            <v>WSWT1925800</v>
          </cell>
          <cell r="AQ34">
            <v>18719.800000000003</v>
          </cell>
          <cell r="AR34">
            <v>0</v>
          </cell>
          <cell r="AS34">
            <v>18719.800000000003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1359.4734755555558</v>
          </cell>
          <cell r="DL34" t="str">
            <v>P9</v>
          </cell>
          <cell r="DM34">
            <v>3</v>
          </cell>
          <cell r="DN34">
            <v>45868</v>
          </cell>
          <cell r="DP34">
            <v>45863</v>
          </cell>
          <cell r="DQ34"/>
          <cell r="DR34">
            <v>45858</v>
          </cell>
          <cell r="DS34">
            <v>45865</v>
          </cell>
          <cell r="DT34">
            <v>45866</v>
          </cell>
          <cell r="DU34">
            <v>45866</v>
          </cell>
          <cell r="DW34">
            <v>45867</v>
          </cell>
          <cell r="DX34"/>
          <cell r="DY34"/>
          <cell r="DZ34"/>
          <cell r="EB34"/>
          <cell r="EC34" t="str">
            <v>งานพิมพ์</v>
          </cell>
          <cell r="ED34" t="str">
            <v>รอART</v>
          </cell>
          <cell r="EG34"/>
          <cell r="EH34"/>
          <cell r="EI34"/>
        </row>
        <row r="35">
          <cell r="B35">
            <v>0</v>
          </cell>
          <cell r="C35"/>
          <cell r="E35"/>
          <cell r="F35"/>
          <cell r="G35">
            <v>19</v>
          </cell>
          <cell r="H35">
            <v>30</v>
          </cell>
          <cell r="I35" t="str">
            <v>ขาว</v>
          </cell>
          <cell r="J35"/>
          <cell r="L35">
            <v>60</v>
          </cell>
          <cell r="M35" t="str">
            <v>±</v>
          </cell>
          <cell r="N35">
            <v>5</v>
          </cell>
          <cell r="R35"/>
          <cell r="T35"/>
          <cell r="U35"/>
          <cell r="V35"/>
          <cell r="X35"/>
          <cell r="Z35"/>
          <cell r="AA35"/>
          <cell r="AB35">
            <v>0</v>
          </cell>
          <cell r="AC35">
            <v>0</v>
          </cell>
          <cell r="AD35"/>
          <cell r="AG35"/>
          <cell r="AI35" t="str">
            <v>ระบุในSD</v>
          </cell>
          <cell r="AJ35"/>
          <cell r="AL35">
            <v>0</v>
          </cell>
          <cell r="AM35"/>
          <cell r="AN35">
            <v>0</v>
          </cell>
          <cell r="AO35" t="str">
            <v>WSWT1925800</v>
          </cell>
          <cell r="AQ35">
            <v>193065.39999999997</v>
          </cell>
          <cell r="AR35">
            <v>23308</v>
          </cell>
          <cell r="AS35">
            <v>169757.39999999997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0</v>
          </cell>
          <cell r="DL35"/>
          <cell r="DM35" t="str">
            <v>Lead time</v>
          </cell>
          <cell r="DN35"/>
          <cell r="DP35"/>
          <cell r="DQ35"/>
          <cell r="DR35"/>
          <cell r="DS35"/>
          <cell r="DT35"/>
          <cell r="DU35"/>
          <cell r="DW35"/>
          <cell r="DX35"/>
          <cell r="DY35"/>
          <cell r="DZ35"/>
          <cell r="EA35"/>
          <cell r="EB35"/>
          <cell r="EC35"/>
          <cell r="ED35"/>
          <cell r="EG35"/>
          <cell r="EH35"/>
          <cell r="EI35">
            <v>0</v>
          </cell>
        </row>
        <row r="36">
          <cell r="B36" t="str">
            <v>MK68-000778</v>
          </cell>
          <cell r="C36">
            <v>45820</v>
          </cell>
          <cell r="E36" t="str">
            <v>บจก.เคอรี่ฟลาวมิลล์</v>
          </cell>
          <cell r="F36" t="str">
            <v>ปลาโลมาแดง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63</v>
          </cell>
          <cell r="M36" t="str">
            <v>+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45832</v>
          </cell>
          <cell r="Z36" t="str">
            <v>ห่ออัดเบลแบน500</v>
          </cell>
          <cell r="AA36">
            <v>5000</v>
          </cell>
          <cell r="AB36">
            <v>0</v>
          </cell>
          <cell r="AC36">
            <v>0</v>
          </cell>
          <cell r="AD36">
            <v>0</v>
          </cell>
          <cell r="AG36"/>
          <cell r="AI36" t="str">
            <v>PDR250188</v>
          </cell>
          <cell r="AJ36">
            <v>0</v>
          </cell>
          <cell r="AL36">
            <v>5000</v>
          </cell>
          <cell r="AM36">
            <v>5200</v>
          </cell>
          <cell r="AN36">
            <v>0</v>
          </cell>
          <cell r="AO36" t="str">
            <v>WSWT1921720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BZ36" t="str">
            <v>WRWT21720/WRWT25800</v>
          </cell>
          <cell r="CA36">
            <v>0</v>
          </cell>
          <cell r="DL36" t="str">
            <v>P7</v>
          </cell>
          <cell r="DM36">
            <v>2</v>
          </cell>
          <cell r="DN36" t="e">
            <v>#REF!</v>
          </cell>
          <cell r="DP36" t="e">
            <v>#REF!</v>
          </cell>
          <cell r="DQ36"/>
          <cell r="DR36" t="e">
            <v>#REF!</v>
          </cell>
          <cell r="DS36" t="e">
            <v>#REF!</v>
          </cell>
          <cell r="DT36" t="e">
            <v>#REF!</v>
          </cell>
          <cell r="DU36" t="e">
            <v>#REF!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/>
          <cell r="EG36"/>
          <cell r="EH36"/>
          <cell r="EI36"/>
        </row>
        <row r="37">
          <cell r="B37" t="str">
            <v>MK68-000814</v>
          </cell>
          <cell r="C37">
            <v>45820</v>
          </cell>
          <cell r="E37" t="str">
            <v>บจก.เคอรี่ฟลาวมิลล์</v>
          </cell>
          <cell r="F37" t="str">
            <v>FW-Y</v>
          </cell>
          <cell r="G37">
            <v>19</v>
          </cell>
          <cell r="H37">
            <v>32</v>
          </cell>
          <cell r="I37" t="str">
            <v>ขาว</v>
          </cell>
          <cell r="J37"/>
          <cell r="L37">
            <v>67</v>
          </cell>
          <cell r="M37" t="str">
            <v>+</v>
          </cell>
          <cell r="N37">
            <v>5</v>
          </cell>
          <cell r="R37" t="str">
            <v>ไม่</v>
          </cell>
          <cell r="T37" t="str">
            <v>ไม่สวมถุงใน</v>
          </cell>
          <cell r="U37"/>
          <cell r="V37"/>
          <cell r="X37">
            <v>45832</v>
          </cell>
          <cell r="Z37" t="str">
            <v>ห่ออัดเบลแบน500</v>
          </cell>
          <cell r="AA37">
            <v>5000</v>
          </cell>
          <cell r="AB37">
            <v>0</v>
          </cell>
          <cell r="AC37">
            <v>0</v>
          </cell>
          <cell r="AD37">
            <v>0</v>
          </cell>
          <cell r="AG37"/>
          <cell r="AI37" t="str">
            <v>PDR250188</v>
          </cell>
          <cell r="AJ37">
            <v>0</v>
          </cell>
          <cell r="AL37">
            <v>5000</v>
          </cell>
          <cell r="AM37"/>
          <cell r="AN37">
            <v>5250</v>
          </cell>
          <cell r="AO37" t="str">
            <v>WSWT1921720</v>
          </cell>
          <cell r="AQ37">
            <v>4679.9500000000007</v>
          </cell>
          <cell r="AR37">
            <v>1203</v>
          </cell>
          <cell r="AS37">
            <v>3476.9500000000007</v>
          </cell>
          <cell r="AT37">
            <v>0</v>
          </cell>
          <cell r="AU37">
            <v>0</v>
          </cell>
          <cell r="BZ37" t="str">
            <v>WRWT21720/WRWT25800</v>
          </cell>
          <cell r="CA37">
            <v>261.89932711111112</v>
          </cell>
          <cell r="DL37" t="str">
            <v>P7</v>
          </cell>
          <cell r="DM37">
            <v>2</v>
          </cell>
          <cell r="DN37">
            <v>45832</v>
          </cell>
          <cell r="DP37">
            <v>45827</v>
          </cell>
          <cell r="DQ37"/>
          <cell r="DR37">
            <v>45823</v>
          </cell>
          <cell r="DS37">
            <v>45830</v>
          </cell>
          <cell r="DT37">
            <v>45831</v>
          </cell>
          <cell r="DU37">
            <v>45831</v>
          </cell>
          <cell r="DW37"/>
          <cell r="EC37" t="str">
            <v>งานพิมพ์</v>
          </cell>
          <cell r="ED37"/>
          <cell r="EH37"/>
          <cell r="EI37"/>
        </row>
        <row r="38">
          <cell r="B38" t="str">
            <v>MK68-000778</v>
          </cell>
          <cell r="C38">
            <v>45820</v>
          </cell>
          <cell r="E38" t="str">
            <v>บจก.เคอรี่ฟลาวมิลล์</v>
          </cell>
          <cell r="F38" t="str">
            <v>กุ้งแดง</v>
          </cell>
          <cell r="G38">
            <v>19</v>
          </cell>
          <cell r="H38">
            <v>30</v>
          </cell>
          <cell r="I38" t="str">
            <v>ขาว</v>
          </cell>
          <cell r="J38"/>
          <cell r="L38">
            <v>63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>
            <v>45832</v>
          </cell>
          <cell r="Z38" t="str">
            <v>ห่ออัดเบลแบน500</v>
          </cell>
          <cell r="AA38">
            <v>10000</v>
          </cell>
          <cell r="AB38">
            <v>0</v>
          </cell>
          <cell r="AC38">
            <v>0</v>
          </cell>
          <cell r="AD38">
            <v>0</v>
          </cell>
          <cell r="AG38"/>
          <cell r="AI38" t="str">
            <v>PDR250188</v>
          </cell>
          <cell r="AJ38">
            <v>0</v>
          </cell>
          <cell r="AL38">
            <v>10000</v>
          </cell>
          <cell r="AM38">
            <v>10840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>
            <v>45832</v>
          </cell>
          <cell r="DP38">
            <v>45827</v>
          </cell>
          <cell r="DQ38"/>
          <cell r="DR38">
            <v>45823</v>
          </cell>
          <cell r="DS38">
            <v>45830</v>
          </cell>
          <cell r="DT38">
            <v>45831</v>
          </cell>
          <cell r="DU38">
            <v>45831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/>
          <cell r="EG38"/>
          <cell r="EH38"/>
          <cell r="EI38"/>
        </row>
        <row r="39">
          <cell r="B39" t="str">
            <v>MK68-000780</v>
          </cell>
          <cell r="C39">
            <v>45820</v>
          </cell>
          <cell r="E39" t="str">
            <v>บจก.เคอรี่ฟลาวมิลล์</v>
          </cell>
          <cell r="F39" t="str">
            <v>ปลาโลมาแดง</v>
          </cell>
          <cell r="G39">
            <v>19</v>
          </cell>
          <cell r="H39">
            <v>30</v>
          </cell>
          <cell r="I39" t="str">
            <v>ขาว</v>
          </cell>
          <cell r="J39"/>
          <cell r="L39">
            <v>63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45832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/>
          <cell r="AI39" t="str">
            <v>PDR250189</v>
          </cell>
          <cell r="AJ39">
            <v>0</v>
          </cell>
          <cell r="AL39">
            <v>5000</v>
          </cell>
          <cell r="AM39">
            <v>5200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 t="e">
            <v>#REF!</v>
          </cell>
          <cell r="DP39" t="e">
            <v>#REF!</v>
          </cell>
          <cell r="DQ39"/>
          <cell r="DR39" t="e">
            <v>#REF!</v>
          </cell>
          <cell r="DS39" t="e">
            <v>#REF!</v>
          </cell>
          <cell r="DT39" t="e">
            <v>#REF!</v>
          </cell>
          <cell r="DU39" t="e">
            <v>#REF!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/>
          <cell r="EG39"/>
          <cell r="EH39"/>
          <cell r="EI39"/>
        </row>
        <row r="40">
          <cell r="B40" t="str">
            <v>MK68-000780</v>
          </cell>
          <cell r="C40">
            <v>45820</v>
          </cell>
          <cell r="E40" t="str">
            <v>บจก.เคอรี่ฟลาวมิลล์</v>
          </cell>
          <cell r="F40" t="str">
            <v>กุ้งแดง</v>
          </cell>
          <cell r="G40">
            <v>19</v>
          </cell>
          <cell r="H40">
            <v>30</v>
          </cell>
          <cell r="I40" t="str">
            <v>ขาว</v>
          </cell>
          <cell r="J40"/>
          <cell r="L40">
            <v>63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45832</v>
          </cell>
          <cell r="Z40" t="str">
            <v>ห่ออัดเบลแบน500</v>
          </cell>
          <cell r="AA40">
            <v>10000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PDR250189</v>
          </cell>
          <cell r="AJ40">
            <v>0</v>
          </cell>
          <cell r="AL40">
            <v>10000</v>
          </cell>
          <cell r="AM40">
            <v>10060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 t="e">
            <v>#REF!</v>
          </cell>
          <cell r="DP40" t="e">
            <v>#REF!</v>
          </cell>
          <cell r="DQ40"/>
          <cell r="DR40" t="e">
            <v>#REF!</v>
          </cell>
          <cell r="DS40" t="e">
            <v>#REF!</v>
          </cell>
          <cell r="DT40" t="e">
            <v>#REF!</v>
          </cell>
          <cell r="DU40" t="e">
            <v>#REF!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/>
          <cell r="EG40"/>
          <cell r="EH40"/>
          <cell r="EI40"/>
        </row>
        <row r="41">
          <cell r="B41" t="str">
            <v>MK68-000779</v>
          </cell>
          <cell r="C41">
            <v>45820</v>
          </cell>
          <cell r="E41" t="str">
            <v>บจก.เคอรี่ฟลาวมิลล์</v>
          </cell>
          <cell r="F41" t="str">
            <v>ดอกไม้แดง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45832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PDR250189</v>
          </cell>
          <cell r="AJ41">
            <v>0</v>
          </cell>
          <cell r="AL41">
            <v>5000</v>
          </cell>
          <cell r="AM41">
            <v>5250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45832</v>
          </cell>
          <cell r="DP41">
            <v>45827</v>
          </cell>
          <cell r="DQ41"/>
          <cell r="DR41">
            <v>45823</v>
          </cell>
          <cell r="DS41">
            <v>45830</v>
          </cell>
          <cell r="DT41">
            <v>45831</v>
          </cell>
          <cell r="DU41">
            <v>45831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/>
          <cell r="EG41"/>
          <cell r="EH41"/>
          <cell r="EI41"/>
        </row>
        <row r="42">
          <cell r="B42" t="str">
            <v>MK68-000779</v>
          </cell>
          <cell r="C42">
            <v>45820</v>
          </cell>
          <cell r="E42" t="str">
            <v>บจก.เคอรี่ฟลาวมิลล์</v>
          </cell>
          <cell r="F42" t="str">
            <v>ดอกไม้เขียว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45832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PDR250189</v>
          </cell>
          <cell r="AJ42">
            <v>0</v>
          </cell>
          <cell r="AL42">
            <v>5000</v>
          </cell>
          <cell r="AM42">
            <v>5250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45832</v>
          </cell>
          <cell r="DP42">
            <v>45827</v>
          </cell>
          <cell r="DQ42"/>
          <cell r="DR42">
            <v>45823</v>
          </cell>
          <cell r="DS42">
            <v>45830</v>
          </cell>
          <cell r="DT42">
            <v>45831</v>
          </cell>
          <cell r="DU42">
            <v>45831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/>
          <cell r="EG42"/>
          <cell r="EH42"/>
          <cell r="EI42"/>
        </row>
        <row r="43">
          <cell r="B43" t="str">
            <v>MK68-000778</v>
          </cell>
          <cell r="C43">
            <v>45820</v>
          </cell>
          <cell r="E43" t="str">
            <v>บจก.เคอรี่ฟลาวมิลล์</v>
          </cell>
          <cell r="F43" t="str">
            <v>ถุงเขียว</v>
          </cell>
          <cell r="G43">
            <v>19</v>
          </cell>
          <cell r="H43">
            <v>30</v>
          </cell>
          <cell r="I43" t="str">
            <v>ขาว</v>
          </cell>
          <cell r="J43"/>
          <cell r="L43">
            <v>63</v>
          </cell>
          <cell r="M43" t="str">
            <v>+</v>
          </cell>
          <cell r="N43">
            <v>5</v>
          </cell>
          <cell r="R43" t="str">
            <v>บิด</v>
          </cell>
          <cell r="T43" t="str">
            <v>ไม่สวมถุงใน</v>
          </cell>
          <cell r="U43"/>
          <cell r="V43"/>
          <cell r="X43">
            <v>45834</v>
          </cell>
          <cell r="Z43" t="str">
            <v>ห่ออัดเบลแบน500</v>
          </cell>
          <cell r="AA43">
            <v>10000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PDR250190</v>
          </cell>
          <cell r="AJ43">
            <v>0</v>
          </cell>
          <cell r="AL43">
            <v>10000</v>
          </cell>
          <cell r="AM43"/>
          <cell r="AN43">
            <v>10500</v>
          </cell>
          <cell r="AO43" t="str">
            <v>WSWT1921720</v>
          </cell>
          <cell r="AQ43">
            <v>8801.1</v>
          </cell>
          <cell r="AR43">
            <v>0</v>
          </cell>
          <cell r="AS43">
            <v>8801.1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662.93796800000007</v>
          </cell>
          <cell r="DL43" t="str">
            <v>P7</v>
          </cell>
          <cell r="DM43">
            <v>2</v>
          </cell>
          <cell r="DN43">
            <v>45832</v>
          </cell>
          <cell r="DP43">
            <v>45827</v>
          </cell>
          <cell r="DQ43"/>
          <cell r="DR43">
            <v>45823</v>
          </cell>
          <cell r="DS43">
            <v>45830</v>
          </cell>
          <cell r="DT43">
            <v>45831</v>
          </cell>
          <cell r="DU43">
            <v>45831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/>
          <cell r="EG43"/>
          <cell r="EH43"/>
          <cell r="EI43"/>
        </row>
        <row r="44">
          <cell r="B44" t="str">
            <v>MK68-000778</v>
          </cell>
          <cell r="C44">
            <v>45820</v>
          </cell>
          <cell r="E44" t="str">
            <v>บจก.เคอรี่ฟลาวมิลล์</v>
          </cell>
          <cell r="F44" t="str">
            <v>ดอกไม้เขียว</v>
          </cell>
          <cell r="G44">
            <v>19</v>
          </cell>
          <cell r="H44">
            <v>30</v>
          </cell>
          <cell r="I44" t="str">
            <v>ขาว</v>
          </cell>
          <cell r="J44"/>
          <cell r="L44">
            <v>63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45834</v>
          </cell>
          <cell r="Z44" t="str">
            <v>ห่ออัดเบลแบน500</v>
          </cell>
          <cell r="AA44">
            <v>5000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PDR250190</v>
          </cell>
          <cell r="AJ44">
            <v>0</v>
          </cell>
          <cell r="AL44">
            <v>5000</v>
          </cell>
          <cell r="AM44"/>
          <cell r="AN44">
            <v>5250</v>
          </cell>
          <cell r="AO44" t="str">
            <v>WSWT1921720</v>
          </cell>
          <cell r="AQ44">
            <v>4400.55</v>
          </cell>
          <cell r="AR44">
            <v>0</v>
          </cell>
          <cell r="AS44">
            <v>4400.55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331.46898400000003</v>
          </cell>
          <cell r="DL44" t="str">
            <v>P7</v>
          </cell>
          <cell r="DM44">
            <v>2</v>
          </cell>
          <cell r="DN44">
            <v>45834</v>
          </cell>
          <cell r="DP44">
            <v>45829</v>
          </cell>
          <cell r="DQ44"/>
          <cell r="DR44">
            <v>45825</v>
          </cell>
          <cell r="DS44">
            <v>45832</v>
          </cell>
          <cell r="DT44">
            <v>45833</v>
          </cell>
          <cell r="DU44">
            <v>45833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/>
          <cell r="EG44"/>
          <cell r="EH44"/>
          <cell r="EI44"/>
        </row>
        <row r="45">
          <cell r="B45" t="str">
            <v>MK68-000780</v>
          </cell>
          <cell r="C45">
            <v>45820</v>
          </cell>
          <cell r="E45" t="str">
            <v>บจก.เคอรี่ฟลาวมิลล์</v>
          </cell>
          <cell r="F45" t="str">
            <v xml:space="preserve">ชามแดง  </v>
          </cell>
          <cell r="G45">
            <v>19</v>
          </cell>
          <cell r="H45">
            <v>30</v>
          </cell>
          <cell r="I45" t="str">
            <v>ขาว</v>
          </cell>
          <cell r="J45"/>
          <cell r="L45">
            <v>63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45834</v>
          </cell>
          <cell r="Z45" t="str">
            <v>ห่ออัดเบลแบน500</v>
          </cell>
          <cell r="AA45">
            <v>5000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PDR250191</v>
          </cell>
          <cell r="AJ45">
            <v>0</v>
          </cell>
          <cell r="AL45">
            <v>5000</v>
          </cell>
          <cell r="AM45"/>
          <cell r="AN45">
            <v>5250</v>
          </cell>
          <cell r="AO45" t="str">
            <v>WSWT1921720</v>
          </cell>
          <cell r="AQ45">
            <v>4400.55</v>
          </cell>
          <cell r="AR45">
            <v>0</v>
          </cell>
          <cell r="AS45">
            <v>4400.55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331.46898400000003</v>
          </cell>
          <cell r="DL45" t="str">
            <v>P7</v>
          </cell>
          <cell r="DM45">
            <v>2</v>
          </cell>
          <cell r="DN45">
            <v>45832</v>
          </cell>
          <cell r="DP45">
            <v>45827</v>
          </cell>
          <cell r="DQ45"/>
          <cell r="DR45">
            <v>45823</v>
          </cell>
          <cell r="DS45">
            <v>45830</v>
          </cell>
          <cell r="DT45">
            <v>45831</v>
          </cell>
          <cell r="DU45">
            <v>45831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/>
          <cell r="EG45"/>
          <cell r="EH45"/>
          <cell r="EI45"/>
        </row>
        <row r="46">
          <cell r="B46" t="str">
            <v>MK68-000780</v>
          </cell>
          <cell r="C46">
            <v>45820</v>
          </cell>
          <cell r="E46" t="str">
            <v>บจก.เคอรี่ฟลาวมิลล์</v>
          </cell>
          <cell r="F46" t="str">
            <v>8S</v>
          </cell>
          <cell r="G46">
            <v>19</v>
          </cell>
          <cell r="H46">
            <v>30</v>
          </cell>
          <cell r="I46" t="str">
            <v>ขาว</v>
          </cell>
          <cell r="J46"/>
          <cell r="L46">
            <v>63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45834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PDR250191</v>
          </cell>
          <cell r="AJ46">
            <v>0</v>
          </cell>
          <cell r="AL46">
            <v>5000</v>
          </cell>
          <cell r="AM46"/>
          <cell r="AN46">
            <v>5250</v>
          </cell>
          <cell r="AO46" t="str">
            <v>WSWT1921720</v>
          </cell>
          <cell r="AQ46">
            <v>4400.55</v>
          </cell>
          <cell r="AR46">
            <v>0</v>
          </cell>
          <cell r="AS46">
            <v>4400.55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331.46898400000003</v>
          </cell>
          <cell r="DL46" t="str">
            <v>P7</v>
          </cell>
          <cell r="DM46">
            <v>2</v>
          </cell>
          <cell r="DN46">
            <v>45832</v>
          </cell>
          <cell r="DP46">
            <v>45827</v>
          </cell>
          <cell r="DQ46"/>
          <cell r="DR46">
            <v>45823</v>
          </cell>
          <cell r="DS46">
            <v>45830</v>
          </cell>
          <cell r="DT46">
            <v>45831</v>
          </cell>
          <cell r="DU46">
            <v>45831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/>
          <cell r="EG46"/>
          <cell r="EH46"/>
          <cell r="EI46"/>
        </row>
        <row r="47">
          <cell r="B47" t="str">
            <v>MK68-000780</v>
          </cell>
          <cell r="C47">
            <v>45820</v>
          </cell>
          <cell r="E47" t="str">
            <v>บจก.เคอรี่ฟลาวมิลล์</v>
          </cell>
          <cell r="F47" t="str">
            <v>ถุงทองแซนวิช</v>
          </cell>
          <cell r="G47">
            <v>19</v>
          </cell>
          <cell r="H47">
            <v>30</v>
          </cell>
          <cell r="I47" t="str">
            <v>ขาว</v>
          </cell>
          <cell r="J47"/>
          <cell r="L47">
            <v>63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45834</v>
          </cell>
          <cell r="Z47" t="str">
            <v>ห่ออัดเบลแบน500</v>
          </cell>
          <cell r="AA47">
            <v>10000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PDR250191</v>
          </cell>
          <cell r="AJ47">
            <v>0</v>
          </cell>
          <cell r="AL47">
            <v>10000</v>
          </cell>
          <cell r="AM47"/>
          <cell r="AN47">
            <v>10500</v>
          </cell>
          <cell r="AO47" t="str">
            <v>WSWT1921720</v>
          </cell>
          <cell r="AQ47">
            <v>8801.1</v>
          </cell>
          <cell r="AR47">
            <v>0</v>
          </cell>
          <cell r="AS47">
            <v>8801.1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662.93796800000007</v>
          </cell>
          <cell r="DL47" t="str">
            <v>P7</v>
          </cell>
          <cell r="DM47">
            <v>2</v>
          </cell>
          <cell r="DN47">
            <v>45832</v>
          </cell>
          <cell r="DP47">
            <v>45827</v>
          </cell>
          <cell r="DQ47"/>
          <cell r="DR47">
            <v>45823</v>
          </cell>
          <cell r="DS47">
            <v>45830</v>
          </cell>
          <cell r="DT47">
            <v>45831</v>
          </cell>
          <cell r="DU47">
            <v>45831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/>
          <cell r="EG47"/>
          <cell r="EH47"/>
          <cell r="EI47"/>
        </row>
        <row r="48">
          <cell r="B48" t="str">
            <v>MK68-000781</v>
          </cell>
          <cell r="C48">
            <v>45820</v>
          </cell>
          <cell r="E48" t="str">
            <v>บจก.เคอรี่ฟลาวมิลล์</v>
          </cell>
          <cell r="F48" t="str">
            <v>ดอกไม้แดง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45834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PDR250190</v>
          </cell>
          <cell r="AJ48">
            <v>0</v>
          </cell>
          <cell r="AL48">
            <v>5000</v>
          </cell>
          <cell r="AM48"/>
          <cell r="AN48">
            <v>5250</v>
          </cell>
          <cell r="AO48" t="str">
            <v>WSWT1921720</v>
          </cell>
          <cell r="AQ48">
            <v>4679.9500000000007</v>
          </cell>
          <cell r="AR48">
            <v>4679.9500000000007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45834</v>
          </cell>
          <cell r="DP48">
            <v>45829</v>
          </cell>
          <cell r="DQ48"/>
          <cell r="DR48">
            <v>45825</v>
          </cell>
          <cell r="DS48">
            <v>45832</v>
          </cell>
          <cell r="DT48">
            <v>45833</v>
          </cell>
          <cell r="DU48">
            <v>45833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/>
          <cell r="EG48"/>
          <cell r="EH48"/>
          <cell r="EI48"/>
        </row>
        <row r="49">
          <cell r="B49" t="str">
            <v>MK68-000781</v>
          </cell>
          <cell r="C49">
            <v>45820</v>
          </cell>
          <cell r="E49" t="str">
            <v>บจก.เคอรี่ฟลาวมิลล์</v>
          </cell>
          <cell r="F49" t="str">
            <v>ไม่พิมพ์</v>
          </cell>
          <cell r="G49">
            <v>19</v>
          </cell>
          <cell r="H49">
            <v>36</v>
          </cell>
          <cell r="I49" t="str">
            <v>ขาว</v>
          </cell>
          <cell r="J49"/>
          <cell r="L49">
            <v>75</v>
          </cell>
          <cell r="M49" t="str">
            <v>+</v>
          </cell>
          <cell r="N49">
            <v>5</v>
          </cell>
          <cell r="R49" t="str">
            <v>ไม่</v>
          </cell>
          <cell r="T49" t="str">
            <v>ไม่สวมถุงใน</v>
          </cell>
          <cell r="U49"/>
          <cell r="V49"/>
          <cell r="X49">
            <v>45834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PDR250190</v>
          </cell>
          <cell r="AJ49">
            <v>0</v>
          </cell>
          <cell r="AL49">
            <v>5000</v>
          </cell>
          <cell r="AM49"/>
          <cell r="AN49">
            <v>0</v>
          </cell>
          <cell r="AO49" t="str">
            <v>WSWT1921720</v>
          </cell>
          <cell r="AQ49">
            <v>5238.75</v>
          </cell>
          <cell r="AR49">
            <v>0</v>
          </cell>
          <cell r="AS49">
            <v>5238.75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394.60593333333333</v>
          </cell>
          <cell r="DL49" t="str">
            <v>P3</v>
          </cell>
          <cell r="DM49">
            <v>2</v>
          </cell>
          <cell r="DN49">
            <v>45834</v>
          </cell>
          <cell r="DP49">
            <v>45829</v>
          </cell>
          <cell r="DQ49"/>
          <cell r="DR49"/>
          <cell r="DS49"/>
          <cell r="DT49"/>
          <cell r="DU49">
            <v>45832</v>
          </cell>
          <cell r="DW49"/>
          <cell r="DX49"/>
          <cell r="DY49"/>
          <cell r="DZ49"/>
          <cell r="EA49"/>
          <cell r="EB49"/>
          <cell r="EC49" t="str">
            <v>ตัด</v>
          </cell>
          <cell r="ED49"/>
          <cell r="EG49"/>
          <cell r="EH49"/>
          <cell r="EI49"/>
        </row>
        <row r="50">
          <cell r="B50" t="str">
            <v>MK68-000782</v>
          </cell>
          <cell r="C50">
            <v>45820</v>
          </cell>
          <cell r="E50" t="str">
            <v>บจก.เคอรี่ฟลาวมิลล์</v>
          </cell>
          <cell r="F50" t="str">
            <v>ไม่พิมพ์</v>
          </cell>
          <cell r="G50">
            <v>19</v>
          </cell>
          <cell r="H50">
            <v>36</v>
          </cell>
          <cell r="I50" t="str">
            <v>ขาว</v>
          </cell>
          <cell r="J50"/>
          <cell r="L50">
            <v>75</v>
          </cell>
          <cell r="M50" t="str">
            <v>+</v>
          </cell>
          <cell r="N50">
            <v>5</v>
          </cell>
          <cell r="R50" t="str">
            <v>ไม่</v>
          </cell>
          <cell r="T50" t="str">
            <v>ไม่สวมถุงใน</v>
          </cell>
          <cell r="U50"/>
          <cell r="V50"/>
          <cell r="X50">
            <v>45834</v>
          </cell>
          <cell r="Z50" t="str">
            <v>ห่ออัดเบลแบน500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PDR250191</v>
          </cell>
          <cell r="AJ50">
            <v>0</v>
          </cell>
          <cell r="AL50">
            <v>5000</v>
          </cell>
          <cell r="AM50"/>
          <cell r="AN50">
            <v>0</v>
          </cell>
          <cell r="AO50" t="str">
            <v>WSWT1921720</v>
          </cell>
          <cell r="AQ50">
            <v>5238.75</v>
          </cell>
          <cell r="AR50">
            <v>0</v>
          </cell>
          <cell r="AS50">
            <v>5238.75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394.60593333333333</v>
          </cell>
          <cell r="DL50" t="str">
            <v>P3</v>
          </cell>
          <cell r="DM50">
            <v>2</v>
          </cell>
          <cell r="DN50">
            <v>45834</v>
          </cell>
          <cell r="DP50">
            <v>45829</v>
          </cell>
          <cell r="DQ50"/>
          <cell r="DR50"/>
          <cell r="DS50"/>
          <cell r="DT50"/>
          <cell r="DU50">
            <v>45832</v>
          </cell>
          <cell r="DW50"/>
          <cell r="DX50"/>
          <cell r="DY50"/>
          <cell r="DZ50"/>
          <cell r="EA50"/>
          <cell r="EB50"/>
          <cell r="EC50" t="str">
            <v>ตัด</v>
          </cell>
          <cell r="ED50"/>
          <cell r="EG50"/>
          <cell r="EH50"/>
          <cell r="EI50"/>
        </row>
        <row r="51">
          <cell r="B51" t="str">
            <v>MK68-000802</v>
          </cell>
          <cell r="C51">
            <v>45825</v>
          </cell>
          <cell r="E51" t="str">
            <v>บจก.เคอรี่ฟลาวมิลล์</v>
          </cell>
          <cell r="F51" t="str">
            <v>ไม่พิมพ์</v>
          </cell>
          <cell r="G51">
            <v>19</v>
          </cell>
          <cell r="H51">
            <v>30</v>
          </cell>
          <cell r="I51" t="str">
            <v>ขาว</v>
          </cell>
          <cell r="J51"/>
          <cell r="L51">
            <v>63</v>
          </cell>
          <cell r="M51" t="str">
            <v>+</v>
          </cell>
          <cell r="N51">
            <v>5</v>
          </cell>
          <cell r="R51" t="str">
            <v>ไม่</v>
          </cell>
          <cell r="T51" t="str">
            <v>ไม่สวมถุงใน</v>
          </cell>
          <cell r="U51"/>
          <cell r="V51"/>
          <cell r="X51">
            <v>45834</v>
          </cell>
          <cell r="Z51" t="str">
            <v>ห่ออัดเบลแบน500</v>
          </cell>
          <cell r="AA51">
            <v>20000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PDR250196</v>
          </cell>
          <cell r="AJ51">
            <v>1000</v>
          </cell>
          <cell r="AL51">
            <v>19000</v>
          </cell>
          <cell r="AM51"/>
          <cell r="AN51">
            <v>0</v>
          </cell>
          <cell r="AO51" t="str">
            <v>WSWT1921720</v>
          </cell>
          <cell r="AQ51">
            <v>16722.09</v>
          </cell>
          <cell r="AR51">
            <v>0</v>
          </cell>
          <cell r="AS51">
            <v>16722.09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1259.5821392000003</v>
          </cell>
          <cell r="DL51" t="str">
            <v>P3</v>
          </cell>
          <cell r="DM51">
            <v>2</v>
          </cell>
          <cell r="DN51">
            <v>45834</v>
          </cell>
          <cell r="DP51">
            <v>45829</v>
          </cell>
          <cell r="DQ51"/>
          <cell r="DR51"/>
          <cell r="DS51"/>
          <cell r="DT51"/>
          <cell r="DU51">
            <v>45832</v>
          </cell>
          <cell r="DW51"/>
          <cell r="DX51"/>
          <cell r="DY51"/>
          <cell r="DZ51"/>
          <cell r="EA51"/>
          <cell r="EB51"/>
          <cell r="EC51" t="str">
            <v>ตัด</v>
          </cell>
          <cell r="ED51"/>
          <cell r="EG51"/>
          <cell r="EH51"/>
          <cell r="EI51"/>
        </row>
        <row r="52">
          <cell r="B52" t="str">
            <v>MK68-000807</v>
          </cell>
          <cell r="C52">
            <v>45827</v>
          </cell>
          <cell r="E52" t="str">
            <v>บจก.เคอรี่ฟลาวมิลล์</v>
          </cell>
          <cell r="F52" t="str">
            <v>ปลาโลมาแดง</v>
          </cell>
          <cell r="G52">
            <v>19</v>
          </cell>
          <cell r="H52">
            <v>30</v>
          </cell>
          <cell r="I52" t="str">
            <v>ขาว</v>
          </cell>
          <cell r="J52"/>
          <cell r="L52">
            <v>63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45836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PDR250199</v>
          </cell>
          <cell r="AJ52">
            <v>0</v>
          </cell>
          <cell r="AL52">
            <v>5000</v>
          </cell>
          <cell r="AM52"/>
          <cell r="AN52">
            <v>5250</v>
          </cell>
          <cell r="AO52" t="str">
            <v>WSWT1921720</v>
          </cell>
          <cell r="AQ52">
            <v>4400.55</v>
          </cell>
          <cell r="AR52">
            <v>0</v>
          </cell>
          <cell r="AS52">
            <v>4400.55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331.46898400000003</v>
          </cell>
          <cell r="DL52" t="str">
            <v>P7</v>
          </cell>
          <cell r="DM52">
            <v>2</v>
          </cell>
          <cell r="DN52">
            <v>45836</v>
          </cell>
          <cell r="DP52">
            <v>45831</v>
          </cell>
          <cell r="DQ52"/>
          <cell r="DR52">
            <v>45827</v>
          </cell>
          <cell r="DS52">
            <v>45834</v>
          </cell>
          <cell r="DT52">
            <v>45835</v>
          </cell>
          <cell r="DU52">
            <v>45835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/>
          <cell r="EG52"/>
          <cell r="EH52"/>
          <cell r="EI52"/>
        </row>
        <row r="53">
          <cell r="B53" t="str">
            <v>MK68-000807</v>
          </cell>
          <cell r="C53">
            <v>45827</v>
          </cell>
          <cell r="E53" t="str">
            <v>บจก.เคอรี่ฟลาวมิลล์</v>
          </cell>
          <cell r="F53">
            <v>997</v>
          </cell>
          <cell r="G53">
            <v>19</v>
          </cell>
          <cell r="H53">
            <v>30</v>
          </cell>
          <cell r="I53" t="str">
            <v>ขาว</v>
          </cell>
          <cell r="J53"/>
          <cell r="L53">
            <v>63</v>
          </cell>
          <cell r="M53" t="str">
            <v>+</v>
          </cell>
          <cell r="N53">
            <v>5</v>
          </cell>
          <cell r="R53" t="str">
            <v>ไม่</v>
          </cell>
          <cell r="T53" t="str">
            <v>ไม่สวมถุงใน</v>
          </cell>
          <cell r="U53"/>
          <cell r="V53"/>
          <cell r="X53">
            <v>45836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PDR250199</v>
          </cell>
          <cell r="AJ53">
            <v>0</v>
          </cell>
          <cell r="AL53">
            <v>5000</v>
          </cell>
          <cell r="AM53"/>
          <cell r="AN53">
            <v>5250</v>
          </cell>
          <cell r="AO53" t="str">
            <v>WSWT1921720</v>
          </cell>
          <cell r="AQ53">
            <v>4400.55</v>
          </cell>
          <cell r="AR53">
            <v>0</v>
          </cell>
          <cell r="AS53">
            <v>4400.55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331.46898400000003</v>
          </cell>
          <cell r="DL53" t="str">
            <v>P7</v>
          </cell>
          <cell r="DM53">
            <v>2</v>
          </cell>
          <cell r="DN53">
            <v>45836</v>
          </cell>
          <cell r="DP53">
            <v>45831</v>
          </cell>
          <cell r="DQ53"/>
          <cell r="DR53">
            <v>45827</v>
          </cell>
          <cell r="DS53">
            <v>45834</v>
          </cell>
          <cell r="DT53">
            <v>45835</v>
          </cell>
          <cell r="DU53">
            <v>45835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/>
          <cell r="EG53"/>
          <cell r="EH53"/>
          <cell r="EI53"/>
        </row>
        <row r="54">
          <cell r="B54" t="str">
            <v>MK68-000807</v>
          </cell>
          <cell r="C54">
            <v>45827</v>
          </cell>
          <cell r="E54" t="str">
            <v>บจก.เคอรี่ฟลาวมิลล์</v>
          </cell>
          <cell r="F54" t="str">
            <v>PBKF2-01-03</v>
          </cell>
          <cell r="G54">
            <v>19</v>
          </cell>
          <cell r="H54">
            <v>30</v>
          </cell>
          <cell r="I54" t="str">
            <v>ขาว</v>
          </cell>
          <cell r="J54"/>
          <cell r="L54">
            <v>63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45836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PDR250199</v>
          </cell>
          <cell r="AJ54">
            <v>0</v>
          </cell>
          <cell r="AL54">
            <v>5000</v>
          </cell>
          <cell r="AM54"/>
          <cell r="AN54">
            <v>5250</v>
          </cell>
          <cell r="AO54" t="str">
            <v>WSWT1921720</v>
          </cell>
          <cell r="AQ54">
            <v>4400.55</v>
          </cell>
          <cell r="AR54">
            <v>0</v>
          </cell>
          <cell r="AS54">
            <v>4400.55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331.46898400000003</v>
          </cell>
          <cell r="DL54" t="str">
            <v>P7</v>
          </cell>
          <cell r="DM54">
            <v>2</v>
          </cell>
          <cell r="DN54">
            <v>45836</v>
          </cell>
          <cell r="DP54">
            <v>45831</v>
          </cell>
          <cell r="DQ54"/>
          <cell r="DR54">
            <v>45827</v>
          </cell>
          <cell r="DS54">
            <v>45834</v>
          </cell>
          <cell r="DT54">
            <v>45835</v>
          </cell>
          <cell r="DU54">
            <v>45835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/>
          <cell r="EG54"/>
          <cell r="EH54"/>
          <cell r="EI54"/>
        </row>
        <row r="55">
          <cell r="B55" t="str">
            <v>MK68-000808</v>
          </cell>
          <cell r="C55">
            <v>45827</v>
          </cell>
          <cell r="E55" t="str">
            <v>บจก.เคอรี่ฟลาวมิลล์</v>
          </cell>
          <cell r="F55" t="str">
            <v>ดอกไม้แดง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45836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PDR250199</v>
          </cell>
          <cell r="AJ55">
            <v>0</v>
          </cell>
          <cell r="AL55">
            <v>5000</v>
          </cell>
          <cell r="AM55"/>
          <cell r="AN55">
            <v>5250</v>
          </cell>
          <cell r="AO55" t="str">
            <v>WSWT1921720</v>
          </cell>
          <cell r="AQ55">
            <v>4679.9500000000007</v>
          </cell>
          <cell r="AR55">
            <v>0</v>
          </cell>
          <cell r="AS55">
            <v>4679.9500000000007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352.51463377777782</v>
          </cell>
          <cell r="DL55" t="str">
            <v>P7</v>
          </cell>
          <cell r="DM55">
            <v>2</v>
          </cell>
          <cell r="DN55">
            <v>45836</v>
          </cell>
          <cell r="DP55">
            <v>45831</v>
          </cell>
          <cell r="DQ55"/>
          <cell r="DR55">
            <v>45827</v>
          </cell>
          <cell r="DS55">
            <v>45834</v>
          </cell>
          <cell r="DT55">
            <v>45835</v>
          </cell>
          <cell r="DU55">
            <v>45835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/>
          <cell r="EG55"/>
          <cell r="EH55"/>
          <cell r="EI55"/>
        </row>
        <row r="56">
          <cell r="B56" t="str">
            <v>MK68-000807</v>
          </cell>
          <cell r="C56">
            <v>45827</v>
          </cell>
          <cell r="E56" t="str">
            <v>บจก.เคอรี่ฟลาวมิลล์</v>
          </cell>
          <cell r="F56" t="str">
            <v xml:space="preserve">ชามแดง  </v>
          </cell>
          <cell r="G56">
            <v>19</v>
          </cell>
          <cell r="H56">
            <v>30</v>
          </cell>
          <cell r="I56" t="str">
            <v>ขาว</v>
          </cell>
          <cell r="J56"/>
          <cell r="L56">
            <v>63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45841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PDR250200</v>
          </cell>
          <cell r="AJ56">
            <v>0</v>
          </cell>
          <cell r="AL56">
            <v>5000</v>
          </cell>
          <cell r="AM56"/>
          <cell r="AN56">
            <v>5250</v>
          </cell>
          <cell r="AO56" t="str">
            <v>WSWT1921720</v>
          </cell>
          <cell r="AQ56">
            <v>4400.55</v>
          </cell>
          <cell r="AR56">
            <v>0</v>
          </cell>
          <cell r="AS56">
            <v>4400.55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331.46898400000003</v>
          </cell>
          <cell r="DL56" t="str">
            <v>P7</v>
          </cell>
          <cell r="DM56">
            <v>2</v>
          </cell>
          <cell r="DN56">
            <v>45841</v>
          </cell>
          <cell r="DP56">
            <v>45836</v>
          </cell>
          <cell r="DQ56"/>
          <cell r="DR56">
            <v>45832</v>
          </cell>
          <cell r="DS56">
            <v>45839</v>
          </cell>
          <cell r="DT56">
            <v>45840</v>
          </cell>
          <cell r="DU56">
            <v>45840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/>
          <cell r="EG56"/>
          <cell r="EH56"/>
          <cell r="EI56"/>
        </row>
        <row r="57">
          <cell r="B57" t="str">
            <v>MK68-000807</v>
          </cell>
          <cell r="C57">
            <v>45827</v>
          </cell>
          <cell r="E57" t="str">
            <v>บจก.เคอรี่ฟลาวมิลล์</v>
          </cell>
          <cell r="F57" t="str">
            <v>เคเอ็ม</v>
          </cell>
          <cell r="G57">
            <v>19</v>
          </cell>
          <cell r="H57">
            <v>30</v>
          </cell>
          <cell r="I57" t="str">
            <v>ขาว</v>
          </cell>
          <cell r="J57"/>
          <cell r="L57">
            <v>63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45841</v>
          </cell>
          <cell r="Z57" t="str">
            <v>ห่ออัดเบลแบน500</v>
          </cell>
          <cell r="AA57">
            <v>5000</v>
          </cell>
          <cell r="AB57">
            <v>0</v>
          </cell>
          <cell r="AC57">
            <v>0</v>
          </cell>
          <cell r="AD57">
            <v>0</v>
          </cell>
          <cell r="AG57"/>
          <cell r="AI57" t="str">
            <v>PDR250200</v>
          </cell>
          <cell r="AJ57">
            <v>0</v>
          </cell>
          <cell r="AL57">
            <v>5000</v>
          </cell>
          <cell r="AM57">
            <v>5400</v>
          </cell>
          <cell r="AN57">
            <v>0</v>
          </cell>
          <cell r="AO57" t="str">
            <v>WSWT1921720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0</v>
          </cell>
          <cell r="DL57" t="str">
            <v>P7</v>
          </cell>
          <cell r="DM57">
            <v>2</v>
          </cell>
          <cell r="DN57">
            <v>45841</v>
          </cell>
          <cell r="DP57">
            <v>45836</v>
          </cell>
          <cell r="DQ57"/>
          <cell r="DR57">
            <v>45832</v>
          </cell>
          <cell r="DS57">
            <v>45839</v>
          </cell>
          <cell r="DT57">
            <v>45840</v>
          </cell>
          <cell r="DU57">
            <v>45840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/>
          <cell r="EG57"/>
          <cell r="EH57"/>
          <cell r="EI57"/>
        </row>
        <row r="58">
          <cell r="B58" t="str">
            <v>MK68-000807</v>
          </cell>
          <cell r="C58">
            <v>45827</v>
          </cell>
          <cell r="E58" t="str">
            <v>บจก.เคอรี่ฟลาวมิลล์</v>
          </cell>
          <cell r="F58" t="str">
            <v>แต้มแดง</v>
          </cell>
          <cell r="G58">
            <v>19</v>
          </cell>
          <cell r="H58">
            <v>30</v>
          </cell>
          <cell r="I58" t="str">
            <v>ขาว</v>
          </cell>
          <cell r="J58"/>
          <cell r="L58">
            <v>63</v>
          </cell>
          <cell r="M58" t="str">
            <v>+</v>
          </cell>
          <cell r="N58">
            <v>5</v>
          </cell>
          <cell r="R58" t="str">
            <v>บิด</v>
          </cell>
          <cell r="T58" t="str">
            <v>ไม่สวมถุงใน</v>
          </cell>
          <cell r="U58"/>
          <cell r="V58"/>
          <cell r="X58">
            <v>45841</v>
          </cell>
          <cell r="Z58" t="str">
            <v>ห่ออัดเบลแบน500</v>
          </cell>
          <cell r="AA58">
            <v>5000</v>
          </cell>
          <cell r="AB58">
            <v>0</v>
          </cell>
          <cell r="AC58">
            <v>0</v>
          </cell>
          <cell r="AD58">
            <v>0</v>
          </cell>
          <cell r="AG58"/>
          <cell r="AI58" t="str">
            <v>PDR250200</v>
          </cell>
          <cell r="AJ58">
            <v>0</v>
          </cell>
          <cell r="AL58">
            <v>5000</v>
          </cell>
          <cell r="AM58"/>
          <cell r="AN58">
            <v>5250</v>
          </cell>
          <cell r="AO58" t="str">
            <v>WSWT1921720</v>
          </cell>
          <cell r="AQ58">
            <v>4400.55</v>
          </cell>
          <cell r="AR58">
            <v>0</v>
          </cell>
          <cell r="AS58">
            <v>4400.55</v>
          </cell>
          <cell r="AT58">
            <v>0</v>
          </cell>
          <cell r="AU58">
            <v>0</v>
          </cell>
          <cell r="BZ58" t="str">
            <v>WRWT21720/WRWT25800</v>
          </cell>
          <cell r="CA58">
            <v>331.46898400000003</v>
          </cell>
          <cell r="DL58" t="str">
            <v>P7</v>
          </cell>
          <cell r="DM58">
            <v>2</v>
          </cell>
          <cell r="DN58">
            <v>45841</v>
          </cell>
          <cell r="DP58">
            <v>45836</v>
          </cell>
          <cell r="DQ58"/>
          <cell r="DR58">
            <v>45832</v>
          </cell>
          <cell r="DS58">
            <v>45839</v>
          </cell>
          <cell r="DT58">
            <v>45840</v>
          </cell>
          <cell r="DU58">
            <v>45840</v>
          </cell>
          <cell r="DW58"/>
          <cell r="DX58"/>
          <cell r="DY58"/>
          <cell r="DZ58"/>
          <cell r="EA58"/>
          <cell r="EB58"/>
          <cell r="EC58" t="str">
            <v>งานพิมพ์</v>
          </cell>
          <cell r="ED58"/>
          <cell r="EG58"/>
          <cell r="EH58"/>
          <cell r="EI58"/>
        </row>
        <row r="59">
          <cell r="B59" t="str">
            <v>MK68-000807</v>
          </cell>
          <cell r="C59">
            <v>45827</v>
          </cell>
          <cell r="E59" t="str">
            <v>บจก.เคอรี่ฟลาวมิลล์</v>
          </cell>
          <cell r="F59" t="str">
            <v>ถุงทองแซนวิช</v>
          </cell>
          <cell r="G59">
            <v>19</v>
          </cell>
          <cell r="H59">
            <v>30</v>
          </cell>
          <cell r="I59" t="str">
            <v>ขาว</v>
          </cell>
          <cell r="J59"/>
          <cell r="L59">
            <v>63</v>
          </cell>
          <cell r="M59" t="str">
            <v>+</v>
          </cell>
          <cell r="N59">
            <v>5</v>
          </cell>
          <cell r="R59" t="str">
            <v>บิด</v>
          </cell>
          <cell r="T59" t="str">
            <v>ไม่สวมถุงใน</v>
          </cell>
          <cell r="U59"/>
          <cell r="V59"/>
          <cell r="X59">
            <v>45841</v>
          </cell>
          <cell r="Z59" t="str">
            <v>ห่ออัดเบลแบน500</v>
          </cell>
          <cell r="AA59">
            <v>5000</v>
          </cell>
          <cell r="AB59">
            <v>0</v>
          </cell>
          <cell r="AC59">
            <v>0</v>
          </cell>
          <cell r="AD59">
            <v>0</v>
          </cell>
          <cell r="AG59"/>
          <cell r="AI59" t="str">
            <v>PDR250200</v>
          </cell>
          <cell r="AJ59">
            <v>0</v>
          </cell>
          <cell r="AL59">
            <v>5000</v>
          </cell>
          <cell r="AM59"/>
          <cell r="AN59">
            <v>5250</v>
          </cell>
          <cell r="AO59" t="str">
            <v>WSWT1921720</v>
          </cell>
          <cell r="AQ59">
            <v>4400.55</v>
          </cell>
          <cell r="AR59">
            <v>0</v>
          </cell>
          <cell r="AS59">
            <v>4400.55</v>
          </cell>
          <cell r="AT59">
            <v>0</v>
          </cell>
          <cell r="AU59">
            <v>0</v>
          </cell>
          <cell r="BZ59" t="str">
            <v>WRWT21720/WRWT25800</v>
          </cell>
          <cell r="CA59">
            <v>331.46898400000003</v>
          </cell>
          <cell r="DL59" t="str">
            <v>P7</v>
          </cell>
          <cell r="DM59">
            <v>2</v>
          </cell>
          <cell r="DN59">
            <v>45841</v>
          </cell>
          <cell r="DP59">
            <v>45836</v>
          </cell>
          <cell r="DQ59"/>
          <cell r="DR59">
            <v>45832</v>
          </cell>
          <cell r="DS59">
            <v>45839</v>
          </cell>
          <cell r="DT59">
            <v>45840</v>
          </cell>
          <cell r="DU59">
            <v>45840</v>
          </cell>
          <cell r="DW59"/>
          <cell r="DX59"/>
          <cell r="DY59"/>
          <cell r="DZ59"/>
          <cell r="EA59"/>
          <cell r="EB59"/>
          <cell r="EC59" t="str">
            <v>งานพิมพ์</v>
          </cell>
          <cell r="ED59"/>
          <cell r="EG59"/>
          <cell r="EH59"/>
          <cell r="EI59"/>
        </row>
        <row r="60">
          <cell r="B60" t="str">
            <v>MK68-000808</v>
          </cell>
          <cell r="C60">
            <v>45827</v>
          </cell>
          <cell r="E60" t="str">
            <v>บจก.เคอรี่ฟลาวมิลล์</v>
          </cell>
          <cell r="F60" t="str">
            <v>ดอกไม้แดง</v>
          </cell>
          <cell r="G60">
            <v>19</v>
          </cell>
          <cell r="H60">
            <v>32</v>
          </cell>
          <cell r="I60" t="str">
            <v>ขาว</v>
          </cell>
          <cell r="J60"/>
          <cell r="L60">
            <v>67</v>
          </cell>
          <cell r="M60" t="str">
            <v>+</v>
          </cell>
          <cell r="N60">
            <v>5</v>
          </cell>
          <cell r="R60" t="str">
            <v>บิด</v>
          </cell>
          <cell r="T60" t="str">
            <v>ไม่สวมถุงใน</v>
          </cell>
          <cell r="U60"/>
          <cell r="V60"/>
          <cell r="X60">
            <v>45841</v>
          </cell>
          <cell r="Z60" t="str">
            <v>ห่ออัดเบลแบน500</v>
          </cell>
          <cell r="AA60">
            <v>5000</v>
          </cell>
          <cell r="AB60">
            <v>0</v>
          </cell>
          <cell r="AC60">
            <v>0</v>
          </cell>
          <cell r="AD60">
            <v>0</v>
          </cell>
          <cell r="AG60"/>
          <cell r="AI60" t="str">
            <v>PDR250200</v>
          </cell>
          <cell r="AJ60">
            <v>0</v>
          </cell>
          <cell r="AL60">
            <v>5000</v>
          </cell>
          <cell r="AM60"/>
          <cell r="AN60">
            <v>5250</v>
          </cell>
          <cell r="AO60" t="str">
            <v>WSWT1921720</v>
          </cell>
          <cell r="AQ60">
            <v>4679.9500000000007</v>
          </cell>
          <cell r="AR60">
            <v>0</v>
          </cell>
          <cell r="AS60">
            <v>4679.9500000000007</v>
          </cell>
          <cell r="AT60">
            <v>0</v>
          </cell>
          <cell r="AU60">
            <v>0</v>
          </cell>
          <cell r="BZ60" t="str">
            <v>WRWT21720/WRWT25800</v>
          </cell>
          <cell r="CA60">
            <v>352.51463377777782</v>
          </cell>
          <cell r="DL60" t="str">
            <v>P7</v>
          </cell>
          <cell r="DM60">
            <v>2</v>
          </cell>
          <cell r="DN60">
            <v>45841</v>
          </cell>
          <cell r="DP60">
            <v>45836</v>
          </cell>
          <cell r="DQ60"/>
          <cell r="DR60">
            <v>45832</v>
          </cell>
          <cell r="DS60">
            <v>45839</v>
          </cell>
          <cell r="DT60">
            <v>45840</v>
          </cell>
          <cell r="DU60">
            <v>45840</v>
          </cell>
          <cell r="DW60"/>
          <cell r="DX60"/>
          <cell r="DY60"/>
          <cell r="DZ60"/>
          <cell r="EA60"/>
          <cell r="EB60"/>
          <cell r="EC60" t="str">
            <v>งานพิมพ์</v>
          </cell>
          <cell r="ED60"/>
          <cell r="EG60"/>
          <cell r="EH60"/>
          <cell r="EI60"/>
        </row>
        <row r="61">
          <cell r="B61" t="str">
            <v>ใบรับคำสั่งซื้อ</v>
          </cell>
          <cell r="C61"/>
          <cell r="E61" t="str">
            <v>บจก.เคอรี่ฟลาวมิลล์</v>
          </cell>
          <cell r="F61" t="str">
            <v>บะหมี่เตี๊ยว</v>
          </cell>
          <cell r="G61">
            <v>19</v>
          </cell>
          <cell r="H61">
            <v>30</v>
          </cell>
          <cell r="I61" t="str">
            <v>ขาว</v>
          </cell>
          <cell r="J61"/>
          <cell r="L61">
            <v>63</v>
          </cell>
          <cell r="M61" t="str">
            <v>+</v>
          </cell>
          <cell r="N61">
            <v>5</v>
          </cell>
          <cell r="R61" t="str">
            <v>บิด</v>
          </cell>
          <cell r="T61" t="str">
            <v>ไม่สวมถุงใน</v>
          </cell>
          <cell r="U61"/>
          <cell r="V61"/>
          <cell r="X61" t="str">
            <v>รอแจ้ง</v>
          </cell>
          <cell r="Z61" t="str">
            <v>ห่ออัดเบลแบน500</v>
          </cell>
          <cell r="AA61">
            <v>5000</v>
          </cell>
          <cell r="AB61">
            <v>0</v>
          </cell>
          <cell r="AC61">
            <v>0</v>
          </cell>
          <cell r="AD61">
            <v>0</v>
          </cell>
          <cell r="AG61"/>
          <cell r="AI61"/>
          <cell r="AJ61">
            <v>0</v>
          </cell>
          <cell r="AL61">
            <v>5000</v>
          </cell>
          <cell r="AM61">
            <v>5800</v>
          </cell>
          <cell r="AN61">
            <v>0</v>
          </cell>
          <cell r="AO61" t="str">
            <v>WSWT1921720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BZ61" t="str">
            <v>WRWT21720/WRWT25800</v>
          </cell>
          <cell r="CA61">
            <v>0</v>
          </cell>
          <cell r="DL61" t="str">
            <v>P7</v>
          </cell>
          <cell r="DM61">
            <v>2</v>
          </cell>
          <cell r="DN61" t="str">
            <v>รอแจ้ง</v>
          </cell>
          <cell r="DP61" t="e">
            <v>#VALUE!</v>
          </cell>
          <cell r="DQ61"/>
          <cell r="DR61" t="e">
            <v>#VALUE!</v>
          </cell>
          <cell r="DS61" t="e">
            <v>#VALUE!</v>
          </cell>
          <cell r="DT61" t="e">
            <v>#VALUE!</v>
          </cell>
          <cell r="DU61" t="e">
            <v>#VALUE!</v>
          </cell>
          <cell r="DW61"/>
          <cell r="DX61"/>
          <cell r="DY61"/>
          <cell r="DZ61"/>
          <cell r="EA61"/>
          <cell r="EB61"/>
          <cell r="EC61" t="str">
            <v>งานพิมพ์</v>
          </cell>
          <cell r="ED61"/>
          <cell r="EG61"/>
          <cell r="EH61"/>
          <cell r="EI61"/>
        </row>
        <row r="62">
          <cell r="B62" t="str">
            <v>ประมาณการ</v>
          </cell>
          <cell r="C62" t="str">
            <v>ประมาณการ</v>
          </cell>
          <cell r="E62" t="str">
            <v>บจก.เคอรี่ฟลาวมิลล์</v>
          </cell>
          <cell r="F62" t="str">
            <v>รอแบบ</v>
          </cell>
          <cell r="G62">
            <v>19</v>
          </cell>
          <cell r="H62">
            <v>30</v>
          </cell>
          <cell r="I62" t="str">
            <v>ขาว</v>
          </cell>
          <cell r="J62"/>
          <cell r="L62">
            <v>63</v>
          </cell>
          <cell r="M62" t="str">
            <v>+</v>
          </cell>
          <cell r="N62">
            <v>5</v>
          </cell>
          <cell r="R62" t="str">
            <v>บิด</v>
          </cell>
          <cell r="T62" t="str">
            <v>ไม่สวมถุงใน</v>
          </cell>
          <cell r="U62"/>
          <cell r="V62"/>
          <cell r="X62">
            <v>45868</v>
          </cell>
          <cell r="Z62" t="str">
            <v>ห่ออัดเบลแบน500</v>
          </cell>
          <cell r="AA62">
            <v>400000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0</v>
          </cell>
          <cell r="AL62">
            <v>400000</v>
          </cell>
          <cell r="AM62"/>
          <cell r="AN62">
            <v>420000</v>
          </cell>
          <cell r="AO62" t="str">
            <v>WSWT1921720</v>
          </cell>
          <cell r="AQ62">
            <v>352043.99999999994</v>
          </cell>
          <cell r="AR62">
            <v>0</v>
          </cell>
          <cell r="AS62">
            <v>352043.99999999994</v>
          </cell>
          <cell r="AT62">
            <v>0</v>
          </cell>
          <cell r="AU62">
            <v>0</v>
          </cell>
          <cell r="BZ62" t="str">
            <v>WRWT21720/WRWT25800</v>
          </cell>
          <cell r="CA62">
            <v>26517.51872</v>
          </cell>
          <cell r="DL62" t="str">
            <v>P7</v>
          </cell>
          <cell r="DM62">
            <v>2</v>
          </cell>
          <cell r="DN62">
            <v>45868</v>
          </cell>
          <cell r="DP62">
            <v>45863</v>
          </cell>
          <cell r="DQ62"/>
          <cell r="DR62">
            <v>45859</v>
          </cell>
          <cell r="DS62">
            <v>45866</v>
          </cell>
          <cell r="DT62">
            <v>45867</v>
          </cell>
          <cell r="DU62">
            <v>45867</v>
          </cell>
          <cell r="DW62"/>
          <cell r="DX62"/>
          <cell r="DY62"/>
          <cell r="DZ62"/>
          <cell r="EA62"/>
          <cell r="EB62"/>
          <cell r="EC62" t="str">
            <v>งานพิมพ์</v>
          </cell>
          <cell r="ED62" t="str">
            <v xml:space="preserve"> /</v>
          </cell>
          <cell r="EG62"/>
          <cell r="EH62"/>
          <cell r="EI62"/>
        </row>
        <row r="63">
          <cell r="B63">
            <v>0</v>
          </cell>
          <cell r="C63"/>
          <cell r="E63"/>
          <cell r="F63"/>
          <cell r="G63">
            <v>19</v>
          </cell>
          <cell r="H63">
            <v>30</v>
          </cell>
          <cell r="I63"/>
          <cell r="J63"/>
          <cell r="L63">
            <v>63</v>
          </cell>
          <cell r="M63" t="str">
            <v>+</v>
          </cell>
          <cell r="N63">
            <v>5</v>
          </cell>
          <cell r="R63"/>
          <cell r="T63"/>
          <cell r="U63"/>
          <cell r="V63"/>
          <cell r="X63"/>
          <cell r="Z63"/>
          <cell r="AA63">
            <v>0</v>
          </cell>
          <cell r="AB63"/>
          <cell r="AC63">
            <v>0</v>
          </cell>
          <cell r="AD63"/>
          <cell r="AG63"/>
          <cell r="AI63" t="str">
            <v>ระบุในSD</v>
          </cell>
          <cell r="AJ63">
            <v>0</v>
          </cell>
          <cell r="AL63">
            <v>0</v>
          </cell>
          <cell r="AM63"/>
          <cell r="AN63">
            <v>0</v>
          </cell>
          <cell r="AO63" t="str">
            <v>WSWT1921720</v>
          </cell>
          <cell r="AQ63">
            <v>455170.53999999992</v>
          </cell>
          <cell r="AR63">
            <v>5882.9500000000007</v>
          </cell>
          <cell r="AS63">
            <v>449287.58999999997</v>
          </cell>
          <cell r="AT63">
            <v>0</v>
          </cell>
          <cell r="AU63">
            <v>0</v>
          </cell>
          <cell r="BZ63" t="str">
            <v>WRWT190720/WRWT25800</v>
          </cell>
          <cell r="CA63">
            <v>0</v>
          </cell>
          <cell r="DL63"/>
          <cell r="DM63" t="str">
            <v>Lead time</v>
          </cell>
          <cell r="DN63"/>
          <cell r="DP63"/>
          <cell r="DQ63"/>
          <cell r="DR63"/>
          <cell r="DS63"/>
          <cell r="DT63"/>
          <cell r="DU63"/>
          <cell r="DW63"/>
          <cell r="DX63"/>
          <cell r="DY63"/>
          <cell r="DZ63"/>
          <cell r="EA63"/>
          <cell r="EB63"/>
          <cell r="EC63"/>
          <cell r="ED63"/>
          <cell r="EG63"/>
          <cell r="EH63">
            <v>0</v>
          </cell>
          <cell r="EI63">
            <v>0</v>
          </cell>
        </row>
        <row r="64">
          <cell r="B64" t="str">
            <v>MK68-000775</v>
          </cell>
          <cell r="C64">
            <v>45819</v>
          </cell>
          <cell r="E64" t="str">
            <v>บจก.ไมโครอินโนเวท</v>
          </cell>
          <cell r="F64" t="str">
            <v>B Soy Digest</v>
          </cell>
          <cell r="G64">
            <v>19</v>
          </cell>
          <cell r="H64">
            <v>34</v>
          </cell>
          <cell r="I64" t="str">
            <v>ขาว</v>
          </cell>
          <cell r="J64" t="str">
            <v>ด้าน</v>
          </cell>
          <cell r="L64">
            <v>84</v>
          </cell>
          <cell r="M64" t="str">
            <v>±</v>
          </cell>
          <cell r="N64">
            <v>5</v>
          </cell>
          <cell r="R64" t="str">
            <v>จับจีบ</v>
          </cell>
          <cell r="T64">
            <v>20</v>
          </cell>
          <cell r="U64">
            <v>37</v>
          </cell>
          <cell r="V64">
            <v>40</v>
          </cell>
          <cell r="X64">
            <v>45834</v>
          </cell>
          <cell r="Z64" t="str">
            <v>500กระสอบแบน</v>
          </cell>
          <cell r="AA64">
            <v>20000</v>
          </cell>
          <cell r="AB64">
            <v>365.12959231999992</v>
          </cell>
          <cell r="AC64">
            <v>0</v>
          </cell>
          <cell r="AD64">
            <v>365.12959231999992</v>
          </cell>
          <cell r="AG64" t="str">
            <v>สวมไม่ทัน ขอส่ง  25/6</v>
          </cell>
          <cell r="AI64"/>
          <cell r="AJ64">
            <v>0</v>
          </cell>
          <cell r="AL64">
            <v>20000</v>
          </cell>
          <cell r="AM64">
            <v>20906</v>
          </cell>
          <cell r="AN64">
            <v>0</v>
          </cell>
          <cell r="AO64" t="str">
            <v>WSWT1925800SM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BZ64" t="str">
            <v>WRWT25800/WRWT25800</v>
          </cell>
          <cell r="CA64">
            <v>0</v>
          </cell>
          <cell r="DL64" t="str">
            <v>P6</v>
          </cell>
          <cell r="DM64">
            <v>4</v>
          </cell>
          <cell r="DN64">
            <v>45834</v>
          </cell>
          <cell r="DP64">
            <v>45829</v>
          </cell>
          <cell r="DQ64">
            <v>45830</v>
          </cell>
          <cell r="DR64">
            <v>45823</v>
          </cell>
          <cell r="DS64">
            <v>45831</v>
          </cell>
          <cell r="DT64">
            <v>45832</v>
          </cell>
          <cell r="DU64">
            <v>45833</v>
          </cell>
          <cell r="DW64">
            <v>45834</v>
          </cell>
          <cell r="DX64"/>
          <cell r="DY64"/>
          <cell r="DZ64"/>
          <cell r="EA64"/>
          <cell r="EB64"/>
          <cell r="EC64" t="str">
            <v>งานเคลือบ+พิมพ์</v>
          </cell>
          <cell r="ED64" t="str">
            <v xml:space="preserve"> /</v>
          </cell>
          <cell r="EG64"/>
          <cell r="EH64"/>
          <cell r="EI64"/>
        </row>
        <row r="65">
          <cell r="B65">
            <v>0</v>
          </cell>
          <cell r="C65"/>
          <cell r="E65"/>
          <cell r="F65"/>
          <cell r="G65">
            <v>19</v>
          </cell>
          <cell r="H65">
            <v>30</v>
          </cell>
          <cell r="I65"/>
          <cell r="J65"/>
          <cell r="L65">
            <v>56</v>
          </cell>
          <cell r="M65" t="str">
            <v>±</v>
          </cell>
          <cell r="N65">
            <v>5</v>
          </cell>
          <cell r="R65"/>
          <cell r="T65"/>
          <cell r="U65"/>
          <cell r="V65"/>
          <cell r="X65"/>
          <cell r="Z65"/>
          <cell r="AA65">
            <v>0</v>
          </cell>
          <cell r="AB65"/>
          <cell r="AC65">
            <v>0</v>
          </cell>
          <cell r="AD65"/>
          <cell r="AG65"/>
          <cell r="AI65" t="str">
            <v>ระบุในSD</v>
          </cell>
          <cell r="AJ65" t="str">
            <v xml:space="preserve"> </v>
          </cell>
          <cell r="AL65">
            <v>0</v>
          </cell>
          <cell r="AM65"/>
          <cell r="AN65">
            <v>0</v>
          </cell>
          <cell r="AO65" t="str">
            <v>WSWT1925800SM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BZ65" t="str">
            <v>WRWT190800/WRWT25800</v>
          </cell>
          <cell r="CA65">
            <v>0</v>
          </cell>
          <cell r="DL65"/>
          <cell r="DM65" t="str">
            <v>Lead time</v>
          </cell>
          <cell r="DN65"/>
          <cell r="DP65"/>
          <cell r="DQ65"/>
          <cell r="DR65"/>
          <cell r="DS65"/>
          <cell r="DT65"/>
          <cell r="DU65"/>
          <cell r="DW65"/>
          <cell r="DX65"/>
          <cell r="DY65"/>
          <cell r="DZ65"/>
          <cell r="EA65"/>
          <cell r="EB65"/>
          <cell r="EC65"/>
          <cell r="ED65"/>
          <cell r="EG65"/>
          <cell r="EH65">
            <v>0</v>
          </cell>
          <cell r="EI65">
            <v>0</v>
          </cell>
        </row>
        <row r="66">
          <cell r="B66" t="str">
            <v>MK68-000800</v>
          </cell>
          <cell r="C66">
            <v>45825</v>
          </cell>
          <cell r="E66" t="str">
            <v>บจก.อินเทคค์ โกลบอล</v>
          </cell>
          <cell r="F66" t="str">
            <v>เพอเฟคค์103S โกลด์</v>
          </cell>
          <cell r="G66">
            <v>19</v>
          </cell>
          <cell r="H66">
            <v>35</v>
          </cell>
          <cell r="I66" t="str">
            <v>ขาว</v>
          </cell>
          <cell r="J66" t="str">
            <v>ด้าน</v>
          </cell>
          <cell r="L66">
            <v>102</v>
          </cell>
          <cell r="M66" t="str">
            <v>±</v>
          </cell>
          <cell r="N66">
            <v>5</v>
          </cell>
          <cell r="R66" t="str">
            <v>จับจีบ4"</v>
          </cell>
          <cell r="T66" t="str">
            <v>ไม่สวมถุงใน</v>
          </cell>
          <cell r="U66"/>
          <cell r="V66"/>
          <cell r="X66">
            <v>45840</v>
          </cell>
          <cell r="Z66" t="str">
            <v>มัด80 ใช้สายรัด</v>
          </cell>
          <cell r="AA66">
            <v>5040</v>
          </cell>
          <cell r="AB66">
            <v>0</v>
          </cell>
          <cell r="AC66">
            <v>0</v>
          </cell>
          <cell r="AD66">
            <v>0</v>
          </cell>
          <cell r="AG66"/>
          <cell r="AI66"/>
          <cell r="AJ66">
            <v>0</v>
          </cell>
          <cell r="AL66">
            <v>5040</v>
          </cell>
          <cell r="AM66"/>
          <cell r="AN66">
            <v>5292</v>
          </cell>
          <cell r="AO66" t="str">
            <v>WSWT19251000SM</v>
          </cell>
          <cell r="AQ66">
            <v>5139.8424000000005</v>
          </cell>
          <cell r="AR66">
            <v>5139.8424000000005</v>
          </cell>
          <cell r="AS66">
            <v>0</v>
          </cell>
          <cell r="AT66">
            <v>0</v>
          </cell>
          <cell r="AU66">
            <v>5139.8424000000005</v>
          </cell>
          <cell r="BZ66" t="str">
            <v>WRWT251000/WRWT251000</v>
          </cell>
          <cell r="CA66">
            <v>0</v>
          </cell>
          <cell r="DL66" t="str">
            <v>P6</v>
          </cell>
          <cell r="DM66">
            <v>4</v>
          </cell>
          <cell r="DN66">
            <v>45840</v>
          </cell>
          <cell r="DP66">
            <v>45835</v>
          </cell>
          <cell r="DQ66">
            <v>45836</v>
          </cell>
          <cell r="DR66">
            <v>45829</v>
          </cell>
          <cell r="DS66">
            <v>45837</v>
          </cell>
          <cell r="DT66">
            <v>45838</v>
          </cell>
          <cell r="DU66">
            <v>45839</v>
          </cell>
          <cell r="DW66"/>
          <cell r="DX66"/>
          <cell r="DY66"/>
          <cell r="DZ66"/>
          <cell r="EA66"/>
          <cell r="EB66"/>
          <cell r="EC66" t="str">
            <v>งานเคลือบ+พิมพ์</v>
          </cell>
          <cell r="ED66" t="str">
            <v xml:space="preserve"> /</v>
          </cell>
          <cell r="EG66"/>
          <cell r="EH66"/>
          <cell r="EI66"/>
        </row>
        <row r="67">
          <cell r="B67" t="str">
            <v>MK68-000800</v>
          </cell>
          <cell r="C67">
            <v>45825</v>
          </cell>
          <cell r="E67" t="str">
            <v>บจก.อินเทคค์ โกลบอล</v>
          </cell>
          <cell r="F67" t="str">
            <v>เพอเฟคค์104 โกลด์</v>
          </cell>
          <cell r="G67">
            <v>19</v>
          </cell>
          <cell r="H67">
            <v>34</v>
          </cell>
          <cell r="I67" t="str">
            <v>ขาว</v>
          </cell>
          <cell r="J67" t="str">
            <v>ด้าน</v>
          </cell>
          <cell r="L67">
            <v>100</v>
          </cell>
          <cell r="M67" t="str">
            <v>±</v>
          </cell>
          <cell r="N67">
            <v>5</v>
          </cell>
          <cell r="R67" t="str">
            <v>จับจีบ4"</v>
          </cell>
          <cell r="T67" t="str">
            <v>ไม่สวมถุงใน</v>
          </cell>
          <cell r="U67"/>
          <cell r="V67"/>
          <cell r="X67">
            <v>45841</v>
          </cell>
          <cell r="Z67" t="str">
            <v>มัด80 ใช้สายรัด</v>
          </cell>
          <cell r="AA67">
            <v>5040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0</v>
          </cell>
          <cell r="AL67">
            <v>5040</v>
          </cell>
          <cell r="AM67"/>
          <cell r="AN67">
            <v>5292</v>
          </cell>
          <cell r="AO67" t="str">
            <v>WSWT19251000SM</v>
          </cell>
          <cell r="AQ67">
            <v>4999.0247999999992</v>
          </cell>
          <cell r="AR67">
            <v>860</v>
          </cell>
          <cell r="AS67">
            <v>4139.0247999999992</v>
          </cell>
          <cell r="AT67">
            <v>0</v>
          </cell>
          <cell r="AU67">
            <v>4999.0247999999992</v>
          </cell>
          <cell r="BZ67" t="str">
            <v>WRWT251000/WRWT251000</v>
          </cell>
          <cell r="CA67">
            <v>349.51764977777776</v>
          </cell>
          <cell r="DL67" t="str">
            <v>P6</v>
          </cell>
          <cell r="DM67">
            <v>4</v>
          </cell>
          <cell r="DN67">
            <v>45841</v>
          </cell>
          <cell r="DP67">
            <v>45836</v>
          </cell>
          <cell r="DQ67">
            <v>45837</v>
          </cell>
          <cell r="DR67">
            <v>45830</v>
          </cell>
          <cell r="DS67">
            <v>45838</v>
          </cell>
          <cell r="DT67">
            <v>45839</v>
          </cell>
          <cell r="DU67">
            <v>45840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MK68-000680</v>
          </cell>
          <cell r="C68">
            <v>45796</v>
          </cell>
          <cell r="E68" t="str">
            <v>บจก.อินเทคค์ โกลบอล</v>
          </cell>
          <cell r="F68" t="str">
            <v>เพอเฟคค์103P โกลด์</v>
          </cell>
          <cell r="G68">
            <v>19</v>
          </cell>
          <cell r="H68">
            <v>34</v>
          </cell>
          <cell r="I68" t="str">
            <v>ขาว</v>
          </cell>
          <cell r="J68" t="str">
            <v>ด้าน</v>
          </cell>
          <cell r="L68">
            <v>100</v>
          </cell>
          <cell r="M68" t="str">
            <v>±</v>
          </cell>
          <cell r="N68">
            <v>5</v>
          </cell>
          <cell r="R68" t="str">
            <v>จับจีบ4"</v>
          </cell>
          <cell r="T68" t="str">
            <v>ไม่สวมถุงใน</v>
          </cell>
          <cell r="U68"/>
          <cell r="V68"/>
          <cell r="X68" t="str">
            <v>รอแจ้ง</v>
          </cell>
          <cell r="Z68" t="str">
            <v>มัด80 ใช้สายรัด</v>
          </cell>
          <cell r="AA68">
            <v>503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0</v>
          </cell>
          <cell r="AL68">
            <v>503</v>
          </cell>
          <cell r="AM68">
            <v>5250</v>
          </cell>
          <cell r="AN68">
            <v>0</v>
          </cell>
          <cell r="AO68" t="str">
            <v>WSWT19251000SM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BZ68" t="str">
            <v>WRWT251000/WRWT251000</v>
          </cell>
          <cell r="CA68">
            <v>0</v>
          </cell>
          <cell r="DL68" t="str">
            <v>P6</v>
          </cell>
          <cell r="DM68">
            <v>4</v>
          </cell>
          <cell r="DN68" t="str">
            <v>รอแจ้ง</v>
          </cell>
          <cell r="DP68" t="e">
            <v>#VALUE!</v>
          </cell>
          <cell r="DQ68" t="e">
            <v>#VALUE!</v>
          </cell>
          <cell r="DR68" t="e">
            <v>#VALUE!</v>
          </cell>
          <cell r="DS68" t="e">
            <v>#VALUE!</v>
          </cell>
          <cell r="DT68" t="e">
            <v>#VALUE!</v>
          </cell>
          <cell r="DU68" t="e">
            <v>#VALUE!</v>
          </cell>
          <cell r="DW68"/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 xml:space="preserve"> /</v>
          </cell>
          <cell r="EG68"/>
          <cell r="EH68"/>
          <cell r="EI68"/>
        </row>
        <row r="69">
          <cell r="B69">
            <v>0</v>
          </cell>
          <cell r="C69"/>
          <cell r="E69"/>
          <cell r="F69"/>
          <cell r="G69">
            <v>19</v>
          </cell>
          <cell r="H69">
            <v>34</v>
          </cell>
          <cell r="I69" t="str">
            <v>ขาว</v>
          </cell>
          <cell r="J69"/>
          <cell r="L69">
            <v>80</v>
          </cell>
          <cell r="M69" t="str">
            <v>±</v>
          </cell>
          <cell r="N69">
            <v>5</v>
          </cell>
          <cell r="R69"/>
          <cell r="T69"/>
          <cell r="U69"/>
          <cell r="V69"/>
          <cell r="X69"/>
          <cell r="Z69"/>
          <cell r="AA69"/>
          <cell r="AB69">
            <v>0</v>
          </cell>
          <cell r="AC69">
            <v>0</v>
          </cell>
          <cell r="AD69"/>
          <cell r="AG69"/>
          <cell r="AI69" t="str">
            <v>ระบุในSD</v>
          </cell>
          <cell r="AJ69"/>
          <cell r="AL69">
            <v>0</v>
          </cell>
          <cell r="AM69"/>
          <cell r="AN69">
            <v>0</v>
          </cell>
          <cell r="AO69" t="str">
            <v>WSWT19251000SM</v>
          </cell>
          <cell r="AQ69">
            <v>10138.867200000001</v>
          </cell>
          <cell r="AR69">
            <v>5999.8424000000005</v>
          </cell>
          <cell r="AS69">
            <v>4139.0247999999992</v>
          </cell>
          <cell r="AT69">
            <v>0</v>
          </cell>
          <cell r="AU69">
            <v>10138.867200000001</v>
          </cell>
          <cell r="BZ69" t="str">
            <v>WRWT251000/WRYL251000</v>
          </cell>
          <cell r="CA69">
            <v>0</v>
          </cell>
          <cell r="DL69"/>
          <cell r="DM69" t="str">
            <v>Lead time</v>
          </cell>
          <cell r="DN69"/>
          <cell r="DP69"/>
          <cell r="DQ69"/>
          <cell r="DR69"/>
          <cell r="DS69"/>
          <cell r="DT69"/>
          <cell r="DU69"/>
          <cell r="DW69"/>
          <cell r="DX69"/>
          <cell r="DY69"/>
          <cell r="DZ69"/>
          <cell r="EA69"/>
          <cell r="EB69"/>
          <cell r="EC69"/>
          <cell r="ED69"/>
          <cell r="EG69"/>
          <cell r="EH69"/>
          <cell r="EI69">
            <v>0</v>
          </cell>
        </row>
        <row r="70">
          <cell r="B70">
            <v>0</v>
          </cell>
          <cell r="C70"/>
          <cell r="E70"/>
          <cell r="F70"/>
          <cell r="G70">
            <v>20</v>
          </cell>
          <cell r="H70">
            <v>37</v>
          </cell>
          <cell r="I70" t="str">
            <v>ขาว</v>
          </cell>
          <cell r="J70"/>
          <cell r="L70">
            <v>65</v>
          </cell>
          <cell r="M70" t="str">
            <v>±</v>
          </cell>
          <cell r="N70">
            <v>5</v>
          </cell>
          <cell r="R70"/>
          <cell r="T70"/>
          <cell r="U70"/>
          <cell r="V70"/>
          <cell r="X70"/>
          <cell r="Z70"/>
          <cell r="AA70"/>
          <cell r="AB70">
            <v>0</v>
          </cell>
          <cell r="AC70">
            <v>0</v>
          </cell>
          <cell r="AD70"/>
          <cell r="AG70"/>
          <cell r="AI70" t="str">
            <v>ระบุในSD</v>
          </cell>
          <cell r="AJ70"/>
          <cell r="AL70">
            <v>0</v>
          </cell>
          <cell r="AM70"/>
          <cell r="AN70">
            <v>0</v>
          </cell>
          <cell r="AO70" t="str">
            <v>WSWT2025650</v>
          </cell>
          <cell r="AQ70" t="e">
            <v>#REF!</v>
          </cell>
          <cell r="AR70" t="e">
            <v>#REF!</v>
          </cell>
          <cell r="AS70" t="e">
            <v>#REF!</v>
          </cell>
          <cell r="AT70" t="e">
            <v>#REF!</v>
          </cell>
          <cell r="AU70" t="e">
            <v>#REF!</v>
          </cell>
          <cell r="BZ70" t="str">
            <v>WRWT25650/WRWT25650</v>
          </cell>
          <cell r="CA70">
            <v>0</v>
          </cell>
          <cell r="DL70"/>
          <cell r="DM70" t="str">
            <v>Lead time</v>
          </cell>
          <cell r="DN70"/>
          <cell r="DP70"/>
          <cell r="DQ70"/>
          <cell r="DR70"/>
          <cell r="DS70"/>
          <cell r="DT70"/>
          <cell r="DU70"/>
          <cell r="DW70"/>
          <cell r="DX70"/>
          <cell r="DY70"/>
          <cell r="DZ70"/>
          <cell r="EA70"/>
          <cell r="EB70"/>
          <cell r="EC70"/>
          <cell r="ED70"/>
          <cell r="EG70"/>
          <cell r="EH70"/>
          <cell r="EI70">
            <v>0</v>
          </cell>
        </row>
        <row r="71">
          <cell r="B71">
            <v>0</v>
          </cell>
          <cell r="C71"/>
          <cell r="E71"/>
          <cell r="F71"/>
          <cell r="G71">
            <v>20</v>
          </cell>
          <cell r="H71">
            <v>37</v>
          </cell>
          <cell r="I71" t="str">
            <v>ขาว</v>
          </cell>
          <cell r="J71"/>
          <cell r="L71">
            <v>70</v>
          </cell>
          <cell r="M71" t="str">
            <v>±</v>
          </cell>
          <cell r="N71">
            <v>5</v>
          </cell>
          <cell r="R71"/>
          <cell r="T71"/>
          <cell r="U71"/>
          <cell r="V71"/>
          <cell r="X71"/>
          <cell r="Z71"/>
          <cell r="AA71"/>
          <cell r="AB71">
            <v>0</v>
          </cell>
          <cell r="AC71">
            <v>0</v>
          </cell>
          <cell r="AD71"/>
          <cell r="AG71"/>
          <cell r="AI71" t="str">
            <v>ระบุในSD</v>
          </cell>
          <cell r="AJ71"/>
          <cell r="AL71">
            <v>0</v>
          </cell>
          <cell r="AM71"/>
          <cell r="AN71">
            <v>0</v>
          </cell>
          <cell r="AO71" t="str">
            <v>WSWT2025700</v>
          </cell>
          <cell r="AQ71" t="e">
            <v>#REF!</v>
          </cell>
          <cell r="AR71" t="e">
            <v>#REF!</v>
          </cell>
          <cell r="AS71" t="e">
            <v>#REF!</v>
          </cell>
          <cell r="AT71" t="e">
            <v>#REF!</v>
          </cell>
          <cell r="AU71" t="e">
            <v>#REF!</v>
          </cell>
          <cell r="BZ71" t="str">
            <v>WRWT25800/WRWT25650</v>
          </cell>
          <cell r="CA71">
            <v>0</v>
          </cell>
          <cell r="DL71"/>
          <cell r="DM71" t="str">
            <v>Lead time</v>
          </cell>
          <cell r="DN71"/>
          <cell r="DP71"/>
          <cell r="DQ71"/>
          <cell r="DR71"/>
          <cell r="DS71"/>
          <cell r="DT71"/>
          <cell r="DU71"/>
          <cell r="DW71"/>
          <cell r="DX71"/>
          <cell r="DY71"/>
          <cell r="DZ71"/>
          <cell r="EA71"/>
          <cell r="EB71"/>
          <cell r="EC71"/>
          <cell r="ED71"/>
          <cell r="EG71"/>
          <cell r="EH71"/>
          <cell r="EI71">
            <v>0</v>
          </cell>
        </row>
        <row r="72">
          <cell r="B72" t="str">
            <v>MK68-000755</v>
          </cell>
          <cell r="C72">
            <v>45814</v>
          </cell>
          <cell r="E72" t="str">
            <v>บจก.วีซีเอฟ</v>
          </cell>
          <cell r="F72" t="str">
            <v>VC100</v>
          </cell>
          <cell r="G72">
            <v>20</v>
          </cell>
          <cell r="H72">
            <v>37</v>
          </cell>
          <cell r="I72" t="str">
            <v>ขาว</v>
          </cell>
          <cell r="J72" t="str">
            <v>ใส</v>
          </cell>
          <cell r="L72">
            <v>100</v>
          </cell>
          <cell r="M72" t="str">
            <v>±</v>
          </cell>
          <cell r="N72">
            <v>5</v>
          </cell>
          <cell r="R72" t="str">
            <v>บิด</v>
          </cell>
          <cell r="T72" t="str">
            <v>ไม่สวมถุงใน</v>
          </cell>
          <cell r="U72"/>
          <cell r="V72"/>
          <cell r="X72">
            <v>45833</v>
          </cell>
          <cell r="Z72" t="str">
            <v>500กระสอบแบน</v>
          </cell>
          <cell r="AA72">
            <v>20000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0</v>
          </cell>
          <cell r="AL72">
            <v>20000</v>
          </cell>
          <cell r="AM72">
            <v>20500</v>
          </cell>
          <cell r="AN72">
            <v>0</v>
          </cell>
          <cell r="AO72" t="str">
            <v>WSWT2025800SM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4</v>
          </cell>
          <cell r="DN72">
            <v>45833</v>
          </cell>
          <cell r="DP72">
            <v>45828</v>
          </cell>
          <cell r="DQ72">
            <v>45829</v>
          </cell>
          <cell r="DR72">
            <v>45822</v>
          </cell>
          <cell r="DS72">
            <v>45830</v>
          </cell>
          <cell r="DT72">
            <v>45831</v>
          </cell>
          <cell r="DU72">
            <v>45832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 </v>
          </cell>
          <cell r="EG72"/>
          <cell r="EH72"/>
          <cell r="EI72"/>
        </row>
        <row r="73">
          <cell r="B73" t="str">
            <v>MK68-000801</v>
          </cell>
          <cell r="C73">
            <v>45825</v>
          </cell>
          <cell r="E73" t="str">
            <v>บจก.อินเทคค์ โกลบอล</v>
          </cell>
          <cell r="F73" t="str">
            <v>สุบรรณ 222</v>
          </cell>
          <cell r="G73">
            <v>20</v>
          </cell>
          <cell r="H73">
            <v>36</v>
          </cell>
          <cell r="I73" t="str">
            <v>ขาว</v>
          </cell>
          <cell r="J73" t="str">
            <v>ด้าน</v>
          </cell>
          <cell r="L73">
            <v>100</v>
          </cell>
          <cell r="M73" t="str">
            <v>±</v>
          </cell>
          <cell r="N73">
            <v>5</v>
          </cell>
          <cell r="R73" t="str">
            <v>จับจีบ3.5"</v>
          </cell>
          <cell r="T73" t="str">
            <v>ไม่สวมถุงใน</v>
          </cell>
          <cell r="U73"/>
          <cell r="V73"/>
          <cell r="X73">
            <v>45836</v>
          </cell>
          <cell r="Z73" t="str">
            <v>มัด80 ใช้สายรัด</v>
          </cell>
          <cell r="AA73">
            <v>5040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316</v>
          </cell>
          <cell r="AL73">
            <v>4724</v>
          </cell>
          <cell r="AM73"/>
          <cell r="AN73">
            <v>4960.2</v>
          </cell>
          <cell r="AO73" t="str">
            <v>WSWT2025800SM</v>
          </cell>
          <cell r="AQ73">
            <v>4949.5709999999999</v>
          </cell>
          <cell r="AR73">
            <v>4949.5709999999999</v>
          </cell>
          <cell r="AS73">
            <v>0</v>
          </cell>
          <cell r="AT73">
            <v>0</v>
          </cell>
          <cell r="AU73">
            <v>4949.5709999999999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>
            <v>45836</v>
          </cell>
          <cell r="DP73">
            <v>45831</v>
          </cell>
          <cell r="DQ73">
            <v>45832</v>
          </cell>
          <cell r="DR73">
            <v>45825</v>
          </cell>
          <cell r="DS73">
            <v>45833</v>
          </cell>
          <cell r="DT73">
            <v>45834</v>
          </cell>
          <cell r="DU73">
            <v>45835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>รอART</v>
          </cell>
          <cell r="EG73"/>
          <cell r="EH73"/>
          <cell r="EI73"/>
        </row>
        <row r="74">
          <cell r="B74" t="str">
            <v>MK68-000801</v>
          </cell>
          <cell r="C74">
            <v>45825</v>
          </cell>
          <cell r="E74" t="str">
            <v>บจก.อินเทคค์ โกลบอล</v>
          </cell>
          <cell r="F74" t="str">
            <v>สุบรรณ 333</v>
          </cell>
          <cell r="G74">
            <v>20</v>
          </cell>
          <cell r="H74">
            <v>36</v>
          </cell>
          <cell r="I74" t="str">
            <v>ขาว</v>
          </cell>
          <cell r="J74" t="str">
            <v>ด้าน</v>
          </cell>
          <cell r="L74">
            <v>100</v>
          </cell>
          <cell r="M74" t="str">
            <v>±</v>
          </cell>
          <cell r="N74">
            <v>5</v>
          </cell>
          <cell r="R74" t="str">
            <v>จับจีบ3.5"</v>
          </cell>
          <cell r="T74" t="str">
            <v>ไม่สวมถุงใน</v>
          </cell>
          <cell r="U74"/>
          <cell r="V74"/>
          <cell r="X74">
            <v>45836</v>
          </cell>
          <cell r="Z74" t="str">
            <v>มัด80 ใช้สายรัด</v>
          </cell>
          <cell r="AA74">
            <v>5040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360</v>
          </cell>
          <cell r="AL74">
            <v>4680</v>
          </cell>
          <cell r="AM74"/>
          <cell r="AN74">
            <v>4914</v>
          </cell>
          <cell r="AO74" t="str">
            <v>WSWT2025800SM</v>
          </cell>
          <cell r="AQ74">
            <v>4903.47</v>
          </cell>
          <cell r="AR74">
            <v>4903.47</v>
          </cell>
          <cell r="AS74">
            <v>0</v>
          </cell>
          <cell r="AT74">
            <v>0</v>
          </cell>
          <cell r="AU74">
            <v>4903.47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4</v>
          </cell>
          <cell r="DN74">
            <v>45836</v>
          </cell>
          <cell r="DP74">
            <v>45831</v>
          </cell>
          <cell r="DQ74">
            <v>45832</v>
          </cell>
          <cell r="DR74">
            <v>45825</v>
          </cell>
          <cell r="DS74">
            <v>45833</v>
          </cell>
          <cell r="DT74">
            <v>45834</v>
          </cell>
          <cell r="DU74">
            <v>45835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>รอART</v>
          </cell>
          <cell r="EG74"/>
          <cell r="EH74"/>
          <cell r="EI74"/>
        </row>
        <row r="75">
          <cell r="B75" t="str">
            <v>MK68-000801</v>
          </cell>
          <cell r="C75">
            <v>45825</v>
          </cell>
          <cell r="E75" t="str">
            <v>บจก.อินเทคค์ โกลบอล</v>
          </cell>
          <cell r="F75" t="str">
            <v>สุบรรณ 111</v>
          </cell>
          <cell r="G75">
            <v>20</v>
          </cell>
          <cell r="H75">
            <v>36</v>
          </cell>
          <cell r="I75" t="str">
            <v>ขาว</v>
          </cell>
          <cell r="J75" t="str">
            <v>ด้าน</v>
          </cell>
          <cell r="L75">
            <v>100</v>
          </cell>
          <cell r="M75" t="str">
            <v>±</v>
          </cell>
          <cell r="N75">
            <v>5</v>
          </cell>
          <cell r="R75" t="str">
            <v>จับจีบ3.5"</v>
          </cell>
          <cell r="T75" t="str">
            <v>ไม่สวมถุงใน</v>
          </cell>
          <cell r="U75"/>
          <cell r="V75"/>
          <cell r="X75">
            <v>45836</v>
          </cell>
          <cell r="Z75" t="str">
            <v>มัด80 ใช้สายรัด</v>
          </cell>
          <cell r="AA75">
            <v>5040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0</v>
          </cell>
          <cell r="AL75">
            <v>5040</v>
          </cell>
          <cell r="AM75"/>
          <cell r="AN75">
            <v>5292</v>
          </cell>
          <cell r="AO75" t="str">
            <v>WSWT2025800SM</v>
          </cell>
          <cell r="AQ75">
            <v>5280.6600000000008</v>
          </cell>
          <cell r="AR75">
            <v>5280.6600000000008</v>
          </cell>
          <cell r="AS75">
            <v>0</v>
          </cell>
          <cell r="AT75">
            <v>0</v>
          </cell>
          <cell r="AU75">
            <v>5280.6600000000008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>
            <v>45836</v>
          </cell>
          <cell r="DP75">
            <v>45831</v>
          </cell>
          <cell r="DQ75">
            <v>45832</v>
          </cell>
          <cell r="DR75">
            <v>45825</v>
          </cell>
          <cell r="DS75">
            <v>45833</v>
          </cell>
          <cell r="DT75">
            <v>45834</v>
          </cell>
          <cell r="DU75">
            <v>45835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>รอART</v>
          </cell>
          <cell r="EG75"/>
          <cell r="EH75"/>
          <cell r="EI75"/>
        </row>
        <row r="76">
          <cell r="B76" t="str">
            <v>MK68-000341</v>
          </cell>
          <cell r="C76">
            <v>45721</v>
          </cell>
          <cell r="E76" t="str">
            <v>บจก.อินเทคค์ โกลบอล</v>
          </cell>
          <cell r="F76" t="str">
            <v>สุบรรณ 111</v>
          </cell>
          <cell r="G76">
            <v>20</v>
          </cell>
          <cell r="H76">
            <v>36</v>
          </cell>
          <cell r="I76" t="str">
            <v>ขาว</v>
          </cell>
          <cell r="J76" t="str">
            <v>ด้าน</v>
          </cell>
          <cell r="L76">
            <v>100</v>
          </cell>
          <cell r="M76" t="str">
            <v>±</v>
          </cell>
          <cell r="N76">
            <v>5</v>
          </cell>
          <cell r="R76" t="str">
            <v>จับจีบ</v>
          </cell>
          <cell r="T76" t="str">
            <v>ไม่สวมถุงใน</v>
          </cell>
          <cell r="U76"/>
          <cell r="V76"/>
          <cell r="X76">
            <v>45836</v>
          </cell>
          <cell r="Z76" t="str">
            <v>มัด80 ใช้สายรัด</v>
          </cell>
          <cell r="AA76">
            <v>734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734</v>
          </cell>
          <cell r="AM76">
            <v>0</v>
          </cell>
          <cell r="AN76">
            <v>770.7</v>
          </cell>
          <cell r="AO76" t="str">
            <v>WSWT2025800SM</v>
          </cell>
          <cell r="AQ76">
            <v>769.0485000000001</v>
          </cell>
          <cell r="AR76">
            <v>769.0485000000001</v>
          </cell>
          <cell r="AS76">
            <v>0</v>
          </cell>
          <cell r="AT76">
            <v>0</v>
          </cell>
          <cell r="AU76">
            <v>769.0485000000001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4</v>
          </cell>
          <cell r="DN76">
            <v>45836</v>
          </cell>
          <cell r="DP76">
            <v>45831</v>
          </cell>
          <cell r="DQ76">
            <v>45832</v>
          </cell>
          <cell r="DR76">
            <v>45825</v>
          </cell>
          <cell r="DS76">
            <v>45833</v>
          </cell>
          <cell r="DT76">
            <v>45834</v>
          </cell>
          <cell r="DU76">
            <v>45835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 </v>
          </cell>
          <cell r="EG76"/>
          <cell r="EH76"/>
          <cell r="EI76"/>
        </row>
        <row r="77">
          <cell r="B77" t="str">
            <v>MK68-000671</v>
          </cell>
          <cell r="C77">
            <v>45796</v>
          </cell>
          <cell r="E77" t="str">
            <v>บจก.อินเทคค์ โกลบอล</v>
          </cell>
          <cell r="F77" t="str">
            <v>เฟิร์สช้อย 911</v>
          </cell>
          <cell r="G77">
            <v>20</v>
          </cell>
          <cell r="H77">
            <v>36</v>
          </cell>
          <cell r="I77" t="str">
            <v>ขาว</v>
          </cell>
          <cell r="J77" t="str">
            <v>ด้าน</v>
          </cell>
          <cell r="L77">
            <v>100</v>
          </cell>
          <cell r="M77" t="str">
            <v>±</v>
          </cell>
          <cell r="N77">
            <v>5</v>
          </cell>
          <cell r="R77" t="str">
            <v>จับจีบ</v>
          </cell>
          <cell r="T77" t="str">
            <v>ไม่สวมถุงใน</v>
          </cell>
          <cell r="U77"/>
          <cell r="V77"/>
          <cell r="X77">
            <v>45838</v>
          </cell>
          <cell r="Z77" t="str">
            <v>มัด80 ใช้สายรัด</v>
          </cell>
          <cell r="AA77">
            <v>833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0</v>
          </cell>
          <cell r="AL77">
            <v>833</v>
          </cell>
          <cell r="AM77">
            <v>0</v>
          </cell>
          <cell r="AN77">
            <v>874.65000000000009</v>
          </cell>
          <cell r="AO77" t="str">
            <v>WSWT2025800SM</v>
          </cell>
          <cell r="AQ77">
            <v>872.77575000000013</v>
          </cell>
          <cell r="AR77">
            <v>872.77575000000013</v>
          </cell>
          <cell r="AS77">
            <v>0</v>
          </cell>
          <cell r="AT77">
            <v>0</v>
          </cell>
          <cell r="AU77">
            <v>872.77575000000013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>
            <v>45838</v>
          </cell>
          <cell r="DP77">
            <v>45833</v>
          </cell>
          <cell r="DQ77">
            <v>45834</v>
          </cell>
          <cell r="DR77">
            <v>45827</v>
          </cell>
          <cell r="DS77">
            <v>45835</v>
          </cell>
          <cell r="DT77">
            <v>45836</v>
          </cell>
          <cell r="DU77">
            <v>45837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MK68-000756</v>
          </cell>
          <cell r="C78">
            <v>45814</v>
          </cell>
          <cell r="E78" t="str">
            <v>บจก.วีซีเอฟ</v>
          </cell>
          <cell r="F78" t="str">
            <v>SPEED PLUS 003เขมร</v>
          </cell>
          <cell r="G78">
            <v>20</v>
          </cell>
          <cell r="H78">
            <v>37</v>
          </cell>
          <cell r="I78" t="str">
            <v>ขาว</v>
          </cell>
          <cell r="J78" t="str">
            <v>ใส</v>
          </cell>
          <cell r="L78">
            <v>100</v>
          </cell>
          <cell r="M78" t="str">
            <v>±</v>
          </cell>
          <cell r="N78">
            <v>5</v>
          </cell>
          <cell r="R78" t="str">
            <v>ไม่</v>
          </cell>
          <cell r="T78" t="str">
            <v>ไม่สวมถุงใน</v>
          </cell>
          <cell r="U78"/>
          <cell r="V78"/>
          <cell r="X78">
            <v>45838</v>
          </cell>
          <cell r="Z78" t="str">
            <v>500กระสอบแบน</v>
          </cell>
          <cell r="AA78">
            <v>5000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0</v>
          </cell>
          <cell r="AL78">
            <v>5000</v>
          </cell>
          <cell r="AM78">
            <v>5100</v>
          </cell>
          <cell r="AN78">
            <v>0</v>
          </cell>
          <cell r="AO78" t="str">
            <v>WSWT2025800SM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>
            <v>45838</v>
          </cell>
          <cell r="DP78">
            <v>45833</v>
          </cell>
          <cell r="DQ78">
            <v>45834</v>
          </cell>
          <cell r="DR78">
            <v>45827</v>
          </cell>
          <cell r="DS78">
            <v>45835</v>
          </cell>
          <cell r="DT78">
            <v>45836</v>
          </cell>
          <cell r="DU78">
            <v>45837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 </v>
          </cell>
          <cell r="EG78"/>
          <cell r="EH78"/>
          <cell r="EI78"/>
        </row>
        <row r="79">
          <cell r="B79" t="str">
            <v>MK68-000756</v>
          </cell>
          <cell r="C79">
            <v>45814</v>
          </cell>
          <cell r="E79" t="str">
            <v>บจก.วีซีเอฟ</v>
          </cell>
          <cell r="F79" t="str">
            <v>SPEED PLUS 222ลาว</v>
          </cell>
          <cell r="G79">
            <v>20</v>
          </cell>
          <cell r="H79">
            <v>37</v>
          </cell>
          <cell r="I79" t="str">
            <v>ขาว</v>
          </cell>
          <cell r="J79" t="str">
            <v>ใส</v>
          </cell>
          <cell r="L79">
            <v>100</v>
          </cell>
          <cell r="M79" t="str">
            <v>±</v>
          </cell>
          <cell r="N79">
            <v>5</v>
          </cell>
          <cell r="R79" t="str">
            <v>ไม่</v>
          </cell>
          <cell r="T79" t="str">
            <v>ไม่สวมถุงใน</v>
          </cell>
          <cell r="U79"/>
          <cell r="V79"/>
          <cell r="X79">
            <v>45838</v>
          </cell>
          <cell r="Z79" t="str">
            <v>500กระสอบแบน</v>
          </cell>
          <cell r="AA79">
            <v>10000</v>
          </cell>
          <cell r="AB79">
            <v>0</v>
          </cell>
          <cell r="AC79">
            <v>0</v>
          </cell>
          <cell r="AD79">
            <v>0</v>
          </cell>
          <cell r="AG79"/>
          <cell r="AI79" t="str">
            <v>เครืองเสีย</v>
          </cell>
          <cell r="AJ79">
            <v>0</v>
          </cell>
          <cell r="AL79">
            <v>10000</v>
          </cell>
          <cell r="AM79">
            <v>10700</v>
          </cell>
          <cell r="AN79">
            <v>0</v>
          </cell>
          <cell r="AO79" t="str">
            <v>WSWT2025800SM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>
            <v>45838</v>
          </cell>
          <cell r="DP79">
            <v>45833</v>
          </cell>
          <cell r="DQ79">
            <v>45834</v>
          </cell>
          <cell r="DR79">
            <v>45827</v>
          </cell>
          <cell r="DS79">
            <v>45835</v>
          </cell>
          <cell r="DT79">
            <v>45836</v>
          </cell>
          <cell r="DU79">
            <v>45837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 </v>
          </cell>
          <cell r="EG79"/>
          <cell r="EH79"/>
          <cell r="EI79"/>
        </row>
        <row r="80">
          <cell r="B80" t="str">
            <v>MK68-000796</v>
          </cell>
          <cell r="C80">
            <v>45825</v>
          </cell>
          <cell r="E80" t="str">
            <v>บจก.อินเทคค์ โกลบอล</v>
          </cell>
          <cell r="F80" t="str">
            <v>เฟิร์สช้อย 911</v>
          </cell>
          <cell r="G80">
            <v>20</v>
          </cell>
          <cell r="H80">
            <v>36</v>
          </cell>
          <cell r="I80" t="str">
            <v>ขาว</v>
          </cell>
          <cell r="J80" t="str">
            <v>ด้าน</v>
          </cell>
          <cell r="L80">
            <v>100</v>
          </cell>
          <cell r="M80" t="str">
            <v>±</v>
          </cell>
          <cell r="N80">
            <v>5</v>
          </cell>
          <cell r="R80" t="str">
            <v>จับจีบ4"</v>
          </cell>
          <cell r="T80" t="str">
            <v>ไม่สวมถุงใน</v>
          </cell>
          <cell r="U80"/>
          <cell r="V80"/>
          <cell r="X80">
            <v>45838</v>
          </cell>
          <cell r="Z80" t="str">
            <v>มัด80 ใช้สายรัด</v>
          </cell>
          <cell r="AA80">
            <v>5040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0</v>
          </cell>
          <cell r="AL80">
            <v>5040</v>
          </cell>
          <cell r="AM80"/>
          <cell r="AN80">
            <v>5292</v>
          </cell>
          <cell r="AO80" t="str">
            <v>WSWT2025800SM</v>
          </cell>
          <cell r="AQ80">
            <v>5280.6600000000008</v>
          </cell>
          <cell r="AR80">
            <v>5280.6600000000008</v>
          </cell>
          <cell r="AS80">
            <v>0</v>
          </cell>
          <cell r="AT80">
            <v>0</v>
          </cell>
          <cell r="AU80">
            <v>5280.6600000000008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45838</v>
          </cell>
          <cell r="DP80">
            <v>45833</v>
          </cell>
          <cell r="DQ80">
            <v>45834</v>
          </cell>
          <cell r="DR80">
            <v>45827</v>
          </cell>
          <cell r="DS80">
            <v>45835</v>
          </cell>
          <cell r="DT80">
            <v>45836</v>
          </cell>
          <cell r="DU80">
            <v>45837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>รอART</v>
          </cell>
          <cell r="EG80"/>
          <cell r="EH80"/>
          <cell r="EI80"/>
        </row>
        <row r="81">
          <cell r="B81" t="str">
            <v>MK68-000796</v>
          </cell>
          <cell r="C81">
            <v>45825</v>
          </cell>
          <cell r="E81" t="str">
            <v>บจก.อินเทคค์ โกลบอล</v>
          </cell>
          <cell r="F81" t="str">
            <v>เฟิร์สช้อย 913</v>
          </cell>
          <cell r="G81">
            <v>20</v>
          </cell>
          <cell r="H81">
            <v>36</v>
          </cell>
          <cell r="I81" t="str">
            <v>ขาว</v>
          </cell>
          <cell r="J81" t="str">
            <v>ด้าน</v>
          </cell>
          <cell r="L81">
            <v>100</v>
          </cell>
          <cell r="M81" t="str">
            <v>±</v>
          </cell>
          <cell r="N81">
            <v>5</v>
          </cell>
          <cell r="R81" t="str">
            <v>จับจีบ4"</v>
          </cell>
          <cell r="T81" t="str">
            <v>ไม่สวมถุงใน</v>
          </cell>
          <cell r="U81"/>
          <cell r="V81"/>
          <cell r="X81">
            <v>45838</v>
          </cell>
          <cell r="Z81" t="str">
            <v>มัด80 ใช้สายรัด</v>
          </cell>
          <cell r="AA81">
            <v>5040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5040</v>
          </cell>
          <cell r="AM81"/>
          <cell r="AN81">
            <v>5292</v>
          </cell>
          <cell r="AO81" t="str">
            <v>WSWT2025800SM</v>
          </cell>
          <cell r="AQ81">
            <v>5280.6600000000008</v>
          </cell>
          <cell r="AR81">
            <v>5280.6600000000008</v>
          </cell>
          <cell r="AS81">
            <v>0</v>
          </cell>
          <cell r="AT81">
            <v>0</v>
          </cell>
          <cell r="AU81">
            <v>5280.6600000000008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45838</v>
          </cell>
          <cell r="DP81">
            <v>45833</v>
          </cell>
          <cell r="DQ81">
            <v>45834</v>
          </cell>
          <cell r="DR81">
            <v>45827</v>
          </cell>
          <cell r="DS81">
            <v>45835</v>
          </cell>
          <cell r="DT81">
            <v>45836</v>
          </cell>
          <cell r="DU81">
            <v>45837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>รอART</v>
          </cell>
          <cell r="EG81"/>
          <cell r="EH81"/>
          <cell r="EI81"/>
        </row>
        <row r="82">
          <cell r="B82" t="str">
            <v>MK68-000796</v>
          </cell>
          <cell r="C82">
            <v>45825</v>
          </cell>
          <cell r="E82" t="str">
            <v>บจก.อินเทคค์ โกลบอล</v>
          </cell>
          <cell r="F82" t="str">
            <v>เพอเฟคค์ 911</v>
          </cell>
          <cell r="G82">
            <v>20</v>
          </cell>
          <cell r="H82">
            <v>36</v>
          </cell>
          <cell r="I82" t="str">
            <v>ขาว</v>
          </cell>
          <cell r="J82" t="str">
            <v>ด้าน</v>
          </cell>
          <cell r="L82">
            <v>100</v>
          </cell>
          <cell r="M82" t="str">
            <v>±</v>
          </cell>
          <cell r="N82">
            <v>5</v>
          </cell>
          <cell r="R82" t="str">
            <v>จับจีบ4"</v>
          </cell>
          <cell r="T82" t="str">
            <v>ไม่สวมถุงใน</v>
          </cell>
          <cell r="U82"/>
          <cell r="V82"/>
          <cell r="X82">
            <v>45838</v>
          </cell>
          <cell r="Z82" t="str">
            <v>มัด80 ใช้สายรัด</v>
          </cell>
          <cell r="AA82">
            <v>5040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0</v>
          </cell>
          <cell r="AL82">
            <v>5040</v>
          </cell>
          <cell r="AM82"/>
          <cell r="AN82">
            <v>5292</v>
          </cell>
          <cell r="AO82" t="str">
            <v>WSWT2025800SM</v>
          </cell>
          <cell r="AQ82">
            <v>5280.6600000000008</v>
          </cell>
          <cell r="AR82">
            <v>5280.6600000000008</v>
          </cell>
          <cell r="AS82">
            <v>0</v>
          </cell>
          <cell r="AT82">
            <v>0</v>
          </cell>
          <cell r="AU82">
            <v>5280.6600000000008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>
            <v>45838</v>
          </cell>
          <cell r="DP82">
            <v>45833</v>
          </cell>
          <cell r="DQ82">
            <v>45834</v>
          </cell>
          <cell r="DR82">
            <v>45827</v>
          </cell>
          <cell r="DS82">
            <v>45835</v>
          </cell>
          <cell r="DT82">
            <v>45836</v>
          </cell>
          <cell r="DU82">
            <v>45837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>รอART</v>
          </cell>
          <cell r="EG82"/>
          <cell r="EH82"/>
          <cell r="EI82"/>
        </row>
        <row r="83">
          <cell r="B83" t="str">
            <v>MK68-000334</v>
          </cell>
          <cell r="C83">
            <v>45721</v>
          </cell>
          <cell r="E83" t="str">
            <v>บจก.อินเทคค์ โกลบอล</v>
          </cell>
          <cell r="F83" t="str">
            <v>เพอเฟคค์ 911</v>
          </cell>
          <cell r="G83">
            <v>20</v>
          </cell>
          <cell r="H83">
            <v>36</v>
          </cell>
          <cell r="I83" t="str">
            <v>ขาว</v>
          </cell>
          <cell r="J83" t="str">
            <v>ด้าน</v>
          </cell>
          <cell r="L83">
            <v>100</v>
          </cell>
          <cell r="M83" t="str">
            <v>±</v>
          </cell>
          <cell r="N83">
            <v>5</v>
          </cell>
          <cell r="R83" t="str">
            <v>จับจีบ</v>
          </cell>
          <cell r="T83" t="str">
            <v>ไม่สวมถุงใน</v>
          </cell>
          <cell r="U83"/>
          <cell r="V83"/>
          <cell r="X83">
            <v>45838</v>
          </cell>
          <cell r="Z83" t="str">
            <v>มัด80 ใช้สายรัด</v>
          </cell>
          <cell r="AA83">
            <v>111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111</v>
          </cell>
          <cell r="AM83">
            <v>0</v>
          </cell>
          <cell r="AN83">
            <v>116.55000000000001</v>
          </cell>
          <cell r="AO83" t="str">
            <v>WSWT2025800SM</v>
          </cell>
          <cell r="AQ83">
            <v>116.30025000000002</v>
          </cell>
          <cell r="AR83">
            <v>116.30025000000002</v>
          </cell>
          <cell r="AS83">
            <v>0</v>
          </cell>
          <cell r="AT83">
            <v>0</v>
          </cell>
          <cell r="AU83">
            <v>116.30025000000002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>
            <v>45838</v>
          </cell>
          <cell r="DP83">
            <v>45833</v>
          </cell>
          <cell r="DQ83">
            <v>45834</v>
          </cell>
          <cell r="DR83">
            <v>45827</v>
          </cell>
          <cell r="DS83">
            <v>45835</v>
          </cell>
          <cell r="DT83">
            <v>45836</v>
          </cell>
          <cell r="DU83">
            <v>45837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ใบรับคำสั่งซื้อ</v>
          </cell>
          <cell r="C84">
            <v>45827</v>
          </cell>
          <cell r="E84" t="str">
            <v>บจก.อินเทคค์ โกลบอล</v>
          </cell>
          <cell r="F84" t="str">
            <v>เฟิร์สคลาส 912</v>
          </cell>
          <cell r="G84">
            <v>20</v>
          </cell>
          <cell r="H84">
            <v>35</v>
          </cell>
          <cell r="I84" t="str">
            <v>ขาว</v>
          </cell>
          <cell r="J84" t="str">
            <v>ด้าน</v>
          </cell>
          <cell r="L84">
            <v>97</v>
          </cell>
          <cell r="M84" t="str">
            <v>±</v>
          </cell>
          <cell r="N84">
            <v>5</v>
          </cell>
          <cell r="R84" t="str">
            <v>จับจีบ4"</v>
          </cell>
          <cell r="T84" t="str">
            <v>ไม่สวมถุงใน</v>
          </cell>
          <cell r="U84"/>
          <cell r="V84"/>
          <cell r="X84">
            <v>45841</v>
          </cell>
          <cell r="Z84" t="str">
            <v>มัด80 ใช้สายรัด</v>
          </cell>
          <cell r="AA84">
            <v>5040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5040</v>
          </cell>
          <cell r="AM84"/>
          <cell r="AN84">
            <v>5292</v>
          </cell>
          <cell r="AO84" t="str">
            <v>WSWT2025800SM</v>
          </cell>
          <cell r="AQ84">
            <v>5139.8424000000005</v>
          </cell>
          <cell r="AR84">
            <v>0</v>
          </cell>
          <cell r="AS84">
            <v>5139.8424000000005</v>
          </cell>
          <cell r="AT84">
            <v>0</v>
          </cell>
          <cell r="AU84">
            <v>5139.8424000000005</v>
          </cell>
          <cell r="BZ84" t="str">
            <v>WRWT25850/WRWT25850</v>
          </cell>
          <cell r="CA84">
            <v>388.34364800000003</v>
          </cell>
          <cell r="DL84" t="str">
            <v>P6</v>
          </cell>
          <cell r="DM84">
            <v>4</v>
          </cell>
          <cell r="DN84">
            <v>45841</v>
          </cell>
          <cell r="DP84">
            <v>45836</v>
          </cell>
          <cell r="DQ84">
            <v>45837</v>
          </cell>
          <cell r="DR84">
            <v>45830</v>
          </cell>
          <cell r="DS84">
            <v>45838</v>
          </cell>
          <cell r="DT84">
            <v>45839</v>
          </cell>
          <cell r="DU84">
            <v>45840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>รอART</v>
          </cell>
          <cell r="EG84"/>
          <cell r="EH84"/>
          <cell r="EI84"/>
        </row>
        <row r="85">
          <cell r="B85" t="str">
            <v>MK68-000247</v>
          </cell>
          <cell r="C85">
            <v>45705</v>
          </cell>
          <cell r="E85" t="str">
            <v>บจก.อินเทคค์ โกลบอล</v>
          </cell>
          <cell r="F85" t="str">
            <v>เฟิร์สคลาส 912</v>
          </cell>
          <cell r="G85">
            <v>20</v>
          </cell>
          <cell r="H85">
            <v>35</v>
          </cell>
          <cell r="I85" t="str">
            <v>ขาว</v>
          </cell>
          <cell r="J85" t="str">
            <v>ด้าน</v>
          </cell>
          <cell r="L85">
            <v>97</v>
          </cell>
          <cell r="M85" t="str">
            <v>±</v>
          </cell>
          <cell r="N85">
            <v>5</v>
          </cell>
          <cell r="R85" t="str">
            <v>จับจีบ4"</v>
          </cell>
          <cell r="T85" t="str">
            <v>ไม่สวมถุงใน</v>
          </cell>
          <cell r="U85"/>
          <cell r="V85"/>
          <cell r="X85">
            <v>45841</v>
          </cell>
          <cell r="Z85" t="str">
            <v>มัด80 ใช้สายรัด</v>
          </cell>
          <cell r="AA85">
            <v>855</v>
          </cell>
          <cell r="AB85">
            <v>0</v>
          </cell>
          <cell r="AC85">
            <v>0</v>
          </cell>
          <cell r="AD85">
            <v>0</v>
          </cell>
          <cell r="AG85" t="str">
            <v>ลบสีจำนวนมาก 3851</v>
          </cell>
          <cell r="AI85">
            <v>0</v>
          </cell>
          <cell r="AJ85">
            <v>0</v>
          </cell>
          <cell r="AL85">
            <v>855</v>
          </cell>
          <cell r="AM85">
            <v>16440</v>
          </cell>
          <cell r="AN85">
            <v>0</v>
          </cell>
          <cell r="AO85" t="str">
            <v>WSWT2025800SM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45841</v>
          </cell>
          <cell r="DP85">
            <v>45836</v>
          </cell>
          <cell r="DQ85">
            <v>45837</v>
          </cell>
          <cell r="DR85">
            <v>45830</v>
          </cell>
          <cell r="DS85">
            <v>45838</v>
          </cell>
          <cell r="DT85">
            <v>45839</v>
          </cell>
          <cell r="DU85">
            <v>45840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MK68-000609</v>
          </cell>
          <cell r="C86">
            <v>45782</v>
          </cell>
          <cell r="E86" t="str">
            <v>บจก.เอสพีเอ็ม อาหารสัตว์</v>
          </cell>
          <cell r="F86" t="str">
            <v xml:space="preserve">SW 441 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ใส</v>
          </cell>
          <cell r="L86">
            <v>100</v>
          </cell>
          <cell r="M86" t="str">
            <v>±</v>
          </cell>
          <cell r="N86">
            <v>5</v>
          </cell>
          <cell r="R86" t="str">
            <v>บิด</v>
          </cell>
          <cell r="T86" t="str">
            <v>ไม่สวมถุงใน</v>
          </cell>
          <cell r="U86"/>
          <cell r="V86"/>
          <cell r="X86">
            <v>45846</v>
          </cell>
          <cell r="Z86" t="str">
            <v>500กระสอบแบน</v>
          </cell>
          <cell r="AA86">
            <v>5000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3318</v>
          </cell>
          <cell r="AL86">
            <v>1682</v>
          </cell>
          <cell r="AM86">
            <v>4748</v>
          </cell>
          <cell r="AN86">
            <v>264.60000000000002</v>
          </cell>
          <cell r="AO86" t="str">
            <v>WSWT2025800SM</v>
          </cell>
          <cell r="AQ86">
            <v>292.02049800000003</v>
          </cell>
          <cell r="AR86">
            <v>292.02049800000003</v>
          </cell>
          <cell r="AS86">
            <v>0</v>
          </cell>
          <cell r="AT86">
            <v>0</v>
          </cell>
          <cell r="AU86">
            <v>292.02049800000003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45846</v>
          </cell>
          <cell r="DP86">
            <v>45841</v>
          </cell>
          <cell r="DQ86">
            <v>45842</v>
          </cell>
          <cell r="DR86">
            <v>45835</v>
          </cell>
          <cell r="DS86">
            <v>45843</v>
          </cell>
          <cell r="DT86">
            <v>45844</v>
          </cell>
          <cell r="DU86">
            <v>45845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 </v>
          </cell>
          <cell r="EG86"/>
          <cell r="EH86"/>
          <cell r="EI86"/>
        </row>
        <row r="87">
          <cell r="B87" t="str">
            <v>MK68-000741</v>
          </cell>
          <cell r="C87">
            <v>45810</v>
          </cell>
          <cell r="E87" t="str">
            <v>บจก.เอสพีเอ็ม อาหารสัตว์</v>
          </cell>
          <cell r="F87" t="str">
            <v>SPM 915</v>
          </cell>
          <cell r="G87">
            <v>20</v>
          </cell>
          <cell r="H87">
            <v>38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±</v>
          </cell>
          <cell r="N87">
            <v>5</v>
          </cell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45846</v>
          </cell>
          <cell r="Z87" t="str">
            <v>500กระสอบแบน</v>
          </cell>
          <cell r="AA87">
            <v>3000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0</v>
          </cell>
          <cell r="AL87">
            <v>3000</v>
          </cell>
          <cell r="AM87"/>
          <cell r="AN87">
            <v>3150</v>
          </cell>
          <cell r="AO87" t="str">
            <v>WSWT2025800SM</v>
          </cell>
          <cell r="AQ87">
            <v>3310.89</v>
          </cell>
          <cell r="AR87">
            <v>3310.89</v>
          </cell>
          <cell r="AS87">
            <v>0</v>
          </cell>
          <cell r="AT87">
            <v>0</v>
          </cell>
          <cell r="AU87">
            <v>3310.89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45846</v>
          </cell>
          <cell r="DP87">
            <v>45841</v>
          </cell>
          <cell r="DQ87">
            <v>45842</v>
          </cell>
          <cell r="DR87">
            <v>45835</v>
          </cell>
          <cell r="DS87">
            <v>45843</v>
          </cell>
          <cell r="DT87">
            <v>45844</v>
          </cell>
          <cell r="DU87">
            <v>45845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>รอART</v>
          </cell>
          <cell r="EG87"/>
          <cell r="EH87"/>
          <cell r="EI87"/>
        </row>
        <row r="88">
          <cell r="B88" t="str">
            <v>MK68-000806</v>
          </cell>
          <cell r="C88">
            <v>45826</v>
          </cell>
          <cell r="E88" t="str">
            <v>บจก.เอพีเอ็ม อะโกร</v>
          </cell>
          <cell r="F88" t="str">
            <v>ฟีล กู๊ด พี6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ใส</v>
          </cell>
          <cell r="L88">
            <v>100</v>
          </cell>
          <cell r="M88" t="str">
            <v>±</v>
          </cell>
          <cell r="N88">
            <v>5</v>
          </cell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45868</v>
          </cell>
          <cell r="Z88" t="str">
            <v>500กระสอบแบน</v>
          </cell>
          <cell r="AA88">
            <v>3000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0</v>
          </cell>
          <cell r="AL88">
            <v>3000</v>
          </cell>
          <cell r="AM88"/>
          <cell r="AN88">
            <v>3150</v>
          </cell>
          <cell r="AO88" t="str">
            <v>WSWT2025800SM</v>
          </cell>
          <cell r="AQ88">
            <v>3310.89</v>
          </cell>
          <cell r="AR88">
            <v>0</v>
          </cell>
          <cell r="AS88">
            <v>3310.89</v>
          </cell>
          <cell r="AT88">
            <v>0</v>
          </cell>
          <cell r="AU88">
            <v>3310.89</v>
          </cell>
          <cell r="BZ88" t="str">
            <v>WRWT25850/WRWT25850</v>
          </cell>
          <cell r="CA88">
            <v>250.15613333333337</v>
          </cell>
          <cell r="DL88" t="str">
            <v>P6</v>
          </cell>
          <cell r="DM88">
            <v>4</v>
          </cell>
          <cell r="DN88">
            <v>45868</v>
          </cell>
          <cell r="DP88">
            <v>45863</v>
          </cell>
          <cell r="DQ88">
            <v>45864</v>
          </cell>
          <cell r="DR88">
            <v>45857</v>
          </cell>
          <cell r="DS88">
            <v>45865</v>
          </cell>
          <cell r="DT88">
            <v>45866</v>
          </cell>
          <cell r="DU88">
            <v>45867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>รอART</v>
          </cell>
          <cell r="EG88"/>
          <cell r="EH88"/>
          <cell r="EI88"/>
        </row>
        <row r="89">
          <cell r="B89" t="str">
            <v>ประมาณการ</v>
          </cell>
          <cell r="C89" t="str">
            <v>ประมาณการ</v>
          </cell>
          <cell r="E89" t="str">
            <v>บจก.อินเทคค์ โกลบอล</v>
          </cell>
          <cell r="F89" t="str">
            <v>รอแบบ</v>
          </cell>
          <cell r="G89">
            <v>20</v>
          </cell>
          <cell r="H89">
            <v>36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±</v>
          </cell>
          <cell r="N89">
            <v>5</v>
          </cell>
          <cell r="R89" t="str">
            <v>จับจีบ</v>
          </cell>
          <cell r="T89" t="str">
            <v>ไม่สวมถุงใน</v>
          </cell>
          <cell r="U89"/>
          <cell r="V89"/>
          <cell r="X89">
            <v>45868</v>
          </cell>
          <cell r="Z89" t="str">
            <v>มัด80 ใช้สายรัด</v>
          </cell>
          <cell r="AA89">
            <v>100000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0</v>
          </cell>
          <cell r="AL89">
            <v>100000</v>
          </cell>
          <cell r="AM89"/>
          <cell r="AN89">
            <v>105000</v>
          </cell>
          <cell r="AO89" t="str">
            <v>WSWT2025800SM</v>
          </cell>
          <cell r="AQ89">
            <v>104775.00000000001</v>
          </cell>
          <cell r="AR89">
            <v>0</v>
          </cell>
          <cell r="AS89">
            <v>104775.00000000001</v>
          </cell>
          <cell r="AT89">
            <v>0</v>
          </cell>
          <cell r="AU89">
            <v>104775.00000000001</v>
          </cell>
          <cell r="BZ89" t="str">
            <v>WRWT25850/WRWT25850</v>
          </cell>
          <cell r="CA89">
            <v>7916.333333333333</v>
          </cell>
          <cell r="DL89" t="str">
            <v>P6</v>
          </cell>
          <cell r="DM89">
            <v>4</v>
          </cell>
          <cell r="DN89">
            <v>45868</v>
          </cell>
          <cell r="DP89">
            <v>45863</v>
          </cell>
          <cell r="DQ89">
            <v>45864</v>
          </cell>
          <cell r="DR89">
            <v>45857</v>
          </cell>
          <cell r="DS89">
            <v>45865</v>
          </cell>
          <cell r="DT89">
            <v>45866</v>
          </cell>
          <cell r="DU89">
            <v>45867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>รอART</v>
          </cell>
          <cell r="EG89"/>
          <cell r="EH89"/>
          <cell r="EI89"/>
        </row>
        <row r="90">
          <cell r="B90" t="str">
            <v>MK68-000694</v>
          </cell>
          <cell r="C90">
            <v>45799</v>
          </cell>
          <cell r="E90" t="str">
            <v>บจก.เอ.เจ.ฟาร์ม่าแล็บ</v>
          </cell>
          <cell r="F90" t="str">
            <v>เวท-มิน</v>
          </cell>
          <cell r="G90">
            <v>20</v>
          </cell>
          <cell r="H90">
            <v>34</v>
          </cell>
          <cell r="I90" t="str">
            <v>ขาว</v>
          </cell>
          <cell r="J90" t="str">
            <v>ใส</v>
          </cell>
          <cell r="L90">
            <v>95</v>
          </cell>
          <cell r="M90" t="str">
            <v>±</v>
          </cell>
          <cell r="N90">
            <v>5</v>
          </cell>
          <cell r="R90" t="str">
            <v>จับจีบ</v>
          </cell>
          <cell r="T90" t="str">
            <v>ไม่สวมถุงใน</v>
          </cell>
          <cell r="U90"/>
          <cell r="V90"/>
          <cell r="X90" t="str">
            <v>รอส่ง</v>
          </cell>
          <cell r="Z90" t="str">
            <v>500กระสอบ</v>
          </cell>
          <cell r="AA90">
            <v>8000</v>
          </cell>
          <cell r="AB90">
            <v>0</v>
          </cell>
          <cell r="AC90">
            <v>0</v>
          </cell>
          <cell r="AD90">
            <v>0</v>
          </cell>
          <cell r="AG90"/>
          <cell r="AI90" t="str">
            <v>ห้ามขาด-ห้ามเกิน</v>
          </cell>
          <cell r="AJ90">
            <v>8154</v>
          </cell>
          <cell r="AL90">
            <v>0</v>
          </cell>
          <cell r="AM90">
            <v>14180</v>
          </cell>
          <cell r="AN90">
            <v>0</v>
          </cell>
          <cell r="AO90" t="str">
            <v>WSWT2025800SM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BZ90" t="str">
            <v>WRWT25850/WRWT25850</v>
          </cell>
          <cell r="CA90">
            <v>0</v>
          </cell>
          <cell r="DL90" t="str">
            <v>P6</v>
          </cell>
          <cell r="DM90">
            <v>4</v>
          </cell>
          <cell r="DN90" t="str">
            <v>รอส่ง</v>
          </cell>
          <cell r="DP90" t="e">
            <v>#VALUE!</v>
          </cell>
          <cell r="DQ90" t="e">
            <v>#VALUE!</v>
          </cell>
          <cell r="DR90" t="e">
            <v>#VALUE!</v>
          </cell>
          <cell r="DS90" t="e">
            <v>#VALUE!</v>
          </cell>
          <cell r="DT90" t="e">
            <v>#VALUE!</v>
          </cell>
          <cell r="DU90" t="e">
            <v>#VALUE!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</v>
          </cell>
          <cell r="EG90"/>
          <cell r="EH90"/>
          <cell r="EI90"/>
        </row>
        <row r="91">
          <cell r="B91" t="str">
            <v>MK68-000694</v>
          </cell>
          <cell r="C91">
            <v>45799</v>
          </cell>
          <cell r="E91" t="str">
            <v>บจก.เอ.เจ.ฟาร์ม่าแล็บ</v>
          </cell>
          <cell r="F91" t="str">
            <v>เบส-มิน</v>
          </cell>
          <cell r="G91">
            <v>20</v>
          </cell>
          <cell r="H91">
            <v>34</v>
          </cell>
          <cell r="I91" t="str">
            <v>ขาว</v>
          </cell>
          <cell r="J91" t="str">
            <v>ใส</v>
          </cell>
          <cell r="L91">
            <v>95</v>
          </cell>
          <cell r="M91" t="str">
            <v>±</v>
          </cell>
          <cell r="N91">
            <v>5</v>
          </cell>
          <cell r="R91" t="str">
            <v>จับจีบ</v>
          </cell>
          <cell r="T91" t="str">
            <v>ไม่สวมถุงใน</v>
          </cell>
          <cell r="U91"/>
          <cell r="V91"/>
          <cell r="X91" t="str">
            <v>รอส่ง</v>
          </cell>
          <cell r="Z91" t="str">
            <v>500กระสอบ</v>
          </cell>
          <cell r="AA91">
            <v>8000</v>
          </cell>
          <cell r="AB91">
            <v>0</v>
          </cell>
          <cell r="AC91">
            <v>0</v>
          </cell>
          <cell r="AD91">
            <v>0</v>
          </cell>
          <cell r="AG91"/>
          <cell r="AI91" t="str">
            <v>ห้ามขาด-ห้ามเกิน</v>
          </cell>
          <cell r="AJ91">
            <v>7840</v>
          </cell>
          <cell r="AL91">
            <v>160</v>
          </cell>
          <cell r="AM91">
            <v>8450</v>
          </cell>
          <cell r="AN91">
            <v>0</v>
          </cell>
          <cell r="AO91" t="str">
            <v>WSWT2025800SM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4</v>
          </cell>
          <cell r="DN91" t="str">
            <v>รอส่ง</v>
          </cell>
          <cell r="DP91" t="e">
            <v>#VALUE!</v>
          </cell>
          <cell r="DQ91" t="e">
            <v>#VALUE!</v>
          </cell>
          <cell r="DR91" t="e">
            <v>#VALUE!</v>
          </cell>
          <cell r="DS91" t="e">
            <v>#VALUE!</v>
          </cell>
          <cell r="DT91" t="e">
            <v>#VALUE!</v>
          </cell>
          <cell r="DU91" t="e">
            <v>#VALUE!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MK68-000672</v>
          </cell>
          <cell r="C92">
            <v>45796</v>
          </cell>
          <cell r="E92" t="str">
            <v>บจก.อินเทคค์ โกลบอล</v>
          </cell>
          <cell r="F92" t="str">
            <v>เฟิร์สช้อย 912</v>
          </cell>
          <cell r="G92">
            <v>20</v>
          </cell>
          <cell r="H92">
            <v>36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±</v>
          </cell>
          <cell r="N92">
            <v>5</v>
          </cell>
          <cell r="R92" t="str">
            <v>จับจีบ</v>
          </cell>
          <cell r="T92" t="str">
            <v>ไม่สวมถุงใน</v>
          </cell>
          <cell r="U92"/>
          <cell r="V92"/>
          <cell r="X92" t="str">
            <v>รอแจ้ง</v>
          </cell>
          <cell r="Z92" t="str">
            <v>มัด80 ใช้สายรัด</v>
          </cell>
          <cell r="AA92">
            <v>3853</v>
          </cell>
          <cell r="AB92">
            <v>0</v>
          </cell>
          <cell r="AC92">
            <v>0</v>
          </cell>
          <cell r="AD92">
            <v>0</v>
          </cell>
          <cell r="AG92"/>
          <cell r="AI92"/>
          <cell r="AJ92">
            <v>840</v>
          </cell>
          <cell r="AL92">
            <v>3013</v>
          </cell>
          <cell r="AM92">
            <v>15401</v>
          </cell>
          <cell r="AN92">
            <v>0</v>
          </cell>
          <cell r="AO92" t="str">
            <v>WSWT2025800SM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BZ92" t="str">
            <v>WRWT25850/WRWT25850</v>
          </cell>
          <cell r="CA92">
            <v>0</v>
          </cell>
          <cell r="DL92" t="str">
            <v>P6</v>
          </cell>
          <cell r="DM92">
            <v>4</v>
          </cell>
          <cell r="DN92" t="str">
            <v>รอแจ้ง</v>
          </cell>
          <cell r="DP92" t="e">
            <v>#VALUE!</v>
          </cell>
          <cell r="DQ92" t="e">
            <v>#VALUE!</v>
          </cell>
          <cell r="DR92" t="e">
            <v>#VALUE!</v>
          </cell>
          <cell r="DS92" t="e">
            <v>#VALUE!</v>
          </cell>
          <cell r="DT92" t="e">
            <v>#VALUE!</v>
          </cell>
          <cell r="DU92" t="e">
            <v>#VALUE!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MK68-000675</v>
          </cell>
          <cell r="C93">
            <v>45796</v>
          </cell>
          <cell r="E93" t="str">
            <v>บจก.อินเทคค์ โกลบอล</v>
          </cell>
          <cell r="F93" t="str">
            <v>เพอเฟคค์ 914</v>
          </cell>
          <cell r="G93">
            <v>20</v>
          </cell>
          <cell r="H93">
            <v>36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±</v>
          </cell>
          <cell r="N93">
            <v>5</v>
          </cell>
          <cell r="R93" t="str">
            <v>จับจีบ</v>
          </cell>
          <cell r="T93" t="str">
            <v>ไม่สวมถุงใน</v>
          </cell>
          <cell r="U93"/>
          <cell r="V93"/>
          <cell r="X93" t="str">
            <v>รอแจ้ง</v>
          </cell>
          <cell r="Z93" t="str">
            <v>มัด80 ใช้สายรัด</v>
          </cell>
          <cell r="AA93">
            <v>3360</v>
          </cell>
          <cell r="AB93">
            <v>0</v>
          </cell>
          <cell r="AC93">
            <v>0</v>
          </cell>
          <cell r="AD93">
            <v>0</v>
          </cell>
          <cell r="AG93" t="str">
            <v>2/6---6/6</v>
          </cell>
          <cell r="AI93"/>
          <cell r="AJ93">
            <v>0</v>
          </cell>
          <cell r="AL93">
            <v>3360</v>
          </cell>
          <cell r="AM93">
            <v>35200</v>
          </cell>
          <cell r="AN93">
            <v>0</v>
          </cell>
          <cell r="AO93" t="str">
            <v>WSWT2025800SM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 t="str">
            <v>รอแจ้ง</v>
          </cell>
          <cell r="DP93" t="e">
            <v>#VALUE!</v>
          </cell>
          <cell r="DQ93" t="e">
            <v>#VALUE!</v>
          </cell>
          <cell r="DR93" t="e">
            <v>#VALUE!</v>
          </cell>
          <cell r="DS93" t="e">
            <v>#VALUE!</v>
          </cell>
          <cell r="DT93" t="e">
            <v>#VALUE!</v>
          </cell>
          <cell r="DU93" t="e">
            <v>#VALUE!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MK68-000676</v>
          </cell>
          <cell r="C94">
            <v>45796</v>
          </cell>
          <cell r="E94" t="str">
            <v>บจก.อินเทคค์ โกลบอล</v>
          </cell>
          <cell r="F94" t="str">
            <v>เพอเฟคค์ 916</v>
          </cell>
          <cell r="G94">
            <v>20</v>
          </cell>
          <cell r="H94">
            <v>36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±</v>
          </cell>
          <cell r="N94">
            <v>5</v>
          </cell>
          <cell r="R94" t="str">
            <v>จับจีบ</v>
          </cell>
          <cell r="T94" t="str">
            <v>ไม่สวมถุงใน</v>
          </cell>
          <cell r="U94"/>
          <cell r="V94"/>
          <cell r="X94" t="str">
            <v>รอแจ้ง</v>
          </cell>
          <cell r="Z94" t="str">
            <v>มัด80 ใช้สายรัด</v>
          </cell>
          <cell r="AA94">
            <v>614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0</v>
          </cell>
          <cell r="AL94">
            <v>614</v>
          </cell>
          <cell r="AM94">
            <v>12101</v>
          </cell>
          <cell r="AN94">
            <v>0</v>
          </cell>
          <cell r="AO94" t="str">
            <v>WSWT2025800SM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 t="str">
            <v>รอแจ้ง</v>
          </cell>
          <cell r="DP94" t="e">
            <v>#VALUE!</v>
          </cell>
          <cell r="DQ94" t="e">
            <v>#VALUE!</v>
          </cell>
          <cell r="DR94" t="e">
            <v>#VALUE!</v>
          </cell>
          <cell r="DS94" t="e">
            <v>#VALUE!</v>
          </cell>
          <cell r="DT94" t="e">
            <v>#VALUE!</v>
          </cell>
          <cell r="DU94" t="e">
            <v>#VALUE!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MK68-000671</v>
          </cell>
          <cell r="C95">
            <v>45796</v>
          </cell>
          <cell r="E95" t="str">
            <v>บจก.อินเทคค์ โกลบอล</v>
          </cell>
          <cell r="F95" t="str">
            <v>เฟิร์สช้อย 902</v>
          </cell>
          <cell r="G95">
            <v>20</v>
          </cell>
          <cell r="H95">
            <v>36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±</v>
          </cell>
          <cell r="N95">
            <v>5</v>
          </cell>
          <cell r="R95" t="str">
            <v>จับจีบ</v>
          </cell>
          <cell r="T95" t="str">
            <v>ไม่สวมถุงใน</v>
          </cell>
          <cell r="U95"/>
          <cell r="V95"/>
          <cell r="X95" t="str">
            <v>รอแจ้ง</v>
          </cell>
          <cell r="Z95" t="str">
            <v>มัด80 ใช้สายรัด</v>
          </cell>
          <cell r="AA95">
            <v>366</v>
          </cell>
          <cell r="AB95">
            <v>0</v>
          </cell>
          <cell r="AC95">
            <v>0</v>
          </cell>
          <cell r="AD95">
            <v>0</v>
          </cell>
          <cell r="AG95"/>
          <cell r="AI95"/>
          <cell r="AJ95">
            <v>0</v>
          </cell>
          <cell r="AL95">
            <v>366</v>
          </cell>
          <cell r="AM95">
            <v>5113</v>
          </cell>
          <cell r="AN95">
            <v>0</v>
          </cell>
          <cell r="AO95" t="str">
            <v>WSWT2025800SM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4</v>
          </cell>
          <cell r="DN95" t="str">
            <v>รอแจ้ง</v>
          </cell>
          <cell r="DP95" t="e">
            <v>#VALUE!</v>
          </cell>
          <cell r="DQ95" t="e">
            <v>#VALUE!</v>
          </cell>
          <cell r="DR95" t="e">
            <v>#VALUE!</v>
          </cell>
          <cell r="DS95" t="e">
            <v>#VALUE!</v>
          </cell>
          <cell r="DT95" t="e">
            <v>#VALUE!</v>
          </cell>
          <cell r="DU95" t="e">
            <v>#VALUE!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MK68-000673</v>
          </cell>
          <cell r="C96">
            <v>45796</v>
          </cell>
          <cell r="E96" t="str">
            <v>บจก.อินเทคค์ โกลบอล</v>
          </cell>
          <cell r="F96" t="str">
            <v>เพอเฟคค์ 000</v>
          </cell>
          <cell r="G96">
            <v>20</v>
          </cell>
          <cell r="H96">
            <v>36</v>
          </cell>
          <cell r="I96" t="str">
            <v>ขาว</v>
          </cell>
          <cell r="J96" t="str">
            <v>ด้าน</v>
          </cell>
          <cell r="L96">
            <v>100</v>
          </cell>
          <cell r="M96" t="str">
            <v>±</v>
          </cell>
          <cell r="N96">
            <v>5</v>
          </cell>
          <cell r="R96" t="str">
            <v>จับจีบ</v>
          </cell>
          <cell r="T96" t="str">
            <v>ไม่สวมถุงใน</v>
          </cell>
          <cell r="U96"/>
          <cell r="V96"/>
          <cell r="X96" t="str">
            <v>รอแจ้ง</v>
          </cell>
          <cell r="Z96" t="str">
            <v>มัด80 ใช้สายรัด</v>
          </cell>
          <cell r="AA96">
            <v>179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179</v>
          </cell>
          <cell r="AM96">
            <v>11000</v>
          </cell>
          <cell r="AN96">
            <v>0</v>
          </cell>
          <cell r="AO96" t="str">
            <v>WSWT2025800SM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 t="str">
            <v>รอแจ้ง</v>
          </cell>
          <cell r="DP96" t="e">
            <v>#VALUE!</v>
          </cell>
          <cell r="DQ96" t="e">
            <v>#VALUE!</v>
          </cell>
          <cell r="DR96" t="e">
            <v>#VALUE!</v>
          </cell>
          <cell r="DS96" t="e">
            <v>#VALUE!</v>
          </cell>
          <cell r="DT96" t="e">
            <v>#VALUE!</v>
          </cell>
          <cell r="DU96" t="e">
            <v>#VALUE!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MK68-000673</v>
          </cell>
          <cell r="C97">
            <v>45796</v>
          </cell>
          <cell r="E97" t="str">
            <v>บจก.อินเทคค์ โกลบอล</v>
          </cell>
          <cell r="F97" t="str">
            <v>เพอเฟคค์ 902</v>
          </cell>
          <cell r="G97">
            <v>20</v>
          </cell>
          <cell r="H97">
            <v>36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±</v>
          </cell>
          <cell r="N97">
            <v>5</v>
          </cell>
          <cell r="R97" t="str">
            <v>จับจีบ</v>
          </cell>
          <cell r="T97" t="str">
            <v>ไม่สวมถุงใน</v>
          </cell>
          <cell r="U97"/>
          <cell r="V97"/>
          <cell r="X97" t="str">
            <v>รอแจ้ง</v>
          </cell>
          <cell r="Z97" t="str">
            <v>มัด80 ใช้สายรัด</v>
          </cell>
          <cell r="AA97">
            <v>302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302</v>
          </cell>
          <cell r="AM97">
            <v>5300</v>
          </cell>
          <cell r="AN97">
            <v>0</v>
          </cell>
          <cell r="AO97" t="str">
            <v>WSWT2025800SM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 t="str">
            <v>รอแจ้ง</v>
          </cell>
          <cell r="DP97" t="e">
            <v>#VALUE!</v>
          </cell>
          <cell r="DQ97" t="e">
            <v>#VALUE!</v>
          </cell>
          <cell r="DR97" t="e">
            <v>#VALUE!</v>
          </cell>
          <cell r="DS97" t="e">
            <v>#VALUE!</v>
          </cell>
          <cell r="DT97" t="e">
            <v>#VALUE!</v>
          </cell>
          <cell r="DU97" t="e">
            <v>#VALUE!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MK68-000674</v>
          </cell>
          <cell r="C98">
            <v>45796</v>
          </cell>
          <cell r="E98" t="str">
            <v>บจก.อินเทคค์ โกลบอล</v>
          </cell>
          <cell r="F98" t="str">
            <v>เพอเฟคค์ 913</v>
          </cell>
          <cell r="G98">
            <v>20</v>
          </cell>
          <cell r="H98">
            <v>36</v>
          </cell>
          <cell r="I98" t="str">
            <v>ขาว</v>
          </cell>
          <cell r="J98" t="str">
            <v>ด้าน</v>
          </cell>
          <cell r="L98">
            <v>100</v>
          </cell>
          <cell r="M98" t="str">
            <v>±</v>
          </cell>
          <cell r="N98">
            <v>5</v>
          </cell>
          <cell r="R98" t="str">
            <v>จับจีบ</v>
          </cell>
          <cell r="T98" t="str">
            <v>ไม่สวมถุงใน</v>
          </cell>
          <cell r="U98"/>
          <cell r="V98"/>
          <cell r="X98" t="str">
            <v>รอแจ้ง</v>
          </cell>
          <cell r="Z98" t="str">
            <v>มัด80 ใช้สายรัด</v>
          </cell>
          <cell r="AA98">
            <v>1200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1200</v>
          </cell>
          <cell r="AM98">
            <v>10700</v>
          </cell>
          <cell r="AN98">
            <v>0</v>
          </cell>
          <cell r="AO98" t="str">
            <v>WSWT2025800SM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 t="str">
            <v>รอแจ้ง</v>
          </cell>
          <cell r="DP98" t="e">
            <v>#VALUE!</v>
          </cell>
          <cell r="DQ98" t="e">
            <v>#VALUE!</v>
          </cell>
          <cell r="DR98" t="e">
            <v>#VALUE!</v>
          </cell>
          <cell r="DS98" t="e">
            <v>#VALUE!</v>
          </cell>
          <cell r="DT98" t="e">
            <v>#VALUE!</v>
          </cell>
          <cell r="DU98" t="e">
            <v>#VALUE!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MK68-000693</v>
          </cell>
          <cell r="C99">
            <v>45798</v>
          </cell>
          <cell r="E99" t="str">
            <v>บจก.เอพีเอ็ม อะโกร</v>
          </cell>
          <cell r="F99" t="str">
            <v>ฟีล กู๊ด พี07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ใส</v>
          </cell>
          <cell r="L99">
            <v>100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 t="str">
            <v>รอแจ้ง</v>
          </cell>
          <cell r="Z99" t="str">
            <v>500กระสอบแบน</v>
          </cell>
          <cell r="AA99">
            <v>5000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5000</v>
          </cell>
          <cell r="AM99"/>
          <cell r="AN99">
            <v>5250</v>
          </cell>
          <cell r="AO99" t="str">
            <v>WSWT2025800SM</v>
          </cell>
          <cell r="AQ99">
            <v>5518.15</v>
          </cell>
          <cell r="AR99">
            <v>5518.15</v>
          </cell>
          <cell r="AS99">
            <v>0</v>
          </cell>
          <cell r="AT99">
            <v>0</v>
          </cell>
          <cell r="AU99">
            <v>5518.15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 t="str">
            <v>รอแจ้ง</v>
          </cell>
          <cell r="DP99" t="e">
            <v>#VALUE!</v>
          </cell>
          <cell r="DQ99" t="e">
            <v>#VALUE!</v>
          </cell>
          <cell r="DR99" t="e">
            <v>#VALUE!</v>
          </cell>
          <cell r="DS99" t="e">
            <v>#VALUE!</v>
          </cell>
          <cell r="DT99" t="e">
            <v>#VALUE!</v>
          </cell>
          <cell r="DU99" t="e">
            <v>#VALUE!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 </v>
          </cell>
          <cell r="EG99"/>
          <cell r="EH99"/>
          <cell r="EI99"/>
        </row>
        <row r="100">
          <cell r="B100" t="str">
            <v>MK68-000609</v>
          </cell>
          <cell r="C100">
            <v>45782</v>
          </cell>
          <cell r="E100" t="str">
            <v>บจก.เอสพีเอ็ม อาหารสัตว์</v>
          </cell>
          <cell r="F100" t="str">
            <v xml:space="preserve">SW 441 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ใส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 t="str">
            <v>รอแจ้ง</v>
          </cell>
          <cell r="Z100" t="str">
            <v>500กระสอบแบน</v>
          </cell>
          <cell r="AA100">
            <v>15000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0</v>
          </cell>
          <cell r="AL100">
            <v>15000</v>
          </cell>
          <cell r="AM100">
            <v>0</v>
          </cell>
          <cell r="AN100">
            <v>15750</v>
          </cell>
          <cell r="AO100" t="str">
            <v>WSWT2025800SM</v>
          </cell>
          <cell r="AQ100">
            <v>16554.45</v>
          </cell>
          <cell r="AR100">
            <v>0</v>
          </cell>
          <cell r="AS100">
            <v>16554.45</v>
          </cell>
          <cell r="AT100">
            <v>0</v>
          </cell>
          <cell r="AU100">
            <v>16554.45</v>
          </cell>
          <cell r="BZ100" t="str">
            <v>WRWT25850/WRWT25850</v>
          </cell>
          <cell r="CA100">
            <v>1250.7806666666668</v>
          </cell>
          <cell r="DL100" t="str">
            <v>P6</v>
          </cell>
          <cell r="DM100">
            <v>4</v>
          </cell>
          <cell r="DN100" t="str">
            <v>รอแจ้ง</v>
          </cell>
          <cell r="DP100" t="e">
            <v>#VALUE!</v>
          </cell>
          <cell r="DQ100" t="e">
            <v>#VALUE!</v>
          </cell>
          <cell r="DR100" t="e">
            <v>#VALUE!</v>
          </cell>
          <cell r="DS100" t="e">
            <v>#VALUE!</v>
          </cell>
          <cell r="DT100" t="e">
            <v>#VALUE!</v>
          </cell>
          <cell r="DU100" t="e">
            <v>#VALUE!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 </v>
          </cell>
          <cell r="EG100"/>
          <cell r="EH100"/>
          <cell r="EI100"/>
        </row>
        <row r="101">
          <cell r="B101" t="str">
            <v>MK68-000742</v>
          </cell>
          <cell r="C101">
            <v>45810</v>
          </cell>
          <cell r="E101" t="str">
            <v>บจก.เอสพีเอ็ม อาหารสัตว์</v>
          </cell>
          <cell r="F101" t="str">
            <v>นีโอ 05</v>
          </cell>
          <cell r="G101">
            <v>20</v>
          </cell>
          <cell r="H101">
            <v>38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±</v>
          </cell>
          <cell r="N101">
            <v>5</v>
          </cell>
          <cell r="R101" t="str">
            <v>ไม่</v>
          </cell>
          <cell r="T101" t="str">
            <v>ไม่สวมถุงใน</v>
          </cell>
          <cell r="U101"/>
          <cell r="V101"/>
          <cell r="X101" t="str">
            <v>รอแจ้ง</v>
          </cell>
          <cell r="Z101" t="str">
            <v>500กระสอบแบน</v>
          </cell>
          <cell r="AA101">
            <v>5000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5000</v>
          </cell>
          <cell r="AM101"/>
          <cell r="AN101">
            <v>5250</v>
          </cell>
          <cell r="AO101" t="str">
            <v>WSWT2025800SM</v>
          </cell>
          <cell r="AQ101">
            <v>5518.15</v>
          </cell>
          <cell r="AR101">
            <v>0</v>
          </cell>
          <cell r="AS101">
            <v>5518.15</v>
          </cell>
          <cell r="AT101">
            <v>0</v>
          </cell>
          <cell r="AU101">
            <v>5518.15</v>
          </cell>
          <cell r="BZ101" t="str">
            <v>WRWT25850/WRWT25850</v>
          </cell>
          <cell r="CA101">
            <v>416.92688888888887</v>
          </cell>
          <cell r="DL101" t="str">
            <v>P6</v>
          </cell>
          <cell r="DM101">
            <v>4</v>
          </cell>
          <cell r="DN101" t="str">
            <v>รอแจ้ง</v>
          </cell>
          <cell r="DP101" t="e">
            <v>#VALUE!</v>
          </cell>
          <cell r="DQ101" t="e">
            <v>#VALUE!</v>
          </cell>
          <cell r="DR101" t="e">
            <v>#VALUE!</v>
          </cell>
          <cell r="DS101" t="e">
            <v>#VALUE!</v>
          </cell>
          <cell r="DT101" t="e">
            <v>#VALUE!</v>
          </cell>
          <cell r="DU101" t="e">
            <v>#VALUE!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>รอART</v>
          </cell>
          <cell r="EG101"/>
          <cell r="EH101"/>
          <cell r="EI101"/>
        </row>
        <row r="102">
          <cell r="B102" t="str">
            <v>MK67-001533</v>
          </cell>
          <cell r="C102">
            <v>45611</v>
          </cell>
          <cell r="E102" t="str">
            <v>บจก.อินเทคค์ โกลบอล</v>
          </cell>
          <cell r="F102" t="str">
            <v>เฟิร์สช้อย 914</v>
          </cell>
          <cell r="G102">
            <v>20</v>
          </cell>
          <cell r="H102">
            <v>36</v>
          </cell>
          <cell r="I102" t="str">
            <v>ขาว</v>
          </cell>
          <cell r="J102" t="str">
            <v>ด้าน</v>
          </cell>
          <cell r="L102">
            <v>100</v>
          </cell>
          <cell r="M102" t="str">
            <v>±</v>
          </cell>
          <cell r="N102">
            <v>5</v>
          </cell>
          <cell r="R102" t="str">
            <v>จับจีบ</v>
          </cell>
          <cell r="T102" t="str">
            <v>ไม่สวมถุงใน</v>
          </cell>
          <cell r="U102"/>
          <cell r="V102"/>
          <cell r="X102" t="str">
            <v>รอแจ้ง</v>
          </cell>
          <cell r="Z102" t="str">
            <v>มัด80 ใช้สายรัด</v>
          </cell>
          <cell r="AA102">
            <v>67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67</v>
          </cell>
          <cell r="AL102">
            <v>0</v>
          </cell>
          <cell r="AM102">
            <v>80</v>
          </cell>
          <cell r="AN102">
            <v>0</v>
          </cell>
          <cell r="AO102" t="str">
            <v>WSWT2025800SM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 t="str">
            <v>รอแจ้ง</v>
          </cell>
          <cell r="DP102" t="e">
            <v>#VALUE!</v>
          </cell>
          <cell r="DQ102" t="e">
            <v>#VALUE!</v>
          </cell>
          <cell r="DR102" t="e">
            <v>#VALUE!</v>
          </cell>
          <cell r="DS102" t="e">
            <v>#VALUE!</v>
          </cell>
          <cell r="DT102" t="e">
            <v>#VALUE!</v>
          </cell>
          <cell r="DU102" t="e">
            <v>#VALUE!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ประมาณการ</v>
          </cell>
          <cell r="C103" t="str">
            <v>ประมาณการ</v>
          </cell>
          <cell r="E103" t="str">
            <v>บจก.เอสพีเอ็ม อาหารสัตว์</v>
          </cell>
          <cell r="F103" t="str">
            <v>รอแบบ</v>
          </cell>
          <cell r="G103">
            <v>20</v>
          </cell>
          <cell r="H103">
            <v>38</v>
          </cell>
          <cell r="I103" t="str">
            <v>ขาว</v>
          </cell>
          <cell r="J103" t="str">
            <v>ใส</v>
          </cell>
          <cell r="L103">
            <v>100</v>
          </cell>
          <cell r="M103" t="str">
            <v>±</v>
          </cell>
          <cell r="N103">
            <v>5</v>
          </cell>
          <cell r="R103" t="str">
            <v>บิด</v>
          </cell>
          <cell r="T103" t="str">
            <v>ไม่สวมถุงใน</v>
          </cell>
          <cell r="U103"/>
          <cell r="V103"/>
          <cell r="X103">
            <v>45868</v>
          </cell>
          <cell r="Z103" t="str">
            <v>500กระสอบแบน</v>
          </cell>
          <cell r="AA103">
            <v>20000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0</v>
          </cell>
          <cell r="AL103">
            <v>20000</v>
          </cell>
          <cell r="AM103"/>
          <cell r="AN103">
            <v>21000</v>
          </cell>
          <cell r="AO103" t="str">
            <v>WSWT2025800SM</v>
          </cell>
          <cell r="AQ103">
            <v>22072.6</v>
          </cell>
          <cell r="AR103">
            <v>0</v>
          </cell>
          <cell r="AS103">
            <v>22072.6</v>
          </cell>
          <cell r="AT103">
            <v>0</v>
          </cell>
          <cell r="AU103">
            <v>22072.6</v>
          </cell>
          <cell r="BZ103" t="str">
            <v>WRWT25850/WRWT25850</v>
          </cell>
          <cell r="CA103">
            <v>1667.7075555555555</v>
          </cell>
          <cell r="DL103" t="str">
            <v>P6</v>
          </cell>
          <cell r="DM103">
            <v>4</v>
          </cell>
          <cell r="DN103">
            <v>45868</v>
          </cell>
          <cell r="DP103">
            <v>45863</v>
          </cell>
          <cell r="DQ103">
            <v>45864</v>
          </cell>
          <cell r="DR103">
            <v>45857</v>
          </cell>
          <cell r="DS103">
            <v>45865</v>
          </cell>
          <cell r="DT103">
            <v>45866</v>
          </cell>
          <cell r="DU103">
            <v>45867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>รอART</v>
          </cell>
          <cell r="EG103"/>
          <cell r="EH103"/>
          <cell r="EI103"/>
        </row>
        <row r="104">
          <cell r="B104" t="str">
            <v>ประมาณการ</v>
          </cell>
          <cell r="C104" t="str">
            <v>ประมาณการ</v>
          </cell>
          <cell r="E104" t="str">
            <v>บจก.ไทยธรรมดี</v>
          </cell>
          <cell r="F104" t="str">
            <v>รอแบบ</v>
          </cell>
          <cell r="G104">
            <v>20</v>
          </cell>
          <cell r="H104">
            <v>37</v>
          </cell>
          <cell r="I104" t="str">
            <v>ขาว</v>
          </cell>
          <cell r="J104" t="str">
            <v>ด้าน</v>
          </cell>
          <cell r="L104">
            <v>97</v>
          </cell>
          <cell r="M104" t="str">
            <v>±</v>
          </cell>
          <cell r="N104">
            <v>5</v>
          </cell>
          <cell r="R104" t="str">
            <v>บิด</v>
          </cell>
          <cell r="T104" t="str">
            <v>ไม่สวมถุงใน</v>
          </cell>
          <cell r="U104"/>
          <cell r="V104"/>
          <cell r="X104">
            <v>45868</v>
          </cell>
          <cell r="Z104" t="str">
            <v>500กระสอบ</v>
          </cell>
          <cell r="AA104">
            <v>40000</v>
          </cell>
          <cell r="AB104">
            <v>0</v>
          </cell>
          <cell r="AC104">
            <v>0</v>
          </cell>
          <cell r="AD104">
            <v>0</v>
          </cell>
          <cell r="AG104"/>
          <cell r="AI104"/>
          <cell r="AJ104">
            <v>0</v>
          </cell>
          <cell r="AL104">
            <v>40000</v>
          </cell>
          <cell r="AM104"/>
          <cell r="AN104">
            <v>42000</v>
          </cell>
          <cell r="AO104" t="str">
            <v>WSWT2025800SM</v>
          </cell>
          <cell r="AQ104">
            <v>43027.600000000006</v>
          </cell>
          <cell r="AR104">
            <v>0</v>
          </cell>
          <cell r="AS104">
            <v>43027.600000000006</v>
          </cell>
          <cell r="AT104">
            <v>0</v>
          </cell>
          <cell r="AU104">
            <v>43027.600000000006</v>
          </cell>
          <cell r="BZ104" t="str">
            <v>WRWT25850/WRWT25850</v>
          </cell>
          <cell r="CA104">
            <v>3250.9742222222226</v>
          </cell>
          <cell r="DL104" t="str">
            <v>P6</v>
          </cell>
          <cell r="DM104">
            <v>4</v>
          </cell>
          <cell r="DN104">
            <v>45868</v>
          </cell>
          <cell r="DP104">
            <v>45863</v>
          </cell>
          <cell r="DQ104">
            <v>45864</v>
          </cell>
          <cell r="DR104">
            <v>45857</v>
          </cell>
          <cell r="DS104">
            <v>45865</v>
          </cell>
          <cell r="DT104">
            <v>45866</v>
          </cell>
          <cell r="DU104">
            <v>45867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>รอART</v>
          </cell>
          <cell r="EG104"/>
          <cell r="EH104"/>
          <cell r="EI104"/>
        </row>
        <row r="105">
          <cell r="B105" t="str">
            <v>MK68-000122</v>
          </cell>
          <cell r="C105">
            <v>45681</v>
          </cell>
          <cell r="E105" t="str">
            <v>บจก.เอสพีเอ็ม อาหารสัตว์</v>
          </cell>
          <cell r="F105" t="str">
            <v>SPM 212</v>
          </cell>
          <cell r="G105">
            <v>20</v>
          </cell>
          <cell r="H105">
            <v>40</v>
          </cell>
          <cell r="I105" t="str">
            <v>ขาว</v>
          </cell>
          <cell r="J105" t="str">
            <v>ด้าน</v>
          </cell>
          <cell r="L105">
            <v>108</v>
          </cell>
          <cell r="M105" t="str">
            <v>±</v>
          </cell>
          <cell r="N105">
            <v>5</v>
          </cell>
          <cell r="R105" t="str">
            <v>บิด</v>
          </cell>
          <cell r="T105" t="str">
            <v>ไม่สวมถุงใน</v>
          </cell>
          <cell r="U105"/>
          <cell r="V105"/>
          <cell r="X105" t="str">
            <v>รอแจ้ง</v>
          </cell>
          <cell r="Z105" t="str">
            <v>500กระสอบแบน</v>
          </cell>
          <cell r="AA105">
            <v>3000</v>
          </cell>
          <cell r="AB105">
            <v>0</v>
          </cell>
          <cell r="AC105">
            <v>0</v>
          </cell>
          <cell r="AD105">
            <v>0</v>
          </cell>
          <cell r="AG105"/>
          <cell r="AI105"/>
          <cell r="AJ105">
            <v>0</v>
          </cell>
          <cell r="AL105">
            <v>3000</v>
          </cell>
          <cell r="AM105"/>
          <cell r="AN105">
            <v>3150</v>
          </cell>
          <cell r="AO105" t="str">
            <v>WSWT2025800SM</v>
          </cell>
          <cell r="AQ105">
            <v>3478.5300000000007</v>
          </cell>
          <cell r="AR105">
            <v>0</v>
          </cell>
          <cell r="AS105">
            <v>3478.5300000000007</v>
          </cell>
          <cell r="AT105">
            <v>0</v>
          </cell>
          <cell r="AU105">
            <v>3478.5300000000007</v>
          </cell>
          <cell r="BZ105" t="str">
            <v>WRWT25850/WRWT25850</v>
          </cell>
          <cell r="CA105">
            <v>262.82226666666674</v>
          </cell>
          <cell r="DL105" t="str">
            <v>P6</v>
          </cell>
          <cell r="DM105">
            <v>4</v>
          </cell>
          <cell r="DN105" t="str">
            <v>รอแจ้ง</v>
          </cell>
          <cell r="DP105" t="e">
            <v>#VALUE!</v>
          </cell>
          <cell r="DQ105" t="e">
            <v>#VALUE!</v>
          </cell>
          <cell r="DR105" t="e">
            <v>#VALUE!</v>
          </cell>
          <cell r="DS105" t="e">
            <v>#VALUE!</v>
          </cell>
          <cell r="DT105" t="e">
            <v>#VALUE!</v>
          </cell>
          <cell r="DU105" t="e">
            <v>#VALUE!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MK68-000093</v>
          </cell>
          <cell r="C106">
            <v>45674</v>
          </cell>
          <cell r="E106" t="str">
            <v>บจก.อินเทคค์ โกลบอล</v>
          </cell>
          <cell r="F106" t="str">
            <v>เฟิร์สคลาส 902</v>
          </cell>
          <cell r="G106">
            <v>20</v>
          </cell>
          <cell r="H106">
            <v>35</v>
          </cell>
          <cell r="I106" t="str">
            <v>ขาว</v>
          </cell>
          <cell r="J106" t="str">
            <v>ด้าน</v>
          </cell>
          <cell r="L106">
            <v>97</v>
          </cell>
          <cell r="M106" t="str">
            <v>±</v>
          </cell>
          <cell r="N106">
            <v>5</v>
          </cell>
          <cell r="R106" t="str">
            <v>จับจีบ4"</v>
          </cell>
          <cell r="T106" t="str">
            <v>ไม่สวมถุงใน</v>
          </cell>
          <cell r="U106"/>
          <cell r="V106"/>
          <cell r="X106" t="str">
            <v>รอแจ้ง</v>
          </cell>
          <cell r="Z106" t="str">
            <v>มัด80 ใช้สายรัด</v>
          </cell>
          <cell r="AA106">
            <v>152</v>
          </cell>
          <cell r="AB106">
            <v>0</v>
          </cell>
          <cell r="AC106">
            <v>0</v>
          </cell>
          <cell r="AD106">
            <v>0</v>
          </cell>
          <cell r="AG106" t="str">
            <v>ลบสี 5040</v>
          </cell>
          <cell r="AI106">
            <v>5987</v>
          </cell>
          <cell r="AJ106">
            <v>0</v>
          </cell>
          <cell r="AL106">
            <v>152</v>
          </cell>
          <cell r="AM106">
            <v>6000</v>
          </cell>
          <cell r="AN106">
            <v>0</v>
          </cell>
          <cell r="AO106" t="str">
            <v>WSWT2025800SM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 t="str">
            <v>รอแจ้ง</v>
          </cell>
          <cell r="DP106" t="e">
            <v>#VALUE!</v>
          </cell>
          <cell r="DQ106" t="e">
            <v>#VALUE!</v>
          </cell>
          <cell r="DR106" t="e">
            <v>#VALUE!</v>
          </cell>
          <cell r="DS106" t="e">
            <v>#VALUE!</v>
          </cell>
          <cell r="DT106" t="e">
            <v>#VALUE!</v>
          </cell>
          <cell r="DU106" t="e">
            <v>#VALUE!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MK67-001532</v>
          </cell>
          <cell r="C107">
            <v>45611</v>
          </cell>
          <cell r="E107" t="str">
            <v>บจก.อินเทคค์ โกลบอล</v>
          </cell>
          <cell r="F107" t="str">
            <v>เฟิร์สช้อย 903</v>
          </cell>
          <cell r="G107">
            <v>20</v>
          </cell>
          <cell r="H107">
            <v>36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จับจีบ</v>
          </cell>
          <cell r="T107" t="str">
            <v>ไม่สวมถุงใน</v>
          </cell>
          <cell r="U107"/>
          <cell r="V107"/>
          <cell r="X107" t="str">
            <v>รอแจ้ง</v>
          </cell>
          <cell r="Z107" t="str">
            <v>มัด80 ใช้สายรัด</v>
          </cell>
          <cell r="AA107">
            <v>117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117</v>
          </cell>
          <cell r="AM107">
            <v>10065</v>
          </cell>
          <cell r="AN107">
            <v>0</v>
          </cell>
          <cell r="AO107" t="str">
            <v>WSWT2025800SM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4</v>
          </cell>
          <cell r="DN107" t="str">
            <v>รอแจ้ง</v>
          </cell>
          <cell r="DP107" t="e">
            <v>#VALUE!</v>
          </cell>
          <cell r="DQ107" t="e">
            <v>#VALUE!</v>
          </cell>
          <cell r="DR107" t="e">
            <v>#VALUE!</v>
          </cell>
          <cell r="DS107" t="e">
            <v>#VALUE!</v>
          </cell>
          <cell r="DT107" t="e">
            <v>#VALUE!</v>
          </cell>
          <cell r="DU107" t="e">
            <v>#VALUE!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 xml:space="preserve"> /</v>
          </cell>
          <cell r="EG107"/>
          <cell r="EH107"/>
          <cell r="EI107"/>
        </row>
        <row r="108">
          <cell r="B108" t="str">
            <v>MK67-001153</v>
          </cell>
          <cell r="C108">
            <v>45523</v>
          </cell>
          <cell r="E108" t="str">
            <v>บจก.อินเทคค์ โกลบอล</v>
          </cell>
          <cell r="F108" t="str">
            <v>สุบรรณ 777</v>
          </cell>
          <cell r="G108">
            <v>20</v>
          </cell>
          <cell r="H108">
            <v>36</v>
          </cell>
          <cell r="I108" t="str">
            <v>ขาว</v>
          </cell>
          <cell r="J108" t="str">
            <v>ด้าน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จับจีบ</v>
          </cell>
          <cell r="T108" t="str">
            <v>ไม่สวมถุงใน</v>
          </cell>
          <cell r="U108"/>
          <cell r="V108"/>
          <cell r="X108" t="str">
            <v>รอแจ้ง</v>
          </cell>
          <cell r="Z108" t="str">
            <v>มัด80 ใช้สายรัด</v>
          </cell>
          <cell r="AA108">
            <v>1260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1260</v>
          </cell>
          <cell r="AM108">
            <v>11095</v>
          </cell>
          <cell r="AN108">
            <v>0</v>
          </cell>
          <cell r="AO108" t="str">
            <v>WSWT2025800SM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4</v>
          </cell>
          <cell r="DN108" t="str">
            <v>รอแจ้ง</v>
          </cell>
          <cell r="DP108" t="e">
            <v>#VALUE!</v>
          </cell>
          <cell r="DQ108" t="e">
            <v>#VALUE!</v>
          </cell>
          <cell r="DR108" t="e">
            <v>#VALUE!</v>
          </cell>
          <cell r="DS108" t="e">
            <v>#VALUE!</v>
          </cell>
          <cell r="DT108" t="e">
            <v>#VALUE!</v>
          </cell>
          <cell r="DU108" t="e">
            <v>#VALUE!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MK67-001153</v>
          </cell>
          <cell r="C109">
            <v>45523</v>
          </cell>
          <cell r="E109" t="str">
            <v>บจก.อินเทคค์ โกลบอล</v>
          </cell>
          <cell r="F109" t="str">
            <v>สุบรรณ 666</v>
          </cell>
          <cell r="G109">
            <v>20</v>
          </cell>
          <cell r="H109">
            <v>36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จับจีบ</v>
          </cell>
          <cell r="T109" t="str">
            <v>ไม่สวมถุงใน</v>
          </cell>
          <cell r="U109"/>
          <cell r="V109"/>
          <cell r="X109" t="str">
            <v>รอแจ้ง</v>
          </cell>
          <cell r="Z109" t="str">
            <v>มัด80 ใช้สายรัด</v>
          </cell>
          <cell r="AA109">
            <v>89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89</v>
          </cell>
          <cell r="AM109">
            <v>11180</v>
          </cell>
          <cell r="AN109">
            <v>0</v>
          </cell>
          <cell r="AO109" t="str">
            <v>WSWT2025800SM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BZ109" t="str">
            <v>WRWT25850/WRWT25850</v>
          </cell>
          <cell r="CA109">
            <v>0</v>
          </cell>
          <cell r="DL109" t="str">
            <v>P6</v>
          </cell>
          <cell r="DM109">
            <v>4</v>
          </cell>
          <cell r="DN109" t="str">
            <v>รอแจ้ง</v>
          </cell>
          <cell r="DP109" t="e">
            <v>#VALUE!</v>
          </cell>
          <cell r="DQ109" t="e">
            <v>#VALUE!</v>
          </cell>
          <cell r="DR109" t="e">
            <v>#VALUE!</v>
          </cell>
          <cell r="DS109" t="e">
            <v>#VALUE!</v>
          </cell>
          <cell r="DT109" t="e">
            <v>#VALUE!</v>
          </cell>
          <cell r="DU109" t="e">
            <v>#VALUE!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 xml:space="preserve"> /</v>
          </cell>
          <cell r="EG109"/>
          <cell r="EH109"/>
          <cell r="EI109"/>
        </row>
        <row r="110">
          <cell r="B110" t="str">
            <v>MK68-000452</v>
          </cell>
          <cell r="C110">
            <v>45741</v>
          </cell>
          <cell r="E110" t="str">
            <v>บจก.เอพีเอ็ม อะโกร</v>
          </cell>
          <cell r="F110" t="str">
            <v>วี-ฟีด วี 07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ใส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บิด</v>
          </cell>
          <cell r="T110" t="str">
            <v>ไม่สวมถุงใน</v>
          </cell>
          <cell r="U110"/>
          <cell r="V110"/>
          <cell r="X110" t="str">
            <v>รอส่ง</v>
          </cell>
          <cell r="Z110" t="str">
            <v>500กระสอบแบน</v>
          </cell>
          <cell r="AA110">
            <v>4000</v>
          </cell>
          <cell r="AB110">
            <v>0</v>
          </cell>
          <cell r="AC110">
            <v>0</v>
          </cell>
          <cell r="AD110">
            <v>0</v>
          </cell>
          <cell r="AG110" t="str">
            <v>มีลบสี</v>
          </cell>
          <cell r="AI110"/>
          <cell r="AJ110">
            <v>3857</v>
          </cell>
          <cell r="AL110">
            <v>143</v>
          </cell>
          <cell r="AM110">
            <v>4200</v>
          </cell>
          <cell r="AN110">
            <v>0</v>
          </cell>
          <cell r="AO110" t="str">
            <v>WSWT2025800SM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BZ110" t="str">
            <v>WRWT25850/WRWT25850</v>
          </cell>
          <cell r="CA110">
            <v>0</v>
          </cell>
          <cell r="DL110" t="str">
            <v>P6</v>
          </cell>
          <cell r="DM110">
            <v>4</v>
          </cell>
          <cell r="DN110" t="str">
            <v>รอส่ง</v>
          </cell>
          <cell r="DP110" t="e">
            <v>#VALUE!</v>
          </cell>
          <cell r="DQ110" t="e">
            <v>#VALUE!</v>
          </cell>
          <cell r="DR110" t="e">
            <v>#VALUE!</v>
          </cell>
          <cell r="DS110" t="e">
            <v>#VALUE!</v>
          </cell>
          <cell r="DT110" t="e">
            <v>#VALUE!</v>
          </cell>
          <cell r="DU110" t="e">
            <v>#VALUE!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 xml:space="preserve"> /</v>
          </cell>
          <cell r="EG110"/>
          <cell r="EH110"/>
          <cell r="EI110"/>
        </row>
        <row r="111">
          <cell r="B111" t="str">
            <v>ใบรับคำสั่งซื้อ</v>
          </cell>
          <cell r="C111">
            <v>45720</v>
          </cell>
          <cell r="E111" t="str">
            <v>บจก.เอพีเอ็ม อะโกร</v>
          </cell>
          <cell r="F111" t="str">
            <v>นีโอ พี3(เอส)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บิด</v>
          </cell>
          <cell r="T111" t="str">
            <v>ไม่สวมถุงใน</v>
          </cell>
          <cell r="U111"/>
          <cell r="V111"/>
          <cell r="X111" t="str">
            <v>รอส่ง</v>
          </cell>
          <cell r="Z111" t="str">
            <v>500กระสอบแบน</v>
          </cell>
          <cell r="AA111">
            <v>4000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4010</v>
          </cell>
          <cell r="AL111">
            <v>0</v>
          </cell>
          <cell r="AM111">
            <v>4470</v>
          </cell>
          <cell r="AN111">
            <v>0</v>
          </cell>
          <cell r="AO111" t="str">
            <v>WSWT2025800SM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BZ111" t="str">
            <v>WRWT25850/WRWT25850</v>
          </cell>
          <cell r="CA111">
            <v>0</v>
          </cell>
          <cell r="DL111" t="str">
            <v>P6</v>
          </cell>
          <cell r="DM111">
            <v>4</v>
          </cell>
          <cell r="DN111" t="str">
            <v>รอส่ง</v>
          </cell>
          <cell r="DP111" t="e">
            <v>#VALUE!</v>
          </cell>
          <cell r="DQ111" t="e">
            <v>#VALUE!</v>
          </cell>
          <cell r="DR111" t="e">
            <v>#VALUE!</v>
          </cell>
          <cell r="DS111" t="e">
            <v>#VALUE!</v>
          </cell>
          <cell r="DT111" t="e">
            <v>#VALUE!</v>
          </cell>
          <cell r="DU111" t="e">
            <v>#VALUE!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 xml:space="preserve"> /</v>
          </cell>
          <cell r="EG111"/>
          <cell r="EH111"/>
          <cell r="EI111"/>
        </row>
        <row r="112">
          <cell r="B112" t="str">
            <v>ใบรับคำสั่งซื้อ</v>
          </cell>
          <cell r="C112">
            <v>45720</v>
          </cell>
          <cell r="E112" t="str">
            <v>บจก.เอพีเอ็ม อะโกร</v>
          </cell>
          <cell r="F112" t="str">
            <v>นีโอ พี4(เอส)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±</v>
          </cell>
          <cell r="N112">
            <v>5</v>
          </cell>
          <cell r="R112" t="str">
            <v>บิด</v>
          </cell>
          <cell r="T112" t="str">
            <v>ไม่สวมถุงใน</v>
          </cell>
          <cell r="U112"/>
          <cell r="V112"/>
          <cell r="X112" t="str">
            <v>รอส่ง</v>
          </cell>
          <cell r="Z112" t="str">
            <v>500กระสอบแบน</v>
          </cell>
          <cell r="AA112">
            <v>3000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3065</v>
          </cell>
          <cell r="AL112">
            <v>0</v>
          </cell>
          <cell r="AM112">
            <v>3300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 t="str">
            <v>รอส่ง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MK67-001236</v>
          </cell>
          <cell r="C113">
            <v>45541</v>
          </cell>
          <cell r="E113" t="str">
            <v>บจก.เอพีเอ็ม อะโกร</v>
          </cell>
          <cell r="F113" t="str">
            <v>ยูฟีด รวมไก่ วัว</v>
          </cell>
          <cell r="G113">
            <v>20</v>
          </cell>
          <cell r="H113">
            <v>40</v>
          </cell>
          <cell r="I113" t="str">
            <v>ขาว</v>
          </cell>
          <cell r="J113" t="str">
            <v>ด้าน</v>
          </cell>
          <cell r="L113">
            <v>108</v>
          </cell>
          <cell r="M113" t="str">
            <v>±</v>
          </cell>
          <cell r="N113">
            <v>5</v>
          </cell>
          <cell r="R113" t="str">
            <v>บิด</v>
          </cell>
          <cell r="T113" t="str">
            <v>ไม่สวมถุงใน</v>
          </cell>
          <cell r="U113"/>
          <cell r="V113"/>
          <cell r="X113" t="str">
            <v>รอส่ง</v>
          </cell>
          <cell r="Z113" t="str">
            <v>500กระสอบแบน</v>
          </cell>
          <cell r="AA113">
            <v>3000</v>
          </cell>
          <cell r="AB113">
            <v>0</v>
          </cell>
          <cell r="AC113">
            <v>0</v>
          </cell>
          <cell r="AD113">
            <v>0</v>
          </cell>
          <cell r="AG113" t="str">
            <v>ลูกค้าต้องการเคลือบใส แต่เปิดมาเคลือบด้าน</v>
          </cell>
          <cell r="AI113" t="str">
            <v>ลูกค้าสั่งผิดเอาไปส่งเดือน10</v>
          </cell>
          <cell r="AJ113">
            <v>3318</v>
          </cell>
          <cell r="AL113">
            <v>0</v>
          </cell>
          <cell r="AM113"/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 t="str">
            <v>รอส่ง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/>
          <cell r="EG113"/>
          <cell r="EH113"/>
          <cell r="EI113"/>
        </row>
        <row r="114">
          <cell r="B114" t="str">
            <v>MK67-001396</v>
          </cell>
          <cell r="C114">
            <v>45581</v>
          </cell>
          <cell r="E114" t="str">
            <v>บจก.เอพีเอ็ม อะโกร</v>
          </cell>
          <cell r="F114" t="str">
            <v>นีโอ พี4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±</v>
          </cell>
          <cell r="N114">
            <v>5</v>
          </cell>
          <cell r="R114" t="str">
            <v>บิด</v>
          </cell>
          <cell r="T114" t="str">
            <v>ไม่สวมถุงใน</v>
          </cell>
          <cell r="U114"/>
          <cell r="V114"/>
          <cell r="X114" t="str">
            <v>รอส่ง</v>
          </cell>
          <cell r="Z114" t="str">
            <v>500กระสอบแบน</v>
          </cell>
          <cell r="AA114">
            <v>3000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3194</v>
          </cell>
          <cell r="AL114">
            <v>0</v>
          </cell>
          <cell r="AM114">
            <v>5632</v>
          </cell>
          <cell r="AN114">
            <v>0</v>
          </cell>
          <cell r="AO114" t="str">
            <v>WSWT2025800SM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 t="str">
            <v>รอส่ง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>
            <v>0</v>
          </cell>
          <cell r="C115"/>
          <cell r="E115"/>
          <cell r="F115"/>
          <cell r="G115">
            <v>20</v>
          </cell>
          <cell r="H115">
            <v>38</v>
          </cell>
          <cell r="I115"/>
          <cell r="J115"/>
          <cell r="L115">
            <v>84</v>
          </cell>
          <cell r="M115" t="str">
            <v>±</v>
          </cell>
          <cell r="N115">
            <v>5</v>
          </cell>
          <cell r="R115"/>
          <cell r="T115"/>
          <cell r="U115"/>
          <cell r="V115"/>
          <cell r="X115"/>
          <cell r="Z115"/>
          <cell r="AA115"/>
          <cell r="AB115">
            <v>0</v>
          </cell>
          <cell r="AC115">
            <v>0</v>
          </cell>
          <cell r="AD115"/>
          <cell r="AG115"/>
          <cell r="AI115" t="str">
            <v>ระบุในSD</v>
          </cell>
          <cell r="AJ115"/>
          <cell r="AL115">
            <v>0</v>
          </cell>
          <cell r="AM115"/>
          <cell r="AN115">
            <v>0</v>
          </cell>
          <cell r="AO115" t="str">
            <v>WSWT2025800SM</v>
          </cell>
          <cell r="AQ115">
            <v>245731.92839800002</v>
          </cell>
          <cell r="AR115">
            <v>41854.865998000001</v>
          </cell>
          <cell r="AS115">
            <v>203877.06240000002</v>
          </cell>
          <cell r="AT115">
            <v>0</v>
          </cell>
          <cell r="AU115">
            <v>245731.92839800002</v>
          </cell>
          <cell r="BZ115" t="str">
            <v>WRWT25850/WRWT25850</v>
          </cell>
          <cell r="CA115">
            <v>0</v>
          </cell>
          <cell r="DL115"/>
          <cell r="DM115" t="str">
            <v>Lead time</v>
          </cell>
          <cell r="DN115"/>
          <cell r="DP115"/>
          <cell r="DQ115"/>
          <cell r="DR115"/>
          <cell r="DS115"/>
          <cell r="DT115"/>
          <cell r="DU115"/>
          <cell r="DW115"/>
          <cell r="DX115"/>
          <cell r="DY115"/>
          <cell r="DZ115"/>
          <cell r="EA115"/>
          <cell r="EB115"/>
          <cell r="EC115"/>
          <cell r="ED115"/>
          <cell r="EG115"/>
          <cell r="EH115">
            <v>0</v>
          </cell>
          <cell r="EI115">
            <v>0</v>
          </cell>
        </row>
        <row r="116">
          <cell r="B116">
            <v>0</v>
          </cell>
          <cell r="C116"/>
          <cell r="E116"/>
          <cell r="F116"/>
          <cell r="G116">
            <v>20</v>
          </cell>
          <cell r="H116">
            <v>38</v>
          </cell>
          <cell r="I116"/>
          <cell r="J116"/>
          <cell r="L116">
            <v>82</v>
          </cell>
          <cell r="M116" t="str">
            <v>+</v>
          </cell>
          <cell r="N116">
            <v>2</v>
          </cell>
          <cell r="R116"/>
          <cell r="T116"/>
          <cell r="U116"/>
          <cell r="V116"/>
          <cell r="X116"/>
          <cell r="Z116"/>
          <cell r="AA116"/>
          <cell r="AB116"/>
          <cell r="AC116">
            <v>0</v>
          </cell>
          <cell r="AD116"/>
          <cell r="AG116"/>
          <cell r="AI116" t="str">
            <v>ระบุในSD</v>
          </cell>
          <cell r="AJ116"/>
          <cell r="AL116">
            <v>0</v>
          </cell>
          <cell r="AM116"/>
          <cell r="AN116">
            <v>0</v>
          </cell>
          <cell r="AO116" t="str">
            <v>WSWT2025850</v>
          </cell>
          <cell r="AQ116" t="e">
            <v>#REF!</v>
          </cell>
          <cell r="AR116" t="e">
            <v>#REF!</v>
          </cell>
          <cell r="AS116" t="e">
            <v>#REF!</v>
          </cell>
          <cell r="AT116" t="e">
            <v>#REF!</v>
          </cell>
          <cell r="AU116" t="e">
            <v>#REF!</v>
          </cell>
          <cell r="BZ116" t="str">
            <v>WRWT200850/WRWT25800</v>
          </cell>
          <cell r="CA116">
            <v>0</v>
          </cell>
          <cell r="DL116"/>
          <cell r="DM116" t="str">
            <v>Lead time</v>
          </cell>
          <cell r="DN116"/>
          <cell r="DP116"/>
          <cell r="DQ116"/>
          <cell r="DR116"/>
          <cell r="DS116"/>
          <cell r="DT116"/>
          <cell r="DU116"/>
          <cell r="DW116"/>
          <cell r="DX116"/>
          <cell r="DY116"/>
          <cell r="DZ116"/>
          <cell r="EA116"/>
          <cell r="EB116"/>
          <cell r="EC116"/>
          <cell r="ED116"/>
          <cell r="EG116"/>
          <cell r="EH116"/>
          <cell r="EI116"/>
        </row>
        <row r="117">
          <cell r="B117">
            <v>0</v>
          </cell>
          <cell r="C117"/>
          <cell r="E117"/>
          <cell r="F117"/>
          <cell r="G117">
            <v>20</v>
          </cell>
          <cell r="H117">
            <v>37</v>
          </cell>
          <cell r="I117"/>
          <cell r="J117"/>
          <cell r="L117">
            <v>82</v>
          </cell>
          <cell r="M117" t="str">
            <v>±</v>
          </cell>
          <cell r="N117">
            <v>5</v>
          </cell>
          <cell r="R117"/>
          <cell r="T117"/>
          <cell r="U117"/>
          <cell r="V117"/>
          <cell r="X117"/>
          <cell r="Z117"/>
          <cell r="AA117"/>
          <cell r="AB117"/>
          <cell r="AC117">
            <v>0</v>
          </cell>
          <cell r="AD117"/>
          <cell r="AG117"/>
          <cell r="AI117" t="str">
            <v>ระบุในSD</v>
          </cell>
          <cell r="AJ117"/>
          <cell r="AL117">
            <v>0</v>
          </cell>
          <cell r="AM117"/>
          <cell r="AN117">
            <v>0</v>
          </cell>
          <cell r="AO117" t="str">
            <v>WSWT2021750</v>
          </cell>
          <cell r="AQ117" t="e">
            <v>#REF!</v>
          </cell>
          <cell r="AR117" t="e">
            <v>#REF!</v>
          </cell>
          <cell r="AS117" t="e">
            <v>#REF!</v>
          </cell>
          <cell r="AT117" t="e">
            <v>#REF!</v>
          </cell>
          <cell r="AU117" t="e">
            <v>#REF!</v>
          </cell>
          <cell r="BZ117" t="str">
            <v>WRWT200750/WRWT21750</v>
          </cell>
          <cell r="CA117">
            <v>0</v>
          </cell>
          <cell r="DL117"/>
          <cell r="DM117" t="str">
            <v>Lead time</v>
          </cell>
          <cell r="DN117"/>
          <cell r="DP117"/>
          <cell r="DQ117"/>
          <cell r="DR117"/>
          <cell r="DS117"/>
          <cell r="DT117"/>
          <cell r="DU117"/>
          <cell r="DW117"/>
          <cell r="DX117"/>
          <cell r="DY117"/>
          <cell r="DZ117"/>
          <cell r="EA117"/>
          <cell r="EB117"/>
          <cell r="EC117"/>
          <cell r="ED117"/>
          <cell r="EG117"/>
          <cell r="EH117">
            <v>0</v>
          </cell>
          <cell r="EI117">
            <v>0</v>
          </cell>
        </row>
        <row r="118">
          <cell r="B118" t="str">
            <v>MK68-000777</v>
          </cell>
          <cell r="C118">
            <v>45820</v>
          </cell>
          <cell r="E118" t="str">
            <v>บจก.เคอรี่ฟลาวมิลล์</v>
          </cell>
          <cell r="F118" t="str">
            <v>ชามแดง 25กก.</v>
          </cell>
          <cell r="G118">
            <v>20</v>
          </cell>
          <cell r="H118">
            <v>32</v>
          </cell>
          <cell r="I118" t="str">
            <v>ขาว</v>
          </cell>
          <cell r="J118"/>
          <cell r="L118">
            <v>72</v>
          </cell>
          <cell r="M118" t="str">
            <v>±</v>
          </cell>
          <cell r="N118">
            <v>5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>
            <v>45832</v>
          </cell>
          <cell r="Z118" t="str">
            <v>ห่ออัดเบลแบน500</v>
          </cell>
          <cell r="AA118">
            <v>5000</v>
          </cell>
          <cell r="AB118">
            <v>0</v>
          </cell>
          <cell r="AC118">
            <v>0</v>
          </cell>
          <cell r="AD118">
            <v>0</v>
          </cell>
          <cell r="AG118"/>
          <cell r="AI118" t="str">
            <v>PDR250188</v>
          </cell>
          <cell r="AJ118">
            <v>0</v>
          </cell>
          <cell r="AL118">
            <v>5000</v>
          </cell>
          <cell r="AM118">
            <v>5400</v>
          </cell>
          <cell r="AN118">
            <v>0</v>
          </cell>
          <cell r="AO118" t="str">
            <v>WSWT2025800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BZ118" t="str">
            <v>WRWT25800/WRWT25800</v>
          </cell>
          <cell r="CA118">
            <v>0</v>
          </cell>
          <cell r="DL118" t="str">
            <v>P7</v>
          </cell>
          <cell r="DM118">
            <v>2</v>
          </cell>
          <cell r="DN118">
            <v>45832</v>
          </cell>
          <cell r="DP118">
            <v>45827</v>
          </cell>
          <cell r="DQ118"/>
          <cell r="DR118">
            <v>45823</v>
          </cell>
          <cell r="DS118">
            <v>45830</v>
          </cell>
          <cell r="DT118">
            <v>45831</v>
          </cell>
          <cell r="DU118">
            <v>45831</v>
          </cell>
          <cell r="DW118"/>
          <cell r="DX118"/>
          <cell r="DY118"/>
          <cell r="DZ118"/>
          <cell r="EA118"/>
          <cell r="EB118"/>
          <cell r="EC118" t="str">
            <v>งานพิมพ์</v>
          </cell>
          <cell r="ED118" t="str">
            <v>รอART</v>
          </cell>
          <cell r="EG118"/>
          <cell r="EH118"/>
          <cell r="EI118"/>
        </row>
        <row r="119">
          <cell r="B119" t="str">
            <v>MK68-000773</v>
          </cell>
          <cell r="C119">
            <v>45818</v>
          </cell>
          <cell r="E119" t="str">
            <v>Lao-Thai German Starch Co.,Ltd</v>
          </cell>
          <cell r="F119" t="str">
            <v>KPN 25kg.Taiwan</v>
          </cell>
          <cell r="G119">
            <v>20</v>
          </cell>
          <cell r="H119">
            <v>34</v>
          </cell>
          <cell r="I119" t="str">
            <v>ขาว</v>
          </cell>
          <cell r="J119"/>
          <cell r="L119">
            <v>75</v>
          </cell>
          <cell r="M119" t="str">
            <v>±</v>
          </cell>
          <cell r="N119">
            <v>5</v>
          </cell>
          <cell r="R119" t="str">
            <v>ไม่</v>
          </cell>
          <cell r="T119">
            <v>21</v>
          </cell>
          <cell r="U119">
            <v>37</v>
          </cell>
          <cell r="V119">
            <v>40</v>
          </cell>
          <cell r="X119">
            <v>45832</v>
          </cell>
          <cell r="Z119" t="str">
            <v>500กระสอบ</v>
          </cell>
          <cell r="AA119">
            <v>25000</v>
          </cell>
          <cell r="AB119">
            <v>392.9707237344</v>
          </cell>
          <cell r="AC119">
            <v>0</v>
          </cell>
          <cell r="AD119">
            <v>392.9707237344</v>
          </cell>
          <cell r="AG119"/>
          <cell r="AI119" t="str">
            <v>ขาด-เกินได้5%</v>
          </cell>
          <cell r="AJ119">
            <v>4500</v>
          </cell>
          <cell r="AL119">
            <v>20500</v>
          </cell>
          <cell r="AM119">
            <v>26310</v>
          </cell>
          <cell r="AN119">
            <v>0</v>
          </cell>
          <cell r="AO119" t="str">
            <v>WSWT2025800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BZ119" t="str">
            <v>WRWT25800/WRWT25800</v>
          </cell>
          <cell r="CA119">
            <v>0</v>
          </cell>
          <cell r="DL119" t="str">
            <v>P9</v>
          </cell>
          <cell r="DM119">
            <v>3</v>
          </cell>
          <cell r="DN119">
            <v>45832</v>
          </cell>
          <cell r="DP119">
            <v>45827</v>
          </cell>
          <cell r="DQ119"/>
          <cell r="DR119">
            <v>45822</v>
          </cell>
          <cell r="DS119">
            <v>45829</v>
          </cell>
          <cell r="DT119">
            <v>45830</v>
          </cell>
          <cell r="DU119">
            <v>45830</v>
          </cell>
          <cell r="DW119">
            <v>45831</v>
          </cell>
          <cell r="DX119"/>
          <cell r="DY119"/>
          <cell r="DZ119"/>
          <cell r="EA119"/>
          <cell r="EB119"/>
          <cell r="EC119" t="str">
            <v>งานพิมพ์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MK68-000646</v>
          </cell>
          <cell r="C120">
            <v>45786</v>
          </cell>
          <cell r="E120" t="str">
            <v>บจก.เบทาโกร</v>
          </cell>
          <cell r="F120" t="str">
            <v xml:space="preserve">WB ฟาร์ม F916 30kg </v>
          </cell>
          <cell r="G120">
            <v>20</v>
          </cell>
          <cell r="H120">
            <v>37</v>
          </cell>
          <cell r="I120" t="str">
            <v>ขาว</v>
          </cell>
          <cell r="J120"/>
          <cell r="L120">
            <v>80</v>
          </cell>
          <cell r="M120" t="str">
            <v>±</v>
          </cell>
          <cell r="N120">
            <v>3</v>
          </cell>
          <cell r="R120" t="str">
            <v>ไม่</v>
          </cell>
          <cell r="T120" t="str">
            <v>ไม่สวมถุงใน</v>
          </cell>
          <cell r="U120"/>
          <cell r="V120"/>
          <cell r="X120">
            <v>45838</v>
          </cell>
          <cell r="Z120" t="str">
            <v>500กระสอบ พร้อมระบุชื่อบริษัท รายการสินค้า จำนวนแต่ละแพ็ค</v>
          </cell>
          <cell r="AA120">
            <v>10000</v>
          </cell>
          <cell r="AB120">
            <v>0</v>
          </cell>
          <cell r="AC120">
            <v>0</v>
          </cell>
          <cell r="AD120">
            <v>0</v>
          </cell>
          <cell r="AG120"/>
          <cell r="AI120" t="str">
            <v>พระประแดง</v>
          </cell>
          <cell r="AJ120">
            <v>10196</v>
          </cell>
          <cell r="AL120">
            <v>0</v>
          </cell>
          <cell r="AM120">
            <v>10500</v>
          </cell>
          <cell r="AN120">
            <v>0</v>
          </cell>
          <cell r="AO120" t="str">
            <v>WSWT2025800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BZ120" t="str">
            <v>WRWT25800/WRWT25800</v>
          </cell>
          <cell r="CA120">
            <v>0</v>
          </cell>
          <cell r="DL120" t="str">
            <v>P7</v>
          </cell>
          <cell r="DM120">
            <v>2</v>
          </cell>
          <cell r="DN120">
            <v>45838</v>
          </cell>
          <cell r="DP120">
            <v>45833</v>
          </cell>
          <cell r="DQ120"/>
          <cell r="DR120">
            <v>45829</v>
          </cell>
          <cell r="DS120">
            <v>45836</v>
          </cell>
          <cell r="DT120">
            <v>45837</v>
          </cell>
          <cell r="DU120">
            <v>45837</v>
          </cell>
          <cell r="DW120"/>
          <cell r="DX120"/>
          <cell r="DY120"/>
          <cell r="DZ120"/>
          <cell r="EA120"/>
          <cell r="EB120"/>
          <cell r="EC120" t="str">
            <v>งานพิมพ์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MK68-000750</v>
          </cell>
          <cell r="C121">
            <v>45813</v>
          </cell>
          <cell r="E121" t="str">
            <v>บจก.เบทาโกร</v>
          </cell>
          <cell r="F121" t="str">
            <v>WB ฟาร์ม F914M 30kg.</v>
          </cell>
          <cell r="G121">
            <v>20</v>
          </cell>
          <cell r="H121">
            <v>37</v>
          </cell>
          <cell r="I121" t="str">
            <v>ขาว</v>
          </cell>
          <cell r="J121"/>
          <cell r="L121">
            <v>80</v>
          </cell>
          <cell r="M121" t="str">
            <v>±</v>
          </cell>
          <cell r="N121">
            <v>3</v>
          </cell>
          <cell r="R121" t="str">
            <v>ไม่</v>
          </cell>
          <cell r="T121" t="str">
            <v>ไม่สวมถุงใน</v>
          </cell>
          <cell r="U121"/>
          <cell r="V121"/>
          <cell r="X121">
            <v>45838</v>
          </cell>
          <cell r="Z121" t="str">
            <v>500กระสอบ พร้อมระบุชื่อบริษัท รายการสินค้า จำนวนแต่ละแพ็ค</v>
          </cell>
          <cell r="AA121">
            <v>5000</v>
          </cell>
          <cell r="AB121">
            <v>0</v>
          </cell>
          <cell r="AC121">
            <v>0</v>
          </cell>
          <cell r="AD121">
            <v>0</v>
          </cell>
          <cell r="AG121"/>
          <cell r="AI121" t="str">
            <v>พระประแดง</v>
          </cell>
          <cell r="AJ121">
            <v>0</v>
          </cell>
          <cell r="AL121">
            <v>5000</v>
          </cell>
          <cell r="AM121">
            <v>5400</v>
          </cell>
          <cell r="AN121">
            <v>0</v>
          </cell>
          <cell r="AO121" t="str">
            <v>WSWT2025800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BZ121" t="str">
            <v>WRWT25800/WRWT25800</v>
          </cell>
          <cell r="CA121">
            <v>0</v>
          </cell>
          <cell r="DL121" t="str">
            <v>P7</v>
          </cell>
          <cell r="DM121">
            <v>2</v>
          </cell>
          <cell r="DN121">
            <v>45838</v>
          </cell>
          <cell r="DP121">
            <v>45833</v>
          </cell>
          <cell r="DQ121"/>
          <cell r="DR121">
            <v>45829</v>
          </cell>
          <cell r="DS121">
            <v>45836</v>
          </cell>
          <cell r="DT121">
            <v>45837</v>
          </cell>
          <cell r="DU121">
            <v>45837</v>
          </cell>
          <cell r="DW121"/>
          <cell r="DX121"/>
          <cell r="DY121"/>
          <cell r="DZ121"/>
          <cell r="EA121"/>
          <cell r="EB121"/>
          <cell r="EC121" t="str">
            <v>งานพิมพ์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MK68-000797</v>
          </cell>
          <cell r="C122">
            <v>45825</v>
          </cell>
          <cell r="E122" t="str">
            <v>บจก.อินเทคค์ โกลบอล</v>
          </cell>
          <cell r="F122" t="str">
            <v>เพอเฟคค์ 663</v>
          </cell>
          <cell r="G122">
            <v>20</v>
          </cell>
          <cell r="H122">
            <v>36</v>
          </cell>
          <cell r="I122" t="str">
            <v>ขาว</v>
          </cell>
          <cell r="J122"/>
          <cell r="L122">
            <v>78</v>
          </cell>
          <cell r="M122" t="str">
            <v>±</v>
          </cell>
          <cell r="N122">
            <v>5</v>
          </cell>
          <cell r="R122" t="str">
            <v>จับจีบ4"</v>
          </cell>
          <cell r="T122" t="str">
            <v>ไม่สวมถุงใน</v>
          </cell>
          <cell r="U122"/>
          <cell r="V122"/>
          <cell r="X122">
            <v>45838</v>
          </cell>
          <cell r="Z122" t="str">
            <v>มัด80 ใช้สายรัด</v>
          </cell>
          <cell r="AA122">
            <v>10000</v>
          </cell>
          <cell r="AB122">
            <v>0</v>
          </cell>
          <cell r="AC122">
            <v>0</v>
          </cell>
          <cell r="AD122">
            <v>0</v>
          </cell>
          <cell r="AG122"/>
          <cell r="AI122" t="str">
            <v>ห้ามขาด-ห้ามเกิน</v>
          </cell>
          <cell r="AJ122">
            <v>0</v>
          </cell>
          <cell r="AL122">
            <v>10000</v>
          </cell>
          <cell r="AM122">
            <v>10906</v>
          </cell>
          <cell r="AN122">
            <v>0</v>
          </cell>
          <cell r="AO122" t="str">
            <v>WSWT2025800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WRWT25800/WRWT25800</v>
          </cell>
          <cell r="CA122">
            <v>0</v>
          </cell>
          <cell r="DL122" t="str">
            <v>P7</v>
          </cell>
          <cell r="DM122">
            <v>2</v>
          </cell>
          <cell r="DN122">
            <v>45838</v>
          </cell>
          <cell r="DP122">
            <v>45833</v>
          </cell>
          <cell r="DQ122"/>
          <cell r="DR122">
            <v>45829</v>
          </cell>
          <cell r="DS122">
            <v>45836</v>
          </cell>
          <cell r="DT122">
            <v>45837</v>
          </cell>
          <cell r="DU122">
            <v>45837</v>
          </cell>
          <cell r="DW122"/>
          <cell r="DX122"/>
          <cell r="DY122"/>
          <cell r="DZ122"/>
          <cell r="EA122"/>
          <cell r="EB122"/>
          <cell r="EC122" t="str">
            <v>งานพิมพ์</v>
          </cell>
          <cell r="ED122" t="str">
            <v>รอART</v>
          </cell>
          <cell r="EG122"/>
          <cell r="EH122"/>
          <cell r="EI122"/>
        </row>
        <row r="123">
          <cell r="B123" t="str">
            <v>MK68-000798</v>
          </cell>
          <cell r="C123">
            <v>45825</v>
          </cell>
          <cell r="E123" t="str">
            <v>บจก.อินเทคค์ โกลบอล</v>
          </cell>
          <cell r="F123" t="str">
            <v>เพอเฟคค์ 664</v>
          </cell>
          <cell r="G123">
            <v>20</v>
          </cell>
          <cell r="H123">
            <v>36</v>
          </cell>
          <cell r="I123" t="str">
            <v>ขาว</v>
          </cell>
          <cell r="J123"/>
          <cell r="L123">
            <v>78</v>
          </cell>
          <cell r="M123" t="str">
            <v>±</v>
          </cell>
          <cell r="N123">
            <v>5</v>
          </cell>
          <cell r="R123" t="str">
            <v>จับจีบ4"</v>
          </cell>
          <cell r="T123" t="str">
            <v>ไม่สวมถุงใน</v>
          </cell>
          <cell r="U123"/>
          <cell r="V123"/>
          <cell r="X123">
            <v>45838</v>
          </cell>
          <cell r="Z123" t="str">
            <v>มัด80 ใช้สายรัด</v>
          </cell>
          <cell r="AA123">
            <v>50000</v>
          </cell>
          <cell r="AB123">
            <v>0</v>
          </cell>
          <cell r="AC123">
            <v>0</v>
          </cell>
          <cell r="AD123">
            <v>0</v>
          </cell>
          <cell r="AG123"/>
          <cell r="AI123" t="str">
            <v>ห้ามขาด-ห้ามเกิน</v>
          </cell>
          <cell r="AJ123">
            <v>0</v>
          </cell>
          <cell r="AL123">
            <v>50000</v>
          </cell>
          <cell r="AM123">
            <v>52080</v>
          </cell>
          <cell r="AN123">
            <v>0</v>
          </cell>
          <cell r="AO123" t="str">
            <v>WSWT2025800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WRWT25800/WRWT25800</v>
          </cell>
          <cell r="CA123">
            <v>0</v>
          </cell>
          <cell r="DL123" t="str">
            <v>P7</v>
          </cell>
          <cell r="DM123">
            <v>2</v>
          </cell>
          <cell r="DN123">
            <v>45838</v>
          </cell>
          <cell r="DP123">
            <v>45833</v>
          </cell>
          <cell r="DQ123"/>
          <cell r="DR123">
            <v>45829</v>
          </cell>
          <cell r="DS123">
            <v>45836</v>
          </cell>
          <cell r="DT123">
            <v>45837</v>
          </cell>
          <cell r="DU123">
            <v>45837</v>
          </cell>
          <cell r="DW123"/>
          <cell r="DX123"/>
          <cell r="DY123"/>
          <cell r="DZ123"/>
          <cell r="EA123"/>
          <cell r="EB123"/>
          <cell r="EC123" t="str">
            <v>งานพิมพ์</v>
          </cell>
          <cell r="ED123" t="str">
            <v>รอART</v>
          </cell>
          <cell r="EG123"/>
          <cell r="EH123"/>
          <cell r="EI123"/>
        </row>
        <row r="124">
          <cell r="B124" t="str">
            <v>MK68-000799</v>
          </cell>
          <cell r="C124">
            <v>45825</v>
          </cell>
          <cell r="E124" t="str">
            <v>บจก.อินเทคค์ โกลบอล</v>
          </cell>
          <cell r="F124" t="str">
            <v>เพอเฟคค์ 664HP</v>
          </cell>
          <cell r="G124">
            <v>20</v>
          </cell>
          <cell r="H124">
            <v>36</v>
          </cell>
          <cell r="I124" t="str">
            <v>ขาว</v>
          </cell>
          <cell r="J124"/>
          <cell r="L124">
            <v>78</v>
          </cell>
          <cell r="M124" t="str">
            <v>±</v>
          </cell>
          <cell r="N124">
            <v>5</v>
          </cell>
          <cell r="R124" t="str">
            <v>จับจีบ4"</v>
          </cell>
          <cell r="T124" t="str">
            <v>ไม่สวมถุงใน</v>
          </cell>
          <cell r="U124"/>
          <cell r="V124"/>
          <cell r="X124">
            <v>45838</v>
          </cell>
          <cell r="Z124" t="str">
            <v>มัด80 ใช้สายรัด</v>
          </cell>
          <cell r="AA124">
            <v>50000</v>
          </cell>
          <cell r="AB124">
            <v>0</v>
          </cell>
          <cell r="AC124">
            <v>0</v>
          </cell>
          <cell r="AD124">
            <v>0</v>
          </cell>
          <cell r="AG124"/>
          <cell r="AI124" t="str">
            <v>ห้ามขาด-ห้ามเกิน</v>
          </cell>
          <cell r="AJ124">
            <v>0</v>
          </cell>
          <cell r="AL124">
            <v>50000</v>
          </cell>
          <cell r="AM124">
            <v>52500</v>
          </cell>
          <cell r="AN124">
            <v>0</v>
          </cell>
          <cell r="AO124" t="str">
            <v>WSWT2025800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BZ124" t="str">
            <v>WRWT25800/WRWT25800</v>
          </cell>
          <cell r="CA124">
            <v>0</v>
          </cell>
          <cell r="DL124" t="str">
            <v>P7</v>
          </cell>
          <cell r="DM124">
            <v>2</v>
          </cell>
          <cell r="DN124">
            <v>45838</v>
          </cell>
          <cell r="DP124">
            <v>45833</v>
          </cell>
          <cell r="DQ124"/>
          <cell r="DR124">
            <v>45829</v>
          </cell>
          <cell r="DS124">
            <v>45836</v>
          </cell>
          <cell r="DT124">
            <v>45837</v>
          </cell>
          <cell r="DU124">
            <v>45837</v>
          </cell>
          <cell r="DW124"/>
          <cell r="DX124"/>
          <cell r="DY124"/>
          <cell r="DZ124"/>
          <cell r="EA124"/>
          <cell r="EB124"/>
          <cell r="EC124" t="str">
            <v>งานพิมพ์</v>
          </cell>
          <cell r="ED124" t="str">
            <v>รอART</v>
          </cell>
          <cell r="EG124"/>
          <cell r="EH124"/>
          <cell r="EI124"/>
        </row>
        <row r="125">
          <cell r="B125" t="str">
            <v>MK68-000678</v>
          </cell>
          <cell r="C125">
            <v>45796</v>
          </cell>
          <cell r="E125" t="str">
            <v>บจก.อินเทคค์ โกลบอล</v>
          </cell>
          <cell r="F125" t="str">
            <v>เพอเฟคค์ 664HP</v>
          </cell>
          <cell r="G125">
            <v>20</v>
          </cell>
          <cell r="H125">
            <v>36</v>
          </cell>
          <cell r="I125" t="str">
            <v>ขาว</v>
          </cell>
          <cell r="J125"/>
          <cell r="L125">
            <v>78</v>
          </cell>
          <cell r="M125" t="str">
            <v>±</v>
          </cell>
          <cell r="N125">
            <v>5</v>
          </cell>
          <cell r="R125" t="str">
            <v>จับจีบ4"</v>
          </cell>
          <cell r="T125" t="str">
            <v>ไม่สวมถุงใน</v>
          </cell>
          <cell r="U125"/>
          <cell r="V125"/>
          <cell r="X125">
            <v>45838</v>
          </cell>
          <cell r="Z125" t="str">
            <v>มัด80 ใช้สายรัด</v>
          </cell>
          <cell r="AA125">
            <v>640</v>
          </cell>
          <cell r="AB125">
            <v>0</v>
          </cell>
          <cell r="AC125">
            <v>0</v>
          </cell>
          <cell r="AD125">
            <v>0</v>
          </cell>
          <cell r="AG125"/>
          <cell r="AI125" t="str">
            <v>ห้ามขาด-ห้ามเกิน</v>
          </cell>
          <cell r="AJ125">
            <v>0</v>
          </cell>
          <cell r="AL125">
            <v>640</v>
          </cell>
          <cell r="AM125">
            <v>1000</v>
          </cell>
          <cell r="AN125">
            <v>0</v>
          </cell>
          <cell r="AO125" t="str">
            <v>WSWT2025800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WRWT25800/WRWT25800</v>
          </cell>
          <cell r="CA125">
            <v>0</v>
          </cell>
          <cell r="DL125" t="str">
            <v>P7</v>
          </cell>
          <cell r="DM125">
            <v>2</v>
          </cell>
          <cell r="DN125">
            <v>45838</v>
          </cell>
          <cell r="DP125">
            <v>45833</v>
          </cell>
          <cell r="DQ125"/>
          <cell r="DR125">
            <v>45829</v>
          </cell>
          <cell r="DS125">
            <v>45836</v>
          </cell>
          <cell r="DT125">
            <v>45837</v>
          </cell>
          <cell r="DU125">
            <v>45837</v>
          </cell>
          <cell r="DW125"/>
          <cell r="DX125"/>
          <cell r="DY125"/>
          <cell r="DZ125"/>
          <cell r="EA125"/>
          <cell r="EB125"/>
          <cell r="EC125" t="str">
            <v>งานพิมพ์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MK68-000798</v>
          </cell>
          <cell r="C126">
            <v>45825</v>
          </cell>
          <cell r="E126" t="str">
            <v>บจก.อินเทคค์ โกลบอล</v>
          </cell>
          <cell r="F126" t="str">
            <v>เพอเฟคค์ 664</v>
          </cell>
          <cell r="G126">
            <v>20</v>
          </cell>
          <cell r="H126">
            <v>36</v>
          </cell>
          <cell r="I126" t="str">
            <v>ขาว</v>
          </cell>
          <cell r="J126"/>
          <cell r="L126">
            <v>78</v>
          </cell>
          <cell r="M126" t="str">
            <v>±</v>
          </cell>
          <cell r="N126">
            <v>5</v>
          </cell>
          <cell r="R126" t="str">
            <v>จับจีบ4"</v>
          </cell>
          <cell r="T126" t="str">
            <v>ไม่สวมถุงใน</v>
          </cell>
          <cell r="U126"/>
          <cell r="V126"/>
          <cell r="X126">
            <v>45843</v>
          </cell>
          <cell r="Z126" t="str">
            <v>มัด80 ใช้สายรัด</v>
          </cell>
          <cell r="AA126">
            <v>40000</v>
          </cell>
          <cell r="AB126">
            <v>0</v>
          </cell>
          <cell r="AC126">
            <v>0</v>
          </cell>
          <cell r="AD126">
            <v>0</v>
          </cell>
          <cell r="AG126" t="str">
            <v>3/7 5/7 9/7 12/7</v>
          </cell>
          <cell r="AI126" t="str">
            <v>ห้ามขาด-ห้ามเกิน</v>
          </cell>
          <cell r="AJ126">
            <v>0</v>
          </cell>
          <cell r="AL126">
            <v>40000</v>
          </cell>
          <cell r="AM126">
            <v>0</v>
          </cell>
          <cell r="AN126">
            <v>42000</v>
          </cell>
          <cell r="AO126" t="str">
            <v>WSWT2025800</v>
          </cell>
          <cell r="AQ126">
            <v>41910</v>
          </cell>
          <cell r="AR126">
            <v>0</v>
          </cell>
          <cell r="AS126">
            <v>41910</v>
          </cell>
          <cell r="AT126">
            <v>0</v>
          </cell>
          <cell r="AU126">
            <v>0</v>
          </cell>
          <cell r="BZ126" t="str">
            <v>WRWT25800/WRWT25800</v>
          </cell>
          <cell r="CA126">
            <v>3203.7866666666664</v>
          </cell>
          <cell r="DL126" t="str">
            <v>P7</v>
          </cell>
          <cell r="DM126">
            <v>2</v>
          </cell>
          <cell r="DN126">
            <v>45843</v>
          </cell>
          <cell r="DP126">
            <v>45838</v>
          </cell>
          <cell r="DQ126"/>
          <cell r="DR126">
            <v>45834</v>
          </cell>
          <cell r="DS126">
            <v>45841</v>
          </cell>
          <cell r="DT126">
            <v>45842</v>
          </cell>
          <cell r="DU126">
            <v>45842</v>
          </cell>
          <cell r="DW126"/>
          <cell r="DX126"/>
          <cell r="DY126"/>
          <cell r="DZ126"/>
          <cell r="EA126"/>
          <cell r="EB126"/>
          <cell r="EC126" t="str">
            <v>งานพิมพ์</v>
          </cell>
          <cell r="ED126" t="str">
            <v>รอART</v>
          </cell>
          <cell r="EG126"/>
          <cell r="EH126"/>
          <cell r="EI126"/>
        </row>
        <row r="127">
          <cell r="B127" t="str">
            <v>MK68-000799</v>
          </cell>
          <cell r="C127">
            <v>45825</v>
          </cell>
          <cell r="E127" t="str">
            <v>บจก.อินเทคค์ โกลบอล</v>
          </cell>
          <cell r="F127" t="str">
            <v>เพอเฟคค์ 664HP</v>
          </cell>
          <cell r="G127">
            <v>20</v>
          </cell>
          <cell r="H127">
            <v>36</v>
          </cell>
          <cell r="I127" t="str">
            <v>ขาว</v>
          </cell>
          <cell r="J127"/>
          <cell r="L127">
            <v>78</v>
          </cell>
          <cell r="M127" t="str">
            <v>±</v>
          </cell>
          <cell r="N127">
            <v>5</v>
          </cell>
          <cell r="R127" t="str">
            <v>จับจีบ4"</v>
          </cell>
          <cell r="T127" t="str">
            <v>ไม่สวมถุงใน</v>
          </cell>
          <cell r="U127"/>
          <cell r="V127"/>
          <cell r="X127">
            <v>45843</v>
          </cell>
          <cell r="Z127" t="str">
            <v>มัด80 ใช้สายรัด</v>
          </cell>
          <cell r="AA127">
            <v>100000</v>
          </cell>
          <cell r="AB127">
            <v>0</v>
          </cell>
          <cell r="AC127">
            <v>0</v>
          </cell>
          <cell r="AD127">
            <v>0</v>
          </cell>
          <cell r="AG127" t="str">
            <v>1/7 5/7 7/7  12/7 14/7 19/7</v>
          </cell>
          <cell r="AI127" t="str">
            <v>ห้ามขาด-ห้ามเกิน</v>
          </cell>
          <cell r="AJ127">
            <v>0</v>
          </cell>
          <cell r="AL127">
            <v>100000</v>
          </cell>
          <cell r="AM127">
            <v>10453</v>
          </cell>
          <cell r="AN127">
            <v>94024.35</v>
          </cell>
          <cell r="AO127" t="str">
            <v>WSWT2025800</v>
          </cell>
          <cell r="AQ127">
            <v>98514.012712500014</v>
          </cell>
          <cell r="AR127">
            <v>0</v>
          </cell>
          <cell r="AS127">
            <v>98514.012712500014</v>
          </cell>
          <cell r="AT127">
            <v>0</v>
          </cell>
          <cell r="AU127">
            <v>0</v>
          </cell>
          <cell r="BZ127" t="str">
            <v>WRWT25800/WRWT25800</v>
          </cell>
          <cell r="CA127">
            <v>7530.848971800001</v>
          </cell>
          <cell r="DL127" t="str">
            <v>P7</v>
          </cell>
          <cell r="DM127">
            <v>2</v>
          </cell>
          <cell r="DN127">
            <v>45843</v>
          </cell>
          <cell r="DP127">
            <v>45838</v>
          </cell>
          <cell r="DQ127"/>
          <cell r="DR127">
            <v>45834</v>
          </cell>
          <cell r="DS127">
            <v>45841</v>
          </cell>
          <cell r="DT127">
            <v>45842</v>
          </cell>
          <cell r="DU127">
            <v>45842</v>
          </cell>
          <cell r="DW127"/>
          <cell r="DX127"/>
          <cell r="DY127"/>
          <cell r="DZ127"/>
          <cell r="EA127"/>
          <cell r="EB127"/>
          <cell r="EC127" t="str">
            <v>งานพิมพ์</v>
          </cell>
          <cell r="ED127" t="str">
            <v>รอART</v>
          </cell>
          <cell r="EG127"/>
          <cell r="EH127"/>
          <cell r="EI127"/>
        </row>
        <row r="128">
          <cell r="B128" t="str">
            <v>MK68-000718</v>
          </cell>
          <cell r="C128">
            <v>45805</v>
          </cell>
          <cell r="E128" t="str">
            <v>บจก.เบทาโกร</v>
          </cell>
          <cell r="F128" t="str">
            <v>บาลานส์ 956</v>
          </cell>
          <cell r="G128">
            <v>20</v>
          </cell>
          <cell r="H128">
            <v>37</v>
          </cell>
          <cell r="I128" t="str">
            <v>ขาว</v>
          </cell>
          <cell r="J128"/>
          <cell r="L128">
            <v>80</v>
          </cell>
          <cell r="M128" t="str">
            <v>±</v>
          </cell>
          <cell r="N128">
            <v>3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>
            <v>45845</v>
          </cell>
          <cell r="Z128" t="str">
            <v>500กระสอบแบน พร้อมระบุชื่อบริษัท รายการสินค้า จำนวนแต่ละแพ็ค</v>
          </cell>
          <cell r="AA128">
            <v>5000</v>
          </cell>
          <cell r="AB128">
            <v>0</v>
          </cell>
          <cell r="AC128">
            <v>0</v>
          </cell>
          <cell r="AD128">
            <v>0</v>
          </cell>
          <cell r="AG128"/>
          <cell r="AI128" t="str">
            <v>ลพบุรี3</v>
          </cell>
          <cell r="AJ128">
            <v>0</v>
          </cell>
          <cell r="AL128">
            <v>5000</v>
          </cell>
          <cell r="AM128">
            <v>5400</v>
          </cell>
          <cell r="AN128">
            <v>0</v>
          </cell>
          <cell r="AO128" t="str">
            <v>WSWT2025800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BZ128" t="str">
            <v>WRWT25800/WRWT25800</v>
          </cell>
          <cell r="CA128">
            <v>0</v>
          </cell>
          <cell r="DL128" t="str">
            <v>P7</v>
          </cell>
          <cell r="DM128">
            <v>2</v>
          </cell>
          <cell r="DN128">
            <v>45845</v>
          </cell>
          <cell r="DP128">
            <v>45840</v>
          </cell>
          <cell r="DQ128"/>
          <cell r="DR128">
            <v>45836</v>
          </cell>
          <cell r="DS128">
            <v>45843</v>
          </cell>
          <cell r="DT128">
            <v>45844</v>
          </cell>
          <cell r="DU128">
            <v>45844</v>
          </cell>
          <cell r="DW128"/>
          <cell r="DX128"/>
          <cell r="DY128"/>
          <cell r="DZ128"/>
          <cell r="EA128"/>
          <cell r="EB128"/>
          <cell r="EC128" t="str">
            <v>งานพิมพ์</v>
          </cell>
          <cell r="ED128" t="str">
            <v xml:space="preserve"> /</v>
          </cell>
          <cell r="EG128"/>
          <cell r="EH128"/>
          <cell r="EI128"/>
        </row>
        <row r="129">
          <cell r="B129" t="str">
            <v>MK68-000718</v>
          </cell>
          <cell r="C129">
            <v>45805</v>
          </cell>
          <cell r="E129" t="str">
            <v>บจก.เบทาโกร</v>
          </cell>
          <cell r="F129" t="str">
            <v>เบทาโกร 326</v>
          </cell>
          <cell r="G129">
            <v>20</v>
          </cell>
          <cell r="H129">
            <v>37</v>
          </cell>
          <cell r="I129" t="str">
            <v>ขาว</v>
          </cell>
          <cell r="J129"/>
          <cell r="L129">
            <v>80</v>
          </cell>
          <cell r="M129" t="str">
            <v>±</v>
          </cell>
          <cell r="N129">
            <v>3</v>
          </cell>
          <cell r="R129" t="str">
            <v>บิด</v>
          </cell>
          <cell r="T129" t="str">
            <v>ไม่สวมถุงใน</v>
          </cell>
          <cell r="U129"/>
          <cell r="V129"/>
          <cell r="X129">
            <v>45845</v>
          </cell>
          <cell r="Z129" t="str">
            <v>500กระสอบแบน พร้อมระบุชื่อบริษัท รายการสินค้า จำนวนแต่ละแพ็ค</v>
          </cell>
          <cell r="AA129">
            <v>5000</v>
          </cell>
          <cell r="AB129">
            <v>0</v>
          </cell>
          <cell r="AC129">
            <v>0</v>
          </cell>
          <cell r="AD129">
            <v>0</v>
          </cell>
          <cell r="AG129"/>
          <cell r="AI129" t="str">
            <v>ลพบุรี3</v>
          </cell>
          <cell r="AJ129">
            <v>0</v>
          </cell>
          <cell r="AL129">
            <v>5000</v>
          </cell>
          <cell r="AM129">
            <v>5450</v>
          </cell>
          <cell r="AN129">
            <v>0</v>
          </cell>
          <cell r="AO129" t="str">
            <v>WSWT2025800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BZ129" t="str">
            <v>WRWT25800/WRWT25800</v>
          </cell>
          <cell r="CA129">
            <v>0</v>
          </cell>
          <cell r="DL129" t="str">
            <v>P7</v>
          </cell>
          <cell r="DM129">
            <v>2</v>
          </cell>
          <cell r="DN129">
            <v>45845</v>
          </cell>
          <cell r="DP129">
            <v>45840</v>
          </cell>
          <cell r="DQ129"/>
          <cell r="DR129">
            <v>45836</v>
          </cell>
          <cell r="DS129">
            <v>45843</v>
          </cell>
          <cell r="DT129">
            <v>45844</v>
          </cell>
          <cell r="DU129">
            <v>45844</v>
          </cell>
          <cell r="DW129"/>
          <cell r="DX129"/>
          <cell r="DY129"/>
          <cell r="DZ129"/>
          <cell r="EA129"/>
          <cell r="EB129"/>
          <cell r="EC129" t="str">
            <v>งานพิมพ์</v>
          </cell>
          <cell r="ED129" t="str">
            <v xml:space="preserve"> /</v>
          </cell>
          <cell r="EG129"/>
          <cell r="EH129"/>
          <cell r="EI129"/>
        </row>
        <row r="130">
          <cell r="B130" t="str">
            <v>MK68-000768</v>
          </cell>
          <cell r="C130">
            <v>45818</v>
          </cell>
          <cell r="E130" t="str">
            <v>บจก.เบทาโกร</v>
          </cell>
          <cell r="F130" t="str">
            <v xml:space="preserve">WB ฟาร์ม F931L 30kg </v>
          </cell>
          <cell r="G130">
            <v>20</v>
          </cell>
          <cell r="H130">
            <v>37</v>
          </cell>
          <cell r="I130" t="str">
            <v>ขาว</v>
          </cell>
          <cell r="J130"/>
          <cell r="L130">
            <v>80</v>
          </cell>
          <cell r="M130" t="str">
            <v>±</v>
          </cell>
          <cell r="N130">
            <v>3</v>
          </cell>
          <cell r="R130" t="str">
            <v>ไม่</v>
          </cell>
          <cell r="T130" t="str">
            <v>ไม่สวมถุงใน</v>
          </cell>
          <cell r="U130"/>
          <cell r="V130"/>
          <cell r="X130">
            <v>45847</v>
          </cell>
          <cell r="Z130" t="str">
            <v>500กระสอบแบน พร้อมระบุชื่อบริษัท รายการสินค้า จำนวนแต่ละแพ็ค</v>
          </cell>
          <cell r="AA130">
            <v>30000</v>
          </cell>
          <cell r="AB130">
            <v>0</v>
          </cell>
          <cell r="AC130">
            <v>0</v>
          </cell>
          <cell r="AD130">
            <v>0</v>
          </cell>
          <cell r="AG130"/>
          <cell r="AI130" t="str">
            <v>ลพบุรี1</v>
          </cell>
          <cell r="AJ130">
            <v>0</v>
          </cell>
          <cell r="AL130">
            <v>30000</v>
          </cell>
          <cell r="AM130"/>
          <cell r="AN130">
            <v>31500</v>
          </cell>
          <cell r="AO130" t="str">
            <v>WSWT2025800</v>
          </cell>
          <cell r="AQ130">
            <v>32270.700000000004</v>
          </cell>
          <cell r="AR130">
            <v>0</v>
          </cell>
          <cell r="AS130">
            <v>32270.700000000004</v>
          </cell>
          <cell r="AT130">
            <v>0</v>
          </cell>
          <cell r="AU130">
            <v>0</v>
          </cell>
          <cell r="BZ130" t="str">
            <v>WRWT25800/WRWT25800</v>
          </cell>
          <cell r="CA130">
            <v>2466.9157333333337</v>
          </cell>
          <cell r="DL130" t="str">
            <v>P7</v>
          </cell>
          <cell r="DM130">
            <v>2</v>
          </cell>
          <cell r="DN130">
            <v>45847</v>
          </cell>
          <cell r="DP130">
            <v>45842</v>
          </cell>
          <cell r="DQ130"/>
          <cell r="DR130">
            <v>45838</v>
          </cell>
          <cell r="DS130">
            <v>45845</v>
          </cell>
          <cell r="DT130">
            <v>45846</v>
          </cell>
          <cell r="DU130">
            <v>45846</v>
          </cell>
          <cell r="DW130"/>
          <cell r="DX130"/>
          <cell r="DY130"/>
          <cell r="DZ130"/>
          <cell r="EA130"/>
          <cell r="EB130"/>
          <cell r="EC130" t="str">
            <v>งานพิมพ์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MK68-000769</v>
          </cell>
          <cell r="C131">
            <v>45818</v>
          </cell>
          <cell r="E131" t="str">
            <v>บจก.เบทาโกร</v>
          </cell>
          <cell r="F131" t="str">
            <v xml:space="preserve">WB ฟาร์ม F932 30kg </v>
          </cell>
          <cell r="G131">
            <v>20</v>
          </cell>
          <cell r="H131">
            <v>37</v>
          </cell>
          <cell r="I131" t="str">
            <v>ขาว</v>
          </cell>
          <cell r="J131"/>
          <cell r="L131">
            <v>80</v>
          </cell>
          <cell r="M131" t="str">
            <v>±</v>
          </cell>
          <cell r="N131">
            <v>3</v>
          </cell>
          <cell r="R131" t="str">
            <v>ไม่</v>
          </cell>
          <cell r="T131" t="str">
            <v>ไม่สวมถุงใน</v>
          </cell>
          <cell r="U131"/>
          <cell r="V131"/>
          <cell r="X131">
            <v>45847</v>
          </cell>
          <cell r="Z131" t="str">
            <v>500กระสอบแบน พร้อมระบุชื่อบริษัท รายการสินค้า จำนวนแต่ละแพ็ค</v>
          </cell>
          <cell r="AA131">
            <v>30000</v>
          </cell>
          <cell r="AB131">
            <v>0</v>
          </cell>
          <cell r="AC131">
            <v>0</v>
          </cell>
          <cell r="AD131">
            <v>0</v>
          </cell>
          <cell r="AG131"/>
          <cell r="AI131" t="str">
            <v>ลพบุรี1</v>
          </cell>
          <cell r="AJ131">
            <v>0</v>
          </cell>
          <cell r="AL131">
            <v>30000</v>
          </cell>
          <cell r="AM131"/>
          <cell r="AN131">
            <v>31500</v>
          </cell>
          <cell r="AO131" t="str">
            <v>WSWT2025800</v>
          </cell>
          <cell r="AQ131">
            <v>32270.700000000004</v>
          </cell>
          <cell r="AR131">
            <v>0</v>
          </cell>
          <cell r="AS131">
            <v>32270.700000000004</v>
          </cell>
          <cell r="AT131">
            <v>0</v>
          </cell>
          <cell r="AU131">
            <v>0</v>
          </cell>
          <cell r="BZ131" t="str">
            <v>WRWT25800/WRWT25800</v>
          </cell>
          <cell r="CA131">
            <v>2466.9157333333337</v>
          </cell>
          <cell r="DL131" t="str">
            <v>P7</v>
          </cell>
          <cell r="DM131">
            <v>2</v>
          </cell>
          <cell r="DN131">
            <v>45847</v>
          </cell>
          <cell r="DP131">
            <v>45842</v>
          </cell>
          <cell r="DQ131"/>
          <cell r="DR131">
            <v>45838</v>
          </cell>
          <cell r="DS131">
            <v>45845</v>
          </cell>
          <cell r="DT131">
            <v>45846</v>
          </cell>
          <cell r="DU131">
            <v>45846</v>
          </cell>
          <cell r="DW131"/>
          <cell r="DX131"/>
          <cell r="DY131"/>
          <cell r="DZ131"/>
          <cell r="EA131"/>
          <cell r="EB131"/>
          <cell r="EC131" t="str">
            <v>งานพิมพ์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MK68-000790</v>
          </cell>
          <cell r="C132">
            <v>45821</v>
          </cell>
          <cell r="E132" t="str">
            <v>บจก.เบทาโกร</v>
          </cell>
          <cell r="F132" t="str">
            <v>บาลานส์ 945</v>
          </cell>
          <cell r="G132">
            <v>20</v>
          </cell>
          <cell r="H132">
            <v>37</v>
          </cell>
          <cell r="I132" t="str">
            <v>ขาว</v>
          </cell>
          <cell r="J132"/>
          <cell r="L132">
            <v>80</v>
          </cell>
          <cell r="M132" t="str">
            <v>±</v>
          </cell>
          <cell r="N132">
            <v>3</v>
          </cell>
          <cell r="R132" t="str">
            <v>ไม่</v>
          </cell>
          <cell r="T132" t="str">
            <v>ไม่สวมถุงใน</v>
          </cell>
          <cell r="U132"/>
          <cell r="V132"/>
          <cell r="X132">
            <v>45848</v>
          </cell>
          <cell r="Z132" t="str">
            <v>500กระสอบแบน พร้อมระบุชื่อบริษัท รายการสินค้า จำนวนแต่ละแพ็ค</v>
          </cell>
          <cell r="AA132">
            <v>5000</v>
          </cell>
          <cell r="AB132">
            <v>0</v>
          </cell>
          <cell r="AC132">
            <v>0</v>
          </cell>
          <cell r="AD132">
            <v>0</v>
          </cell>
          <cell r="AG132"/>
          <cell r="AI132" t="str">
            <v>ลพบุรี3</v>
          </cell>
          <cell r="AJ132">
            <v>0</v>
          </cell>
          <cell r="AL132">
            <v>5000</v>
          </cell>
          <cell r="AM132"/>
          <cell r="AN132">
            <v>5250</v>
          </cell>
          <cell r="AO132" t="str">
            <v>WSWT2025800</v>
          </cell>
          <cell r="AQ132">
            <v>5378.4500000000007</v>
          </cell>
          <cell r="AR132">
            <v>0</v>
          </cell>
          <cell r="AS132">
            <v>5378.4500000000007</v>
          </cell>
          <cell r="AT132">
            <v>0</v>
          </cell>
          <cell r="AU132">
            <v>0</v>
          </cell>
          <cell r="BZ132" t="str">
            <v>WRWT25800/WRWT25800</v>
          </cell>
          <cell r="CA132">
            <v>411.15262222222225</v>
          </cell>
          <cell r="DL132" t="str">
            <v>P7</v>
          </cell>
          <cell r="DM132">
            <v>2</v>
          </cell>
          <cell r="DN132">
            <v>45848</v>
          </cell>
          <cell r="DP132">
            <v>45843</v>
          </cell>
          <cell r="DQ132"/>
          <cell r="DR132">
            <v>45839</v>
          </cell>
          <cell r="DS132">
            <v>45846</v>
          </cell>
          <cell r="DT132">
            <v>45847</v>
          </cell>
          <cell r="DU132">
            <v>45847</v>
          </cell>
          <cell r="DW132"/>
          <cell r="DX132"/>
          <cell r="DY132"/>
          <cell r="DZ132"/>
          <cell r="EA132"/>
          <cell r="EB132"/>
          <cell r="EC132" t="str">
            <v>งานพิมพ์</v>
          </cell>
          <cell r="ED132" t="str">
            <v>รอART</v>
          </cell>
          <cell r="EG132"/>
          <cell r="EH132"/>
          <cell r="EI132"/>
        </row>
        <row r="133">
          <cell r="B133" t="str">
            <v>MK68-000790</v>
          </cell>
          <cell r="C133">
            <v>45821</v>
          </cell>
          <cell r="E133" t="str">
            <v>บจก.เบทาโกร</v>
          </cell>
          <cell r="F133" t="str">
            <v>เบทาโกร 402</v>
          </cell>
          <cell r="G133">
            <v>20</v>
          </cell>
          <cell r="H133">
            <v>37</v>
          </cell>
          <cell r="I133" t="str">
            <v>ขาว</v>
          </cell>
          <cell r="J133"/>
          <cell r="L133">
            <v>80</v>
          </cell>
          <cell r="M133" t="str">
            <v>±</v>
          </cell>
          <cell r="N133">
            <v>3</v>
          </cell>
          <cell r="R133" t="str">
            <v>ไม่</v>
          </cell>
          <cell r="T133" t="str">
            <v>ไม่สวมถุงใน</v>
          </cell>
          <cell r="U133"/>
          <cell r="V133"/>
          <cell r="X133">
            <v>45848</v>
          </cell>
          <cell r="Z133" t="str">
            <v>500กระสอบแบน พร้อมระบุชื่อบริษัท รายการสินค้า จำนวนแต่ละแพ็ค</v>
          </cell>
          <cell r="AA133">
            <v>30000</v>
          </cell>
          <cell r="AB133">
            <v>0</v>
          </cell>
          <cell r="AC133">
            <v>0</v>
          </cell>
          <cell r="AD133">
            <v>0</v>
          </cell>
          <cell r="AG133"/>
          <cell r="AI133" t="str">
            <v>ลพบุรี3</v>
          </cell>
          <cell r="AJ133">
            <v>0</v>
          </cell>
          <cell r="AL133">
            <v>30000</v>
          </cell>
          <cell r="AM133"/>
          <cell r="AN133">
            <v>31500</v>
          </cell>
          <cell r="AO133" t="str">
            <v>WSWT2025800</v>
          </cell>
          <cell r="AQ133">
            <v>32270.700000000004</v>
          </cell>
          <cell r="AR133">
            <v>0</v>
          </cell>
          <cell r="AS133">
            <v>32270.700000000004</v>
          </cell>
          <cell r="AT133">
            <v>0</v>
          </cell>
          <cell r="AU133">
            <v>0</v>
          </cell>
          <cell r="BZ133" t="str">
            <v>WRWT25800/WRWT25800</v>
          </cell>
          <cell r="CA133">
            <v>2466.9157333333337</v>
          </cell>
          <cell r="DL133" t="str">
            <v>P7</v>
          </cell>
          <cell r="DM133">
            <v>2</v>
          </cell>
          <cell r="DN133">
            <v>45848</v>
          </cell>
          <cell r="DP133">
            <v>45843</v>
          </cell>
          <cell r="DQ133"/>
          <cell r="DR133">
            <v>45839</v>
          </cell>
          <cell r="DS133">
            <v>45846</v>
          </cell>
          <cell r="DT133">
            <v>45847</v>
          </cell>
          <cell r="DU133">
            <v>45847</v>
          </cell>
          <cell r="DW133"/>
          <cell r="DX133"/>
          <cell r="DY133"/>
          <cell r="DZ133"/>
          <cell r="EA133"/>
          <cell r="EB133"/>
          <cell r="EC133" t="str">
            <v>งานพิมพ์</v>
          </cell>
          <cell r="ED133" t="str">
            <v>รอART</v>
          </cell>
          <cell r="EG133"/>
          <cell r="EH133"/>
          <cell r="EI133"/>
        </row>
        <row r="134">
          <cell r="B134" t="str">
            <v>MK68-000790</v>
          </cell>
          <cell r="C134">
            <v>45821</v>
          </cell>
          <cell r="E134" t="str">
            <v>บจก.เบทาโกร</v>
          </cell>
          <cell r="F134" t="str">
            <v>เบทาโกร 327</v>
          </cell>
          <cell r="G134">
            <v>20</v>
          </cell>
          <cell r="H134">
            <v>37</v>
          </cell>
          <cell r="I134" t="str">
            <v>ขาว</v>
          </cell>
          <cell r="J134"/>
          <cell r="L134">
            <v>80</v>
          </cell>
          <cell r="M134" t="str">
            <v>±</v>
          </cell>
          <cell r="N134">
            <v>3</v>
          </cell>
          <cell r="R134" t="str">
            <v>ไม่</v>
          </cell>
          <cell r="T134" t="str">
            <v>ไม่สวมถุงใน</v>
          </cell>
          <cell r="U134"/>
          <cell r="V134"/>
          <cell r="X134">
            <v>45848</v>
          </cell>
          <cell r="Z134" t="str">
            <v>500กระสอบแบน พร้อมระบุชื่อบริษัท รายการสินค้า จำนวนแต่ละแพ็ค</v>
          </cell>
          <cell r="AA134">
            <v>5000</v>
          </cell>
          <cell r="AB134">
            <v>0</v>
          </cell>
          <cell r="AC134">
            <v>0</v>
          </cell>
          <cell r="AD134">
            <v>0</v>
          </cell>
          <cell r="AG134"/>
          <cell r="AI134" t="str">
            <v>ลพบุรี3</v>
          </cell>
          <cell r="AJ134">
            <v>0</v>
          </cell>
          <cell r="AL134">
            <v>5000</v>
          </cell>
          <cell r="AM134"/>
          <cell r="AN134">
            <v>5250</v>
          </cell>
          <cell r="AO134" t="str">
            <v>WSWT2025800</v>
          </cell>
          <cell r="AQ134">
            <v>5378.4500000000007</v>
          </cell>
          <cell r="AR134">
            <v>0</v>
          </cell>
          <cell r="AS134">
            <v>5378.4500000000007</v>
          </cell>
          <cell r="AT134">
            <v>0</v>
          </cell>
          <cell r="AU134">
            <v>0</v>
          </cell>
          <cell r="BZ134" t="str">
            <v>WRWT25800/WRWT25800</v>
          </cell>
          <cell r="CA134">
            <v>411.15262222222225</v>
          </cell>
          <cell r="DL134" t="str">
            <v>P7</v>
          </cell>
          <cell r="DM134">
            <v>2</v>
          </cell>
          <cell r="DN134">
            <v>45848</v>
          </cell>
          <cell r="DP134">
            <v>45843</v>
          </cell>
          <cell r="DQ134"/>
          <cell r="DR134">
            <v>45839</v>
          </cell>
          <cell r="DS134">
            <v>45846</v>
          </cell>
          <cell r="DT134">
            <v>45847</v>
          </cell>
          <cell r="DU134">
            <v>45847</v>
          </cell>
          <cell r="DW134"/>
          <cell r="DX134"/>
          <cell r="DY134"/>
          <cell r="DZ134"/>
          <cell r="EA134"/>
          <cell r="EB134"/>
          <cell r="EC134" t="str">
            <v>งานพิมพ์</v>
          </cell>
          <cell r="ED134" t="str">
            <v>รอART</v>
          </cell>
          <cell r="EG134"/>
          <cell r="EH134"/>
          <cell r="EI134"/>
        </row>
        <row r="135">
          <cell r="B135" t="str">
            <v>MK68-000770</v>
          </cell>
          <cell r="C135">
            <v>45818</v>
          </cell>
          <cell r="E135" t="str">
            <v>บจก.เบทาโกร</v>
          </cell>
          <cell r="F135" t="str">
            <v>WB ฟาร์ม F992 30kg LP</v>
          </cell>
          <cell r="G135">
            <v>20</v>
          </cell>
          <cell r="H135">
            <v>37</v>
          </cell>
          <cell r="I135" t="str">
            <v>ขาว</v>
          </cell>
          <cell r="J135"/>
          <cell r="L135">
            <v>80</v>
          </cell>
          <cell r="M135" t="str">
            <v>±</v>
          </cell>
          <cell r="N135">
            <v>3</v>
          </cell>
          <cell r="R135" t="str">
            <v>ไม่</v>
          </cell>
          <cell r="T135" t="str">
            <v>ไม่สวมถุงใน</v>
          </cell>
          <cell r="U135"/>
          <cell r="V135"/>
          <cell r="X135">
            <v>45849</v>
          </cell>
          <cell r="Z135" t="str">
            <v>500กระสอบแบน พร้อมระบุชื่อบริษัท รายการสินค้า จำนวนแต่ละแพ็ค</v>
          </cell>
          <cell r="AA135">
            <v>5000</v>
          </cell>
          <cell r="AB135">
            <v>0</v>
          </cell>
          <cell r="AC135">
            <v>0</v>
          </cell>
          <cell r="AD135">
            <v>0</v>
          </cell>
          <cell r="AG135"/>
          <cell r="AI135" t="str">
            <v>ลำพูน</v>
          </cell>
          <cell r="AJ135">
            <v>5072</v>
          </cell>
          <cell r="AL135">
            <v>0</v>
          </cell>
          <cell r="AM135">
            <v>5435</v>
          </cell>
          <cell r="AN135">
            <v>0</v>
          </cell>
          <cell r="AO135" t="str">
            <v>WSWT2025800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BZ135" t="str">
            <v>WRWT25800/WRWT25800</v>
          </cell>
          <cell r="CA135">
            <v>0</v>
          </cell>
          <cell r="DL135" t="str">
            <v>P7</v>
          </cell>
          <cell r="DM135">
            <v>2</v>
          </cell>
          <cell r="DN135">
            <v>45849</v>
          </cell>
          <cell r="DP135">
            <v>45844</v>
          </cell>
          <cell r="DQ135"/>
          <cell r="DR135">
            <v>45840</v>
          </cell>
          <cell r="DS135">
            <v>45847</v>
          </cell>
          <cell r="DT135">
            <v>45848</v>
          </cell>
          <cell r="DU135">
            <v>45848</v>
          </cell>
          <cell r="DW135"/>
          <cell r="DX135"/>
          <cell r="DY135"/>
          <cell r="DZ135"/>
          <cell r="EA135"/>
          <cell r="EB135"/>
          <cell r="EC135" t="str">
            <v>งานพิมพ์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MK68-000789</v>
          </cell>
          <cell r="C136">
            <v>45821</v>
          </cell>
          <cell r="E136" t="str">
            <v>บจก.เบทาโกร</v>
          </cell>
          <cell r="F136" t="str">
            <v>WB ฟาร์ม F992 30kg LR</v>
          </cell>
          <cell r="G136">
            <v>20</v>
          </cell>
          <cell r="H136">
            <v>37</v>
          </cell>
          <cell r="I136" t="str">
            <v>ขาว</v>
          </cell>
          <cell r="J136"/>
          <cell r="L136">
            <v>80</v>
          </cell>
          <cell r="M136" t="str">
            <v>±</v>
          </cell>
          <cell r="N136">
            <v>3</v>
          </cell>
          <cell r="R136" t="str">
            <v>ไม่</v>
          </cell>
          <cell r="T136" t="str">
            <v>ไม่สวมถุงใน</v>
          </cell>
          <cell r="U136"/>
          <cell r="V136"/>
          <cell r="X136">
            <v>45852</v>
          </cell>
          <cell r="Z136" t="str">
            <v>500กระสอบแบน พร้อมระบุชื่อบริษัท รายการสินค้า จำนวนแต่ละแพ็ค</v>
          </cell>
          <cell r="AA136">
            <v>80000</v>
          </cell>
          <cell r="AB136">
            <v>0</v>
          </cell>
          <cell r="AC136">
            <v>0</v>
          </cell>
          <cell r="AD136">
            <v>0</v>
          </cell>
          <cell r="AG136"/>
          <cell r="AI136" t="str">
            <v>ลพบุรี3</v>
          </cell>
          <cell r="AJ136">
            <v>0</v>
          </cell>
          <cell r="AL136">
            <v>80000</v>
          </cell>
          <cell r="AM136"/>
          <cell r="AN136">
            <v>84000</v>
          </cell>
          <cell r="AO136" t="str">
            <v>WSWT2025800</v>
          </cell>
          <cell r="AQ136">
            <v>86055.200000000012</v>
          </cell>
          <cell r="AR136">
            <v>0</v>
          </cell>
          <cell r="AS136">
            <v>86055.200000000012</v>
          </cell>
          <cell r="AT136">
            <v>0</v>
          </cell>
          <cell r="AU136">
            <v>0</v>
          </cell>
          <cell r="BZ136" t="str">
            <v>WRWT25800/WRWT25800</v>
          </cell>
          <cell r="CA136">
            <v>6578.441955555556</v>
          </cell>
          <cell r="DL136" t="str">
            <v>P7</v>
          </cell>
          <cell r="DM136">
            <v>2</v>
          </cell>
          <cell r="DN136">
            <v>45852</v>
          </cell>
          <cell r="DP136">
            <v>45847</v>
          </cell>
          <cell r="DQ136"/>
          <cell r="DR136">
            <v>45843</v>
          </cell>
          <cell r="DS136">
            <v>45850</v>
          </cell>
          <cell r="DT136">
            <v>45851</v>
          </cell>
          <cell r="DU136">
            <v>45851</v>
          </cell>
          <cell r="DW136"/>
          <cell r="DX136"/>
          <cell r="DY136"/>
          <cell r="DZ136"/>
          <cell r="EA136"/>
          <cell r="EB136"/>
          <cell r="EC136" t="str">
            <v>งานพิมพ์</v>
          </cell>
          <cell r="ED136" t="str">
            <v>รอART</v>
          </cell>
          <cell r="EG136"/>
          <cell r="EH136"/>
          <cell r="EI136"/>
        </row>
        <row r="137">
          <cell r="B137" t="str">
            <v>MK68-000789</v>
          </cell>
          <cell r="C137">
            <v>45821</v>
          </cell>
          <cell r="E137" t="str">
            <v>บจก.เบทาโกร</v>
          </cell>
          <cell r="F137" t="str">
            <v>WB ฟาร์ม F993 30kg LR</v>
          </cell>
          <cell r="G137">
            <v>20</v>
          </cell>
          <cell r="H137">
            <v>37</v>
          </cell>
          <cell r="I137" t="str">
            <v>ขาว</v>
          </cell>
          <cell r="J137"/>
          <cell r="L137">
            <v>80</v>
          </cell>
          <cell r="M137" t="str">
            <v>±</v>
          </cell>
          <cell r="N137">
            <v>3</v>
          </cell>
          <cell r="R137" t="str">
            <v>ไม่</v>
          </cell>
          <cell r="T137" t="str">
            <v>ไม่สวมถุงใน</v>
          </cell>
          <cell r="U137"/>
          <cell r="V137"/>
          <cell r="X137">
            <v>45852</v>
          </cell>
          <cell r="Z137" t="str">
            <v>500กระสอบแบน พร้อมระบุชื่อบริษัท รายการสินค้า จำนวนแต่ละแพ็ค</v>
          </cell>
          <cell r="AA137">
            <v>20000</v>
          </cell>
          <cell r="AB137">
            <v>0</v>
          </cell>
          <cell r="AC137">
            <v>0</v>
          </cell>
          <cell r="AD137">
            <v>0</v>
          </cell>
          <cell r="AG137"/>
          <cell r="AI137" t="str">
            <v>ลพบุรี3</v>
          </cell>
          <cell r="AJ137">
            <v>0</v>
          </cell>
          <cell r="AL137">
            <v>20000</v>
          </cell>
          <cell r="AM137"/>
          <cell r="AN137">
            <v>21000</v>
          </cell>
          <cell r="AO137" t="str">
            <v>WSWT2025800</v>
          </cell>
          <cell r="AQ137">
            <v>21513.800000000003</v>
          </cell>
          <cell r="AR137">
            <v>0</v>
          </cell>
          <cell r="AS137">
            <v>21513.800000000003</v>
          </cell>
          <cell r="AT137">
            <v>0</v>
          </cell>
          <cell r="AU137">
            <v>0</v>
          </cell>
          <cell r="BZ137" t="str">
            <v>WRWT25800/WRWT25800</v>
          </cell>
          <cell r="CA137">
            <v>1644.610488888889</v>
          </cell>
          <cell r="DL137" t="str">
            <v>P7</v>
          </cell>
          <cell r="DM137">
            <v>2</v>
          </cell>
          <cell r="DN137">
            <v>45852</v>
          </cell>
          <cell r="DP137">
            <v>45847</v>
          </cell>
          <cell r="DQ137"/>
          <cell r="DR137">
            <v>45843</v>
          </cell>
          <cell r="DS137">
            <v>45850</v>
          </cell>
          <cell r="DT137">
            <v>45851</v>
          </cell>
          <cell r="DU137">
            <v>45851</v>
          </cell>
          <cell r="DW137"/>
          <cell r="DX137"/>
          <cell r="DY137"/>
          <cell r="DZ137"/>
          <cell r="EA137"/>
          <cell r="EB137"/>
          <cell r="EC137" t="str">
            <v>งานพิมพ์</v>
          </cell>
          <cell r="ED137" t="str">
            <v>รอART</v>
          </cell>
          <cell r="EG137"/>
          <cell r="EH137"/>
          <cell r="EI137"/>
        </row>
        <row r="138">
          <cell r="B138" t="str">
            <v>MK68-000768</v>
          </cell>
          <cell r="C138">
            <v>45818</v>
          </cell>
          <cell r="E138" t="str">
            <v>บจก.เบทาโกร</v>
          </cell>
          <cell r="F138" t="str">
            <v>WB ฟาร์ม F992 30kg LR</v>
          </cell>
          <cell r="G138">
            <v>20</v>
          </cell>
          <cell r="H138">
            <v>37</v>
          </cell>
          <cell r="I138" t="str">
            <v>ขาว</v>
          </cell>
          <cell r="J138"/>
          <cell r="L138">
            <v>80</v>
          </cell>
          <cell r="M138" t="str">
            <v>±</v>
          </cell>
          <cell r="N138">
            <v>3</v>
          </cell>
          <cell r="R138" t="str">
            <v>ไม่</v>
          </cell>
          <cell r="T138" t="str">
            <v>ไม่สวมถุงใน</v>
          </cell>
          <cell r="U138"/>
          <cell r="V138"/>
          <cell r="X138">
            <v>45859</v>
          </cell>
          <cell r="Z138" t="str">
            <v>500กระสอบแบน พร้อมระบุชื่อบริษัท รายการสินค้า จำนวนแต่ละแพ็ค</v>
          </cell>
          <cell r="AA138">
            <v>50000</v>
          </cell>
          <cell r="AB138">
            <v>0</v>
          </cell>
          <cell r="AC138">
            <v>0</v>
          </cell>
          <cell r="AD138">
            <v>0</v>
          </cell>
          <cell r="AG138"/>
          <cell r="AI138" t="str">
            <v>ลพบุรี1</v>
          </cell>
          <cell r="AJ138">
            <v>0</v>
          </cell>
          <cell r="AL138">
            <v>50000</v>
          </cell>
          <cell r="AM138"/>
          <cell r="AN138">
            <v>52500</v>
          </cell>
          <cell r="AO138" t="str">
            <v>WSWT2025800</v>
          </cell>
          <cell r="AQ138">
            <v>53784.500000000007</v>
          </cell>
          <cell r="AR138">
            <v>0</v>
          </cell>
          <cell r="AS138">
            <v>53784.500000000007</v>
          </cell>
          <cell r="AT138">
            <v>0</v>
          </cell>
          <cell r="AU138">
            <v>0</v>
          </cell>
          <cell r="BZ138" t="str">
            <v>WRWT25800/WRWT25800</v>
          </cell>
          <cell r="CA138">
            <v>4111.5262222222227</v>
          </cell>
          <cell r="DL138" t="str">
            <v>P7</v>
          </cell>
          <cell r="DM138">
            <v>2</v>
          </cell>
          <cell r="DN138">
            <v>45859</v>
          </cell>
          <cell r="DP138">
            <v>45854</v>
          </cell>
          <cell r="DQ138"/>
          <cell r="DR138">
            <v>45850</v>
          </cell>
          <cell r="DS138">
            <v>45857</v>
          </cell>
          <cell r="DT138">
            <v>45858</v>
          </cell>
          <cell r="DU138">
            <v>45858</v>
          </cell>
          <cell r="DW138"/>
          <cell r="DX138"/>
          <cell r="DY138"/>
          <cell r="DZ138"/>
          <cell r="EA138"/>
          <cell r="EB138"/>
          <cell r="EC138" t="str">
            <v>งานพิมพ์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MK68-000769</v>
          </cell>
          <cell r="C139">
            <v>45818</v>
          </cell>
          <cell r="E139" t="str">
            <v>บจก.เบทาโกร</v>
          </cell>
          <cell r="F139" t="str">
            <v xml:space="preserve">WB ฟาร์ม F931L 30kg </v>
          </cell>
          <cell r="G139">
            <v>20</v>
          </cell>
          <cell r="H139">
            <v>37</v>
          </cell>
          <cell r="I139" t="str">
            <v>ขาว</v>
          </cell>
          <cell r="J139"/>
          <cell r="L139">
            <v>80</v>
          </cell>
          <cell r="M139" t="str">
            <v>±</v>
          </cell>
          <cell r="N139">
            <v>3</v>
          </cell>
          <cell r="R139" t="str">
            <v>ไม่</v>
          </cell>
          <cell r="T139" t="str">
            <v>ไม่สวมถุงใน</v>
          </cell>
          <cell r="U139"/>
          <cell r="V139"/>
          <cell r="X139">
            <v>45859</v>
          </cell>
          <cell r="Z139" t="str">
            <v>500กระสอบแบน พร้อมระบุชื่อบริษัท รายการสินค้า จำนวนแต่ละแพ็ค</v>
          </cell>
          <cell r="AA139">
            <v>30000</v>
          </cell>
          <cell r="AB139">
            <v>0</v>
          </cell>
          <cell r="AC139">
            <v>0</v>
          </cell>
          <cell r="AD139">
            <v>0</v>
          </cell>
          <cell r="AG139"/>
          <cell r="AI139" t="str">
            <v>ลพบุรี1</v>
          </cell>
          <cell r="AJ139">
            <v>0</v>
          </cell>
          <cell r="AL139">
            <v>30000</v>
          </cell>
          <cell r="AM139"/>
          <cell r="AN139">
            <v>31500</v>
          </cell>
          <cell r="AO139" t="str">
            <v>WSWT2025800</v>
          </cell>
          <cell r="AQ139">
            <v>32270.700000000004</v>
          </cell>
          <cell r="AR139">
            <v>0</v>
          </cell>
          <cell r="AS139">
            <v>32270.700000000004</v>
          </cell>
          <cell r="AT139">
            <v>0</v>
          </cell>
          <cell r="AU139">
            <v>0</v>
          </cell>
          <cell r="BZ139" t="str">
            <v>WRWT25800/WRWT25800</v>
          </cell>
          <cell r="CA139">
            <v>2466.9157333333337</v>
          </cell>
          <cell r="DL139" t="str">
            <v>P7</v>
          </cell>
          <cell r="DM139">
            <v>2</v>
          </cell>
          <cell r="DN139">
            <v>45859</v>
          </cell>
          <cell r="DP139">
            <v>45854</v>
          </cell>
          <cell r="DQ139"/>
          <cell r="DR139">
            <v>45850</v>
          </cell>
          <cell r="DS139">
            <v>45857</v>
          </cell>
          <cell r="DT139">
            <v>45858</v>
          </cell>
          <cell r="DU139">
            <v>45858</v>
          </cell>
          <cell r="DW139"/>
          <cell r="DX139"/>
          <cell r="DY139"/>
          <cell r="DZ139"/>
          <cell r="EA139"/>
          <cell r="EB139"/>
          <cell r="EC139" t="str">
            <v>งานพิมพ์</v>
          </cell>
          <cell r="ED139" t="str">
            <v xml:space="preserve"> /</v>
          </cell>
          <cell r="EG139"/>
          <cell r="EH139"/>
          <cell r="EI139"/>
        </row>
        <row r="140">
          <cell r="B140" t="str">
            <v>ประมาณการ</v>
          </cell>
          <cell r="C140" t="str">
            <v>ประมาณการ</v>
          </cell>
          <cell r="E140" t="str">
            <v>บจก.อินเทคค์ โกลบอล</v>
          </cell>
          <cell r="F140" t="str">
            <v>รอแบบ</v>
          </cell>
          <cell r="G140">
            <v>20</v>
          </cell>
          <cell r="H140">
            <v>36</v>
          </cell>
          <cell r="I140" t="str">
            <v>ขาว</v>
          </cell>
          <cell r="J140"/>
          <cell r="L140">
            <v>78</v>
          </cell>
          <cell r="M140" t="str">
            <v>±</v>
          </cell>
          <cell r="N140">
            <v>5</v>
          </cell>
          <cell r="R140" t="str">
            <v>จับจีบ4"</v>
          </cell>
          <cell r="T140" t="str">
            <v>ไม่สวมถุงใน</v>
          </cell>
          <cell r="U140"/>
          <cell r="V140"/>
          <cell r="X140">
            <v>45868</v>
          </cell>
          <cell r="Z140" t="str">
            <v>มัด80 ใช้สายรัด</v>
          </cell>
          <cell r="AA140">
            <v>150000</v>
          </cell>
          <cell r="AB140">
            <v>0</v>
          </cell>
          <cell r="AC140">
            <v>0</v>
          </cell>
          <cell r="AD140">
            <v>0</v>
          </cell>
          <cell r="AG140"/>
          <cell r="AI140" t="str">
            <v>ห้ามขาด-ห้ามเกิน</v>
          </cell>
          <cell r="AJ140">
            <v>0</v>
          </cell>
          <cell r="AL140">
            <v>150000</v>
          </cell>
          <cell r="AM140">
            <v>0</v>
          </cell>
          <cell r="AN140">
            <v>157500</v>
          </cell>
          <cell r="AO140" t="str">
            <v>WSWT2025800</v>
          </cell>
          <cell r="AQ140">
            <v>157162.5</v>
          </cell>
          <cell r="AR140">
            <v>0</v>
          </cell>
          <cell r="AS140">
            <v>157162.5</v>
          </cell>
          <cell r="AT140">
            <v>0</v>
          </cell>
          <cell r="AU140">
            <v>0</v>
          </cell>
          <cell r="BZ140" t="str">
            <v>WRWT25800/WRWT25800</v>
          </cell>
          <cell r="CA140">
            <v>12014.2</v>
          </cell>
          <cell r="DL140" t="str">
            <v>P7</v>
          </cell>
          <cell r="DM140">
            <v>2</v>
          </cell>
          <cell r="DN140">
            <v>45868</v>
          </cell>
          <cell r="DP140">
            <v>45863</v>
          </cell>
          <cell r="DQ140"/>
          <cell r="DR140">
            <v>45859</v>
          </cell>
          <cell r="DS140">
            <v>45866</v>
          </cell>
          <cell r="DT140">
            <v>45867</v>
          </cell>
          <cell r="DU140">
            <v>45867</v>
          </cell>
          <cell r="DW140"/>
          <cell r="DX140"/>
          <cell r="DY140"/>
          <cell r="DZ140"/>
          <cell r="EA140"/>
          <cell r="EB140"/>
          <cell r="EC140" t="str">
            <v>งานพิมพ์</v>
          </cell>
          <cell r="ED140" t="str">
            <v xml:space="preserve"> /</v>
          </cell>
          <cell r="EG140"/>
          <cell r="EH140"/>
          <cell r="EI140"/>
        </row>
        <row r="141">
          <cell r="B141">
            <v>0</v>
          </cell>
          <cell r="C141"/>
          <cell r="E141"/>
          <cell r="F141"/>
          <cell r="G141">
            <v>20</v>
          </cell>
          <cell r="H141">
            <v>37</v>
          </cell>
          <cell r="I141"/>
          <cell r="J141"/>
          <cell r="L141">
            <v>80</v>
          </cell>
          <cell r="M141" t="str">
            <v>±</v>
          </cell>
          <cell r="N141">
            <v>3</v>
          </cell>
          <cell r="R141"/>
          <cell r="T141"/>
          <cell r="U141"/>
          <cell r="V141"/>
          <cell r="X141"/>
          <cell r="Z141"/>
          <cell r="AA141"/>
          <cell r="AB141">
            <v>0</v>
          </cell>
          <cell r="AC141">
            <v>0</v>
          </cell>
          <cell r="AD141"/>
          <cell r="AG141"/>
          <cell r="AI141" t="str">
            <v>ระบุในSD</v>
          </cell>
          <cell r="AJ141"/>
          <cell r="AL141">
            <v>0</v>
          </cell>
          <cell r="AM141"/>
          <cell r="AN141">
            <v>0</v>
          </cell>
          <cell r="AO141" t="str">
            <v>WSWT2025800</v>
          </cell>
          <cell r="AQ141">
            <v>598779.71271250001</v>
          </cell>
          <cell r="AR141">
            <v>0</v>
          </cell>
          <cell r="AS141">
            <v>598779.71271250001</v>
          </cell>
          <cell r="AT141">
            <v>0</v>
          </cell>
          <cell r="AU141">
            <v>0</v>
          </cell>
          <cell r="BZ141" t="str">
            <v>WRWT25800/WRWT25800</v>
          </cell>
          <cell r="CA141">
            <v>0</v>
          </cell>
          <cell r="DL141"/>
          <cell r="DM141" t="str">
            <v>Lead time</v>
          </cell>
          <cell r="DN141"/>
          <cell r="DP141"/>
          <cell r="DQ141"/>
          <cell r="DR141"/>
          <cell r="DS141"/>
          <cell r="DT141"/>
          <cell r="DU141"/>
          <cell r="DW141"/>
          <cell r="DX141"/>
          <cell r="DY141"/>
          <cell r="DZ141"/>
          <cell r="EA141"/>
          <cell r="EB141"/>
          <cell r="EC141"/>
          <cell r="ED141"/>
          <cell r="EG141"/>
          <cell r="EH141"/>
          <cell r="EI141">
            <v>0</v>
          </cell>
        </row>
        <row r="142">
          <cell r="B142">
            <v>0</v>
          </cell>
          <cell r="C142"/>
          <cell r="E142"/>
          <cell r="F142"/>
          <cell r="G142">
            <v>20</v>
          </cell>
          <cell r="H142">
            <v>34</v>
          </cell>
          <cell r="I142"/>
          <cell r="J142"/>
          <cell r="L142">
            <v>98</v>
          </cell>
          <cell r="M142" t="str">
            <v>±</v>
          </cell>
          <cell r="N142">
            <v>5</v>
          </cell>
          <cell r="R142"/>
          <cell r="T142"/>
          <cell r="U142"/>
          <cell r="V142"/>
          <cell r="X142"/>
          <cell r="Z142"/>
          <cell r="AA142"/>
          <cell r="AB142"/>
          <cell r="AC142">
            <v>0</v>
          </cell>
          <cell r="AD142"/>
          <cell r="AG142"/>
          <cell r="AI142" t="str">
            <v>ระบุในSD</v>
          </cell>
          <cell r="AJ142"/>
          <cell r="AL142">
            <v>0</v>
          </cell>
          <cell r="AM142"/>
          <cell r="AN142">
            <v>0</v>
          </cell>
          <cell r="AO142" t="str">
            <v>WSWT2021950UV</v>
          </cell>
          <cell r="AQ142" t="e">
            <v>#REF!</v>
          </cell>
          <cell r="AR142" t="e">
            <v>#REF!</v>
          </cell>
          <cell r="AS142" t="e">
            <v>#REF!</v>
          </cell>
          <cell r="AT142" t="e">
            <v>#REF!</v>
          </cell>
          <cell r="AU142" t="e">
            <v>#REF!</v>
          </cell>
          <cell r="BZ142" t="str">
            <v>WRWT200950/WRWT21950</v>
          </cell>
          <cell r="CA142">
            <v>0</v>
          </cell>
          <cell r="DL142"/>
          <cell r="DM142" t="str">
            <v>Lead time</v>
          </cell>
          <cell r="DN142"/>
          <cell r="DP142"/>
          <cell r="DQ142"/>
          <cell r="DR142"/>
          <cell r="DS142"/>
          <cell r="DT142"/>
          <cell r="DU142"/>
          <cell r="DW142"/>
          <cell r="DX142"/>
          <cell r="DY142"/>
          <cell r="DZ142"/>
          <cell r="EA142"/>
          <cell r="EB142"/>
          <cell r="EC142"/>
          <cell r="ED142"/>
          <cell r="EG142"/>
          <cell r="EH142"/>
          <cell r="EI142"/>
        </row>
        <row r="143">
          <cell r="B143">
            <v>0</v>
          </cell>
          <cell r="C143"/>
          <cell r="E143"/>
          <cell r="F143"/>
          <cell r="G143">
            <v>20</v>
          </cell>
          <cell r="H143">
            <v>34</v>
          </cell>
          <cell r="I143"/>
          <cell r="J143"/>
          <cell r="L143">
            <v>95</v>
          </cell>
          <cell r="M143" t="str">
            <v>±</v>
          </cell>
          <cell r="N143">
            <v>5</v>
          </cell>
          <cell r="R143"/>
          <cell r="T143"/>
          <cell r="U143"/>
          <cell r="V143"/>
          <cell r="X143"/>
          <cell r="Z143"/>
          <cell r="AA143"/>
          <cell r="AB143"/>
          <cell r="AC143">
            <v>0</v>
          </cell>
          <cell r="AD143"/>
          <cell r="AG143"/>
          <cell r="AI143" t="str">
            <v>ระบุในSD</v>
          </cell>
          <cell r="AJ143"/>
          <cell r="AL143">
            <v>0</v>
          </cell>
          <cell r="AM143"/>
          <cell r="AN143">
            <v>0</v>
          </cell>
          <cell r="AO143" t="str">
            <v>WSWT2021900UV</v>
          </cell>
          <cell r="AQ143" t="e">
            <v>#REF!</v>
          </cell>
          <cell r="AR143" t="e">
            <v>#REF!</v>
          </cell>
          <cell r="AS143" t="e">
            <v>#REF!</v>
          </cell>
          <cell r="AT143" t="e">
            <v>#REF!</v>
          </cell>
          <cell r="AU143" t="e">
            <v>#REF!</v>
          </cell>
          <cell r="BZ143" t="str">
            <v>WRWT200900/WRWT21900</v>
          </cell>
          <cell r="CA143">
            <v>0</v>
          </cell>
          <cell r="DL143"/>
          <cell r="DM143" t="str">
            <v>Lead time</v>
          </cell>
          <cell r="DN143"/>
          <cell r="DP143"/>
          <cell r="DQ143"/>
          <cell r="DR143"/>
          <cell r="DS143"/>
          <cell r="DT143"/>
          <cell r="DU143"/>
          <cell r="DW143"/>
          <cell r="DX143"/>
          <cell r="DY143"/>
          <cell r="DZ143"/>
          <cell r="EA143"/>
          <cell r="EB143"/>
          <cell r="EC143"/>
          <cell r="ED143"/>
          <cell r="EG143"/>
          <cell r="EH143"/>
          <cell r="EI143"/>
        </row>
        <row r="144">
          <cell r="B144">
            <v>0</v>
          </cell>
          <cell r="C144"/>
          <cell r="E144"/>
          <cell r="F144"/>
          <cell r="G144">
            <v>20</v>
          </cell>
          <cell r="H144">
            <v>34</v>
          </cell>
          <cell r="I144"/>
          <cell r="J144"/>
          <cell r="L144">
            <v>80</v>
          </cell>
          <cell r="M144" t="str">
            <v>±</v>
          </cell>
          <cell r="N144">
            <v>5</v>
          </cell>
          <cell r="R144"/>
          <cell r="T144"/>
          <cell r="U144"/>
          <cell r="V144"/>
          <cell r="X144"/>
          <cell r="Z144"/>
          <cell r="AA144"/>
          <cell r="AB144"/>
          <cell r="AC144">
            <v>0</v>
          </cell>
          <cell r="AD144"/>
          <cell r="AG144"/>
          <cell r="AI144" t="str">
            <v>ระบุในSD</v>
          </cell>
          <cell r="AJ144"/>
          <cell r="AL144">
            <v>0</v>
          </cell>
          <cell r="AM144"/>
          <cell r="AN144">
            <v>0</v>
          </cell>
          <cell r="AO144" t="str">
            <v>WSWT2021750UV</v>
          </cell>
          <cell r="AQ144" t="e">
            <v>#REF!</v>
          </cell>
          <cell r="AR144" t="e">
            <v>#REF!</v>
          </cell>
          <cell r="AS144" t="e">
            <v>#REF!</v>
          </cell>
          <cell r="AT144" t="e">
            <v>#REF!</v>
          </cell>
          <cell r="AU144" t="e">
            <v>#REF!</v>
          </cell>
          <cell r="BZ144" t="str">
            <v>WRWT200750/WRWT21750</v>
          </cell>
          <cell r="CA144">
            <v>0</v>
          </cell>
          <cell r="DL144"/>
          <cell r="DM144" t="str">
            <v>Lead time</v>
          </cell>
          <cell r="DN144"/>
          <cell r="DP144"/>
          <cell r="DQ144"/>
          <cell r="DR144"/>
          <cell r="DS144"/>
          <cell r="DT144"/>
          <cell r="DU144"/>
          <cell r="DW144"/>
          <cell r="DX144"/>
          <cell r="DY144"/>
          <cell r="DZ144"/>
          <cell r="EA144"/>
          <cell r="EB144"/>
          <cell r="EC144"/>
          <cell r="ED144"/>
          <cell r="EG144"/>
          <cell r="EH144"/>
          <cell r="EI144"/>
        </row>
        <row r="145">
          <cell r="B145">
            <v>0</v>
          </cell>
          <cell r="C145"/>
          <cell r="E145"/>
          <cell r="F145"/>
          <cell r="G145">
            <v>20</v>
          </cell>
          <cell r="H145">
            <v>34</v>
          </cell>
          <cell r="I145"/>
          <cell r="J145"/>
          <cell r="L145">
            <v>80</v>
          </cell>
          <cell r="M145" t="str">
            <v>±</v>
          </cell>
          <cell r="N145">
            <v>5</v>
          </cell>
          <cell r="R145"/>
          <cell r="T145"/>
          <cell r="U145"/>
          <cell r="V145"/>
          <cell r="X145"/>
          <cell r="Z145"/>
          <cell r="AA145"/>
          <cell r="AB145"/>
          <cell r="AC145">
            <v>0</v>
          </cell>
          <cell r="AD145"/>
          <cell r="AG145"/>
          <cell r="AI145" t="str">
            <v>ระบุในSD</v>
          </cell>
          <cell r="AJ145"/>
          <cell r="AL145">
            <v>0</v>
          </cell>
          <cell r="AM145"/>
          <cell r="AN145">
            <v>0</v>
          </cell>
          <cell r="AO145" t="str">
            <v>WSWT2021800UV</v>
          </cell>
          <cell r="AQ145" t="e">
            <v>#REF!</v>
          </cell>
          <cell r="AR145" t="e">
            <v>#REF!</v>
          </cell>
          <cell r="AS145" t="e">
            <v>#REF!</v>
          </cell>
          <cell r="AT145" t="e">
            <v>#REF!</v>
          </cell>
          <cell r="AU145" t="e">
            <v>#REF!</v>
          </cell>
          <cell r="BZ145" t="str">
            <v>WRWT200800/WRWT21800</v>
          </cell>
          <cell r="CA145">
            <v>0</v>
          </cell>
          <cell r="DL145"/>
          <cell r="DM145" t="str">
            <v>Lead time</v>
          </cell>
          <cell r="DN145"/>
          <cell r="DP145"/>
          <cell r="DQ145"/>
          <cell r="DR145"/>
          <cell r="DS145"/>
          <cell r="DT145"/>
          <cell r="DU145"/>
          <cell r="DW145"/>
          <cell r="DX145"/>
          <cell r="DY145"/>
          <cell r="DZ145"/>
          <cell r="EA145"/>
          <cell r="EB145"/>
          <cell r="EC145"/>
          <cell r="ED145"/>
          <cell r="EG145"/>
          <cell r="EH145">
            <v>0</v>
          </cell>
          <cell r="EI145"/>
        </row>
        <row r="146">
          <cell r="B146">
            <v>0</v>
          </cell>
          <cell r="C146"/>
          <cell r="E146"/>
          <cell r="F146"/>
          <cell r="G146">
            <v>20</v>
          </cell>
          <cell r="H146">
            <v>37</v>
          </cell>
          <cell r="I146" t="str">
            <v>ขาว</v>
          </cell>
          <cell r="J146"/>
          <cell r="L146">
            <v>70</v>
          </cell>
          <cell r="M146" t="str">
            <v>±</v>
          </cell>
          <cell r="N146">
            <v>5</v>
          </cell>
          <cell r="R146"/>
          <cell r="T146"/>
          <cell r="U146"/>
          <cell r="V146"/>
          <cell r="X146"/>
          <cell r="Z146"/>
          <cell r="AA146"/>
          <cell r="AB146"/>
          <cell r="AC146">
            <v>0</v>
          </cell>
          <cell r="AD146"/>
          <cell r="AG146"/>
          <cell r="AI146" t="str">
            <v>ระบุในSD</v>
          </cell>
          <cell r="AJ146"/>
          <cell r="AL146">
            <v>0</v>
          </cell>
          <cell r="AM146"/>
          <cell r="AN146">
            <v>0</v>
          </cell>
          <cell r="AO146" t="str">
            <v>WSWT2025700(1)</v>
          </cell>
          <cell r="AQ146" t="e">
            <v>#REF!</v>
          </cell>
          <cell r="AR146" t="e">
            <v>#REF!</v>
          </cell>
          <cell r="AS146" t="e">
            <v>#REF!</v>
          </cell>
          <cell r="AT146" t="e">
            <v>#REF!</v>
          </cell>
          <cell r="AU146" t="e">
            <v>#REF!</v>
          </cell>
          <cell r="BZ146" t="str">
            <v>WRWT200800/WRWT25650</v>
          </cell>
          <cell r="CA146">
            <v>0</v>
          </cell>
          <cell r="DL146"/>
          <cell r="DM146" t="str">
            <v>Lead time</v>
          </cell>
          <cell r="DN146"/>
          <cell r="DP146"/>
          <cell r="DQ146"/>
          <cell r="DR146"/>
          <cell r="DS146"/>
          <cell r="DT146"/>
          <cell r="DU146"/>
          <cell r="DW146"/>
          <cell r="DX146"/>
          <cell r="DY146"/>
          <cell r="DZ146"/>
          <cell r="EA146"/>
          <cell r="EB146"/>
          <cell r="EC146"/>
          <cell r="ED146"/>
          <cell r="EG146"/>
          <cell r="EH146"/>
          <cell r="EI146"/>
        </row>
        <row r="147">
          <cell r="B147" t="str">
            <v>MK68-000753</v>
          </cell>
          <cell r="C147">
            <v>45815</v>
          </cell>
          <cell r="E147" t="str">
            <v>กองระบบท่อระบายน้ำสำนักการระบายน้ำ</v>
          </cell>
          <cell r="F147" t="str">
            <v>กรุงเทพมหานคร</v>
          </cell>
          <cell r="G147">
            <v>20</v>
          </cell>
          <cell r="H147">
            <v>34</v>
          </cell>
          <cell r="I147" t="str">
            <v>ขาว</v>
          </cell>
          <cell r="J147"/>
          <cell r="L147">
            <v>85</v>
          </cell>
          <cell r="M147" t="str">
            <v>±</v>
          </cell>
          <cell r="N147">
            <v>5</v>
          </cell>
          <cell r="R147" t="str">
            <v>ไม่</v>
          </cell>
          <cell r="T147" t="str">
            <v>ไม่สวมถุงใน</v>
          </cell>
          <cell r="U147"/>
          <cell r="V147"/>
          <cell r="X147">
            <v>45838</v>
          </cell>
          <cell r="Z147" t="str">
            <v>มัด100</v>
          </cell>
          <cell r="AA147">
            <v>1345000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1115000</v>
          </cell>
          <cell r="AL147">
            <v>230000</v>
          </cell>
          <cell r="AM147">
            <v>1129089</v>
          </cell>
          <cell r="AN147">
            <v>226706.55000000002</v>
          </cell>
          <cell r="AO147" t="str">
            <v>WSWT2021850UV</v>
          </cell>
          <cell r="AQ147">
            <v>206465.50909635003</v>
          </cell>
          <cell r="AR147">
            <v>118765.41249682498</v>
          </cell>
          <cell r="AS147">
            <v>87700.096599525044</v>
          </cell>
          <cell r="AT147">
            <v>0</v>
          </cell>
          <cell r="AU147">
            <v>0</v>
          </cell>
          <cell r="BZ147" t="str">
            <v>WRWT21850/WRWT21850</v>
          </cell>
          <cell r="CA147">
            <v>7702.9918179916158</v>
          </cell>
          <cell r="DL147" t="str">
            <v>P7</v>
          </cell>
          <cell r="DM147">
            <v>2</v>
          </cell>
          <cell r="DN147">
            <v>45838</v>
          </cell>
          <cell r="DP147">
            <v>45833</v>
          </cell>
          <cell r="DQ147"/>
          <cell r="DR147">
            <v>45829</v>
          </cell>
          <cell r="DS147">
            <v>45836</v>
          </cell>
          <cell r="DT147">
            <v>45837</v>
          </cell>
          <cell r="DU147">
            <v>45837</v>
          </cell>
          <cell r="DW147"/>
          <cell r="DX147"/>
          <cell r="DY147"/>
          <cell r="DZ147"/>
          <cell r="EA147"/>
          <cell r="EB147"/>
          <cell r="EC147" t="str">
            <v>งานพิมพ์</v>
          </cell>
          <cell r="ED147"/>
          <cell r="EG147"/>
          <cell r="EH147"/>
          <cell r="EI147"/>
        </row>
        <row r="148">
          <cell r="B148">
            <v>0</v>
          </cell>
          <cell r="C148"/>
          <cell r="E148"/>
          <cell r="F148"/>
          <cell r="G148">
            <v>20</v>
          </cell>
          <cell r="H148">
            <v>34</v>
          </cell>
          <cell r="I148"/>
          <cell r="J148"/>
          <cell r="L148">
            <v>85</v>
          </cell>
          <cell r="M148" t="str">
            <v>±</v>
          </cell>
          <cell r="N148">
            <v>5</v>
          </cell>
          <cell r="R148"/>
          <cell r="T148"/>
          <cell r="U148"/>
          <cell r="V148"/>
          <cell r="X148"/>
          <cell r="Z148"/>
          <cell r="AA148"/>
          <cell r="AB148"/>
          <cell r="AC148">
            <v>0</v>
          </cell>
          <cell r="AD148"/>
          <cell r="AG148"/>
          <cell r="AI148" t="str">
            <v>ระบุในSD</v>
          </cell>
          <cell r="AJ148"/>
          <cell r="AL148">
            <v>0</v>
          </cell>
          <cell r="AM148"/>
          <cell r="AN148">
            <v>0</v>
          </cell>
          <cell r="AO148" t="str">
            <v>WSWT2021850UV</v>
          </cell>
          <cell r="AQ148">
            <v>206465.50909635003</v>
          </cell>
          <cell r="AR148">
            <v>118765.41249682498</v>
          </cell>
          <cell r="AS148">
            <v>87700.096599525044</v>
          </cell>
          <cell r="AT148">
            <v>0</v>
          </cell>
          <cell r="AU148">
            <v>0</v>
          </cell>
          <cell r="BZ148" t="str">
            <v>WRWT200850/WRWT21850</v>
          </cell>
          <cell r="CA148">
            <v>0</v>
          </cell>
          <cell r="DL148"/>
          <cell r="DM148"/>
          <cell r="DN148"/>
          <cell r="DP148"/>
          <cell r="DQ148"/>
          <cell r="DR148"/>
          <cell r="DS148"/>
          <cell r="DT148"/>
          <cell r="DU148"/>
          <cell r="DW148"/>
          <cell r="DX148"/>
          <cell r="DY148"/>
          <cell r="DZ148"/>
          <cell r="EA148"/>
          <cell r="EB148"/>
          <cell r="EC148"/>
          <cell r="ED148"/>
          <cell r="EG148"/>
          <cell r="EH148">
            <v>0</v>
          </cell>
          <cell r="EI148"/>
        </row>
        <row r="149">
          <cell r="B149">
            <v>0</v>
          </cell>
          <cell r="C149"/>
          <cell r="E149"/>
          <cell r="F149"/>
          <cell r="G149">
            <v>20</v>
          </cell>
          <cell r="H149">
            <v>34</v>
          </cell>
          <cell r="I149"/>
          <cell r="J149"/>
          <cell r="L149">
            <v>80</v>
          </cell>
          <cell r="M149" t="str">
            <v>±</v>
          </cell>
          <cell r="N149">
            <v>5</v>
          </cell>
          <cell r="R149"/>
          <cell r="T149"/>
          <cell r="U149"/>
          <cell r="V149"/>
          <cell r="X149"/>
          <cell r="Z149"/>
          <cell r="AA149"/>
          <cell r="AB149"/>
          <cell r="AC149">
            <v>0</v>
          </cell>
          <cell r="AD149"/>
          <cell r="AG149"/>
          <cell r="AI149" t="str">
            <v>ระบุในSD</v>
          </cell>
          <cell r="AJ149"/>
          <cell r="AL149">
            <v>0</v>
          </cell>
          <cell r="AM149"/>
          <cell r="AN149">
            <v>0</v>
          </cell>
          <cell r="AO149" t="str">
            <v>WSWT2021750UV</v>
          </cell>
          <cell r="AQ149" t="e">
            <v>#REF!</v>
          </cell>
          <cell r="AR149" t="e">
            <v>#REF!</v>
          </cell>
          <cell r="AS149" t="e">
            <v>#REF!</v>
          </cell>
          <cell r="AT149" t="e">
            <v>#REF!</v>
          </cell>
          <cell r="AU149" t="e">
            <v>#REF!</v>
          </cell>
          <cell r="BZ149" t="str">
            <v>WRWT200750/WRWT21750</v>
          </cell>
          <cell r="CA149">
            <v>0</v>
          </cell>
          <cell r="DL149"/>
          <cell r="DM149"/>
          <cell r="DN149"/>
          <cell r="DP149"/>
          <cell r="DQ149"/>
          <cell r="DR149"/>
          <cell r="DS149"/>
          <cell r="DT149"/>
          <cell r="DU149"/>
          <cell r="DW149"/>
          <cell r="DX149"/>
          <cell r="DY149"/>
          <cell r="DZ149"/>
          <cell r="EA149"/>
          <cell r="EB149"/>
          <cell r="EC149"/>
          <cell r="ED149"/>
          <cell r="EG149"/>
          <cell r="EH149">
            <v>0</v>
          </cell>
          <cell r="EI149"/>
        </row>
        <row r="150">
          <cell r="B150">
            <v>0</v>
          </cell>
          <cell r="C150"/>
          <cell r="E150"/>
          <cell r="F150"/>
          <cell r="G150">
            <v>21</v>
          </cell>
          <cell r="H150">
            <v>39</v>
          </cell>
          <cell r="I150"/>
          <cell r="J150"/>
          <cell r="L150">
            <v>78</v>
          </cell>
          <cell r="M150" t="str">
            <v>±</v>
          </cell>
          <cell r="N150">
            <v>3</v>
          </cell>
          <cell r="R150"/>
          <cell r="T150"/>
          <cell r="U150"/>
          <cell r="V150"/>
          <cell r="X150"/>
          <cell r="Z150"/>
          <cell r="AA150"/>
          <cell r="AB150"/>
          <cell r="AC150">
            <v>0</v>
          </cell>
          <cell r="AD150"/>
          <cell r="AG150"/>
          <cell r="AI150" t="str">
            <v>ระบุในSD</v>
          </cell>
          <cell r="AJ150"/>
          <cell r="AL150">
            <v>0</v>
          </cell>
          <cell r="AM150"/>
          <cell r="AN150">
            <v>0</v>
          </cell>
          <cell r="AO150" t="str">
            <v>WSWT2125700</v>
          </cell>
          <cell r="AQ150" t="e">
            <v>#REF!</v>
          </cell>
          <cell r="AR150" t="e">
            <v>#REF!</v>
          </cell>
          <cell r="AS150" t="e">
            <v>#REF!</v>
          </cell>
          <cell r="AT150" t="e">
            <v>#REF!</v>
          </cell>
          <cell r="AU150" t="e">
            <v>#REF!</v>
          </cell>
          <cell r="BZ150" t="str">
            <v>WRWT210800/WRWT25650</v>
          </cell>
          <cell r="CA150">
            <v>0</v>
          </cell>
          <cell r="DL150"/>
          <cell r="DM150"/>
          <cell r="DN150"/>
          <cell r="DP150"/>
          <cell r="DQ150"/>
          <cell r="DR150"/>
          <cell r="DS150"/>
          <cell r="DT150"/>
          <cell r="DU150"/>
          <cell r="DW150"/>
          <cell r="DX150"/>
          <cell r="DY150"/>
          <cell r="DZ150"/>
          <cell r="EA150"/>
          <cell r="EB150"/>
          <cell r="EC150"/>
          <cell r="ED150"/>
          <cell r="EG150"/>
          <cell r="EH150">
            <v>0</v>
          </cell>
          <cell r="EI150"/>
        </row>
        <row r="151">
          <cell r="B151" t="str">
            <v>ใบรับคำสั่งซื้อ</v>
          </cell>
          <cell r="C151"/>
          <cell r="E151" t="str">
            <v>บจก.หนองบัวฟีดมิลล์</v>
          </cell>
          <cell r="F151" t="str">
            <v>ไม่พิมพ์</v>
          </cell>
          <cell r="G151">
            <v>21</v>
          </cell>
          <cell r="H151">
            <v>38</v>
          </cell>
          <cell r="I151" t="str">
            <v>ขาว</v>
          </cell>
          <cell r="J151"/>
          <cell r="L151">
            <v>69</v>
          </cell>
          <cell r="M151" t="str">
            <v>±</v>
          </cell>
          <cell r="N151">
            <v>5</v>
          </cell>
          <cell r="R151" t="str">
            <v>ไม่</v>
          </cell>
          <cell r="T151">
            <v>22</v>
          </cell>
          <cell r="U151">
            <v>41</v>
          </cell>
          <cell r="V151">
            <v>40</v>
          </cell>
          <cell r="X151">
            <v>45838</v>
          </cell>
          <cell r="Z151" t="str">
            <v>500กระสอบ</v>
          </cell>
          <cell r="AA151">
            <v>10000</v>
          </cell>
          <cell r="AB151">
            <v>222.53168396799998</v>
          </cell>
          <cell r="AC151">
            <v>0</v>
          </cell>
          <cell r="AD151">
            <v>222.53168396799998</v>
          </cell>
          <cell r="AG151"/>
          <cell r="AI151"/>
          <cell r="AJ151">
            <v>0</v>
          </cell>
          <cell r="AL151">
            <v>10000</v>
          </cell>
          <cell r="AM151"/>
          <cell r="AN151">
            <v>0</v>
          </cell>
          <cell r="AO151" t="str">
            <v>WSWT2125650</v>
          </cell>
          <cell r="AQ151">
            <v>11036.3</v>
          </cell>
          <cell r="AR151">
            <v>7690</v>
          </cell>
          <cell r="AS151">
            <v>3346.2999999999993</v>
          </cell>
          <cell r="AT151">
            <v>0</v>
          </cell>
          <cell r="AU151">
            <v>0</v>
          </cell>
          <cell r="BZ151" t="str">
            <v>WRWT25650/WRWT25650</v>
          </cell>
          <cell r="CA151">
            <v>228.38497499999991</v>
          </cell>
          <cell r="DL151" t="str">
            <v>P13</v>
          </cell>
          <cell r="DM151">
            <v>2</v>
          </cell>
          <cell r="DN151">
            <v>45838</v>
          </cell>
          <cell r="DP151">
            <v>45833</v>
          </cell>
          <cell r="DQ151"/>
          <cell r="DR151"/>
          <cell r="DS151"/>
          <cell r="DT151"/>
          <cell r="DU151">
            <v>45836</v>
          </cell>
          <cell r="DW151">
            <v>45837</v>
          </cell>
          <cell r="DX151"/>
          <cell r="DY151"/>
          <cell r="DZ151"/>
          <cell r="EA151"/>
          <cell r="EB151"/>
          <cell r="EC151" t="str">
            <v>ตัด</v>
          </cell>
          <cell r="ED151"/>
          <cell r="EG151"/>
          <cell r="EH151"/>
          <cell r="EI151"/>
        </row>
        <row r="152">
          <cell r="B152" t="str">
            <v>ใบรับคำสั่งซื้อ</v>
          </cell>
          <cell r="C152"/>
          <cell r="E152" t="str">
            <v>บจก.หนองบัวฟีดมิลล์</v>
          </cell>
          <cell r="F152" t="str">
            <v>ไม่พิมพ์</v>
          </cell>
          <cell r="G152">
            <v>21</v>
          </cell>
          <cell r="H152">
            <v>38</v>
          </cell>
          <cell r="I152" t="str">
            <v>ขาว</v>
          </cell>
          <cell r="J152"/>
          <cell r="L152">
            <v>69</v>
          </cell>
          <cell r="M152" t="str">
            <v>±</v>
          </cell>
          <cell r="N152">
            <v>5</v>
          </cell>
          <cell r="R152" t="str">
            <v>ไม่</v>
          </cell>
          <cell r="T152" t="str">
            <v>ไม่สวมถุงใน</v>
          </cell>
          <cell r="U152"/>
          <cell r="V152"/>
          <cell r="X152">
            <v>45838</v>
          </cell>
          <cell r="Z152" t="str">
            <v>500กระสอบ</v>
          </cell>
          <cell r="AA152">
            <v>5000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0</v>
          </cell>
          <cell r="AL152">
            <v>5000</v>
          </cell>
          <cell r="AM152"/>
          <cell r="AN152">
            <v>0</v>
          </cell>
          <cell r="AO152" t="str">
            <v>WSWT2125650</v>
          </cell>
          <cell r="AQ152">
            <v>5518.15</v>
          </cell>
          <cell r="AR152">
            <v>0</v>
          </cell>
          <cell r="AS152">
            <v>5518.15</v>
          </cell>
          <cell r="AT152">
            <v>0</v>
          </cell>
          <cell r="AU152">
            <v>0</v>
          </cell>
          <cell r="BZ152" t="str">
            <v>WRWT25650/WRWT25650</v>
          </cell>
          <cell r="CA152">
            <v>376.6137374999999</v>
          </cell>
          <cell r="DL152" t="str">
            <v>P3</v>
          </cell>
          <cell r="DM152">
            <v>1</v>
          </cell>
          <cell r="DN152">
            <v>45838</v>
          </cell>
          <cell r="DP152">
            <v>45833</v>
          </cell>
          <cell r="DQ152"/>
          <cell r="DR152"/>
          <cell r="DS152"/>
          <cell r="DT152"/>
          <cell r="DU152">
            <v>45837</v>
          </cell>
          <cell r="DW152"/>
          <cell r="DX152"/>
          <cell r="DY152"/>
          <cell r="DZ152"/>
          <cell r="EA152"/>
          <cell r="EB152"/>
          <cell r="EC152" t="str">
            <v>ตัด</v>
          </cell>
          <cell r="ED152"/>
          <cell r="EG152"/>
          <cell r="EH152"/>
          <cell r="EI152"/>
        </row>
        <row r="153">
          <cell r="B153">
            <v>0</v>
          </cell>
          <cell r="C153"/>
          <cell r="E153"/>
          <cell r="F153"/>
          <cell r="G153">
            <v>21</v>
          </cell>
          <cell r="H153">
            <v>37</v>
          </cell>
          <cell r="I153" t="str">
            <v>ขาว</v>
          </cell>
          <cell r="J153"/>
          <cell r="L153">
            <v>67</v>
          </cell>
          <cell r="M153" t="str">
            <v>±</v>
          </cell>
          <cell r="N153">
            <v>5</v>
          </cell>
          <cell r="R153"/>
          <cell r="T153"/>
          <cell r="U153"/>
          <cell r="V153"/>
          <cell r="X153"/>
          <cell r="Z153"/>
          <cell r="AA153"/>
          <cell r="AB153">
            <v>0</v>
          </cell>
          <cell r="AC153">
            <v>0</v>
          </cell>
          <cell r="AD153"/>
          <cell r="AG153"/>
          <cell r="AI153" t="str">
            <v>ระบุในSD</v>
          </cell>
          <cell r="AJ153"/>
          <cell r="AL153">
            <v>0</v>
          </cell>
          <cell r="AM153"/>
          <cell r="AN153">
            <v>0</v>
          </cell>
          <cell r="AO153" t="str">
            <v>WSWT2125650</v>
          </cell>
          <cell r="AQ153">
            <v>16554.449999999997</v>
          </cell>
          <cell r="AR153">
            <v>7690</v>
          </cell>
          <cell r="AS153">
            <v>8864.4499999999989</v>
          </cell>
          <cell r="AT153">
            <v>0</v>
          </cell>
          <cell r="AU153">
            <v>0</v>
          </cell>
          <cell r="BZ153" t="str">
            <v>WRWT25650/WRWT25650</v>
          </cell>
          <cell r="CA153">
            <v>0</v>
          </cell>
          <cell r="DL153"/>
          <cell r="DM153" t="str">
            <v>Lead time</v>
          </cell>
          <cell r="DN153"/>
          <cell r="DP153"/>
          <cell r="DQ153"/>
          <cell r="DR153"/>
          <cell r="DS153"/>
          <cell r="DT153"/>
          <cell r="DU153"/>
          <cell r="DW153"/>
          <cell r="DX153"/>
          <cell r="DY153"/>
          <cell r="DZ153"/>
          <cell r="EA153"/>
          <cell r="EB153"/>
          <cell r="EC153"/>
          <cell r="ED153"/>
          <cell r="EG153"/>
          <cell r="EH153"/>
          <cell r="EI153">
            <v>0</v>
          </cell>
        </row>
        <row r="154">
          <cell r="B154">
            <v>0</v>
          </cell>
          <cell r="C154"/>
          <cell r="E154"/>
          <cell r="F154"/>
          <cell r="G154">
            <v>21</v>
          </cell>
          <cell r="H154">
            <v>37</v>
          </cell>
          <cell r="I154" t="str">
            <v>ขาวแถบใส5</v>
          </cell>
          <cell r="J154"/>
          <cell r="L154">
            <v>67</v>
          </cell>
          <cell r="M154" t="str">
            <v>±</v>
          </cell>
          <cell r="N154">
            <v>5</v>
          </cell>
          <cell r="R154"/>
          <cell r="T154"/>
          <cell r="U154"/>
          <cell r="V154"/>
          <cell r="X154"/>
          <cell r="Z154"/>
          <cell r="AA154"/>
          <cell r="AB154">
            <v>0</v>
          </cell>
          <cell r="AC154">
            <v>0</v>
          </cell>
          <cell r="AD154"/>
          <cell r="AG154"/>
          <cell r="AI154" t="str">
            <v>ระบุในSD</v>
          </cell>
          <cell r="AJ154"/>
          <cell r="AL154">
            <v>0</v>
          </cell>
          <cell r="AM154"/>
          <cell r="AN154">
            <v>0</v>
          </cell>
          <cell r="AO154" t="str">
            <v>WSWTSCL052125650</v>
          </cell>
          <cell r="AQ154" t="e">
            <v>#REF!</v>
          </cell>
          <cell r="AR154" t="e">
            <v>#REF!</v>
          </cell>
          <cell r="AS154" t="e">
            <v>#REF!</v>
          </cell>
          <cell r="AT154" t="e">
            <v>#REF!</v>
          </cell>
          <cell r="AU154" t="e">
            <v>#REF!</v>
          </cell>
          <cell r="BZ154" t="str">
            <v>WRWT25650/WRCL25680</v>
          </cell>
          <cell r="CA154">
            <v>0</v>
          </cell>
          <cell r="DL154"/>
          <cell r="DM154" t="str">
            <v>Lead time</v>
          </cell>
          <cell r="DN154"/>
          <cell r="DP154"/>
          <cell r="DQ154"/>
          <cell r="DR154"/>
          <cell r="DS154"/>
          <cell r="DT154"/>
          <cell r="DU154"/>
          <cell r="DW154"/>
          <cell r="DX154"/>
          <cell r="DY154"/>
          <cell r="DZ154"/>
          <cell r="EA154"/>
          <cell r="EB154"/>
          <cell r="EC154"/>
          <cell r="ED154"/>
          <cell r="EG154"/>
          <cell r="EH154">
            <v>0</v>
          </cell>
          <cell r="EI154">
            <v>0</v>
          </cell>
        </row>
        <row r="155">
          <cell r="B155">
            <v>0</v>
          </cell>
          <cell r="C155"/>
          <cell r="E155"/>
          <cell r="F155"/>
          <cell r="G155">
            <v>21</v>
          </cell>
          <cell r="H155">
            <v>37</v>
          </cell>
          <cell r="I155" t="str">
            <v>ขาว</v>
          </cell>
          <cell r="J155"/>
          <cell r="L155">
            <v>83</v>
          </cell>
          <cell r="M155" t="str">
            <v>±</v>
          </cell>
          <cell r="N155">
            <v>5</v>
          </cell>
          <cell r="R155"/>
          <cell r="T155"/>
          <cell r="U155"/>
          <cell r="V155"/>
          <cell r="X155"/>
          <cell r="Z155"/>
          <cell r="AA155"/>
          <cell r="AB155"/>
          <cell r="AC155">
            <v>0</v>
          </cell>
          <cell r="AD155"/>
          <cell r="AG155"/>
          <cell r="AI155" t="str">
            <v>ระบุในSD</v>
          </cell>
          <cell r="AJ155"/>
          <cell r="AL155">
            <v>0</v>
          </cell>
          <cell r="AM155"/>
          <cell r="AN155">
            <v>0</v>
          </cell>
          <cell r="AO155" t="str">
            <v>WSWT2125800</v>
          </cell>
          <cell r="AQ155" t="e">
            <v>#REF!</v>
          </cell>
          <cell r="AR155" t="e">
            <v>#REF!</v>
          </cell>
          <cell r="AS155" t="e">
            <v>#REF!</v>
          </cell>
          <cell r="AT155" t="e">
            <v>#REF!</v>
          </cell>
          <cell r="AU155" t="e">
            <v>#REF!</v>
          </cell>
          <cell r="BZ155" t="str">
            <v>WRWT210800/WRWT25800</v>
          </cell>
          <cell r="CA155">
            <v>0</v>
          </cell>
          <cell r="DL155"/>
          <cell r="DM155"/>
          <cell r="DN155"/>
          <cell r="DP155"/>
          <cell r="DQ155"/>
          <cell r="DR155"/>
          <cell r="DS155"/>
          <cell r="DT155"/>
          <cell r="DU155"/>
          <cell r="DW155"/>
          <cell r="DX155"/>
          <cell r="DY155"/>
          <cell r="DZ155"/>
          <cell r="EA155"/>
          <cell r="EB155"/>
          <cell r="EC155"/>
          <cell r="ED155"/>
          <cell r="EG155"/>
          <cell r="EH155"/>
          <cell r="EI155"/>
        </row>
        <row r="156">
          <cell r="B156" t="str">
            <v>MK68-000792</v>
          </cell>
          <cell r="C156">
            <v>45822</v>
          </cell>
          <cell r="E156" t="str">
            <v>บจก.หนองบัวฟีดมิลล์</v>
          </cell>
          <cell r="F156" t="str">
            <v>ยูนิคอร์นฟิช401M</v>
          </cell>
          <cell r="G156">
            <v>21</v>
          </cell>
          <cell r="H156">
            <v>37</v>
          </cell>
          <cell r="I156" t="str">
            <v>ขาว</v>
          </cell>
          <cell r="J156" t="str">
            <v>ใส</v>
          </cell>
          <cell r="L156">
            <v>100</v>
          </cell>
          <cell r="M156" t="str">
            <v>±</v>
          </cell>
          <cell r="N156">
            <v>5</v>
          </cell>
          <cell r="R156" t="str">
            <v>บิด</v>
          </cell>
          <cell r="T156">
            <v>22</v>
          </cell>
          <cell r="U156">
            <v>40</v>
          </cell>
          <cell r="V156">
            <v>40</v>
          </cell>
          <cell r="X156">
            <v>45834</v>
          </cell>
          <cell r="Z156" t="str">
            <v>500กระสอบ</v>
          </cell>
          <cell r="AA156">
            <v>10000</v>
          </cell>
          <cell r="AB156">
            <v>217.10408191999997</v>
          </cell>
          <cell r="AC156">
            <v>0</v>
          </cell>
          <cell r="AD156">
            <v>217.10408191999997</v>
          </cell>
          <cell r="AG156"/>
          <cell r="AI156"/>
          <cell r="AJ156">
            <v>0</v>
          </cell>
          <cell r="AL156">
            <v>10000</v>
          </cell>
          <cell r="AM156">
            <v>10500</v>
          </cell>
          <cell r="AN156">
            <v>0</v>
          </cell>
          <cell r="AO156" t="str">
            <v>WSWT2121670SM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BZ156" t="str">
            <v>WRWT21670/WRWT21670</v>
          </cell>
          <cell r="CA156">
            <v>0</v>
          </cell>
          <cell r="DL156" t="str">
            <v>P8</v>
          </cell>
          <cell r="DM156">
            <v>4</v>
          </cell>
          <cell r="DN156">
            <v>45834</v>
          </cell>
          <cell r="DP156">
            <v>45829</v>
          </cell>
          <cell r="DQ156">
            <v>45830</v>
          </cell>
          <cell r="DR156">
            <v>45824</v>
          </cell>
          <cell r="DS156">
            <v>45831</v>
          </cell>
          <cell r="DT156">
            <v>45832</v>
          </cell>
          <cell r="DU156">
            <v>45832</v>
          </cell>
          <cell r="DW156">
            <v>45833</v>
          </cell>
          <cell r="DX156"/>
          <cell r="DY156"/>
          <cell r="DZ156"/>
          <cell r="EA156"/>
          <cell r="EB156"/>
          <cell r="EC156" t="str">
            <v>งานเคลือบ+พิมพ์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MK68-000813</v>
          </cell>
          <cell r="C157">
            <v>45827</v>
          </cell>
          <cell r="E157" t="str">
            <v>บจก.แอมโก้เวท</v>
          </cell>
          <cell r="F157" t="str">
            <v>แดนโกร20(เขียวเข้ม)</v>
          </cell>
          <cell r="G157">
            <v>21</v>
          </cell>
          <cell r="H157">
            <v>37</v>
          </cell>
          <cell r="I157" t="str">
            <v>ขาว</v>
          </cell>
          <cell r="J157" t="str">
            <v>ใส</v>
          </cell>
          <cell r="L157">
            <v>100</v>
          </cell>
          <cell r="M157" t="str">
            <v>±</v>
          </cell>
          <cell r="N157">
            <v>5</v>
          </cell>
          <cell r="R157" t="str">
            <v>ไม่</v>
          </cell>
          <cell r="T157" t="str">
            <v>ไม่สวมถุงใน</v>
          </cell>
          <cell r="U157"/>
          <cell r="V157"/>
          <cell r="X157">
            <v>45835</v>
          </cell>
          <cell r="Z157" t="str">
            <v xml:space="preserve">300กระสอบแบนเต็มใบ </v>
          </cell>
          <cell r="AA157">
            <v>50000</v>
          </cell>
          <cell r="AB157">
            <v>0</v>
          </cell>
          <cell r="AC157">
            <v>0</v>
          </cell>
          <cell r="AD157">
            <v>0</v>
          </cell>
          <cell r="AG157" t="str">
            <v>26/6เย็น</v>
          </cell>
          <cell r="AI157"/>
          <cell r="AJ157">
            <v>0</v>
          </cell>
          <cell r="AL157">
            <v>50000</v>
          </cell>
          <cell r="AM157">
            <v>13705</v>
          </cell>
          <cell r="AN157">
            <v>38109.75</v>
          </cell>
          <cell r="AO157" t="str">
            <v>WSWT2121670SM</v>
          </cell>
          <cell r="AQ157">
            <v>40994.276977500005</v>
          </cell>
          <cell r="AR157">
            <v>40994.276977500005</v>
          </cell>
          <cell r="AS157">
            <v>0</v>
          </cell>
          <cell r="AT157">
            <v>0</v>
          </cell>
          <cell r="AU157">
            <v>40994.276977500005</v>
          </cell>
          <cell r="BZ157" t="str">
            <v>WRWT21670/WRWT21670</v>
          </cell>
          <cell r="CA157">
            <v>0</v>
          </cell>
          <cell r="DL157" t="str">
            <v>P8</v>
          </cell>
          <cell r="DM157">
            <v>4</v>
          </cell>
          <cell r="DN157">
            <v>45835</v>
          </cell>
          <cell r="DP157">
            <v>45830</v>
          </cell>
          <cell r="DQ157">
            <v>45831</v>
          </cell>
          <cell r="DR157">
            <v>45825</v>
          </cell>
          <cell r="DS157">
            <v>45832</v>
          </cell>
          <cell r="DT157">
            <v>45833</v>
          </cell>
          <cell r="DU157">
            <v>45833</v>
          </cell>
          <cell r="DW157"/>
          <cell r="DX157"/>
          <cell r="DY157"/>
          <cell r="DZ157"/>
          <cell r="EA157"/>
          <cell r="EB157"/>
          <cell r="EC157" t="str">
            <v>งานเคลือบ+พิมพ์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MK68-000813</v>
          </cell>
          <cell r="C158">
            <v>45827</v>
          </cell>
          <cell r="E158" t="str">
            <v>บจก.แอมโก้เวท</v>
          </cell>
          <cell r="F158" t="str">
            <v>วีโว่300</v>
          </cell>
          <cell r="G158">
            <v>21</v>
          </cell>
          <cell r="H158">
            <v>37</v>
          </cell>
          <cell r="I158" t="str">
            <v>ขาว</v>
          </cell>
          <cell r="J158" t="str">
            <v>ใส</v>
          </cell>
          <cell r="L158">
            <v>100</v>
          </cell>
          <cell r="M158" t="str">
            <v>±</v>
          </cell>
          <cell r="N158">
            <v>5</v>
          </cell>
          <cell r="R158" t="str">
            <v>ไม่</v>
          </cell>
          <cell r="T158" t="str">
            <v>ไม่สวมถุงใน</v>
          </cell>
          <cell r="U158"/>
          <cell r="V158"/>
          <cell r="X158">
            <v>45835</v>
          </cell>
          <cell r="Z158" t="str">
            <v xml:space="preserve">300กระสอบแบนเต็มใบ </v>
          </cell>
          <cell r="AA158">
            <v>50000</v>
          </cell>
          <cell r="AB158">
            <v>0</v>
          </cell>
          <cell r="AC158">
            <v>0</v>
          </cell>
          <cell r="AD158">
            <v>0</v>
          </cell>
          <cell r="AG158" t="str">
            <v>26/6เย็น</v>
          </cell>
          <cell r="AI158"/>
          <cell r="AJ158">
            <v>0</v>
          </cell>
          <cell r="AL158">
            <v>50000</v>
          </cell>
          <cell r="AM158"/>
          <cell r="AN158">
            <v>52500</v>
          </cell>
          <cell r="AO158" t="str">
            <v>WSWT2121670SM</v>
          </cell>
          <cell r="AQ158">
            <v>53784.500000000007</v>
          </cell>
          <cell r="AR158">
            <v>25008</v>
          </cell>
          <cell r="AS158">
            <v>28776.500000000007</v>
          </cell>
          <cell r="AT158">
            <v>0</v>
          </cell>
          <cell r="AU158">
            <v>53784.500000000007</v>
          </cell>
          <cell r="BZ158" t="str">
            <v>WRWT21670/WRWT21670</v>
          </cell>
          <cell r="CA158">
            <v>2069.414036666667</v>
          </cell>
          <cell r="DL158" t="str">
            <v>P8</v>
          </cell>
          <cell r="DM158">
            <v>4</v>
          </cell>
          <cell r="DN158">
            <v>45835</v>
          </cell>
          <cell r="DP158">
            <v>45830</v>
          </cell>
          <cell r="DQ158">
            <v>45831</v>
          </cell>
          <cell r="DR158">
            <v>45825</v>
          </cell>
          <cell r="DS158">
            <v>45832</v>
          </cell>
          <cell r="DT158">
            <v>45833</v>
          </cell>
          <cell r="DU158">
            <v>45833</v>
          </cell>
          <cell r="DW158"/>
          <cell r="DX158"/>
          <cell r="DY158"/>
          <cell r="DZ158"/>
          <cell r="EA158"/>
          <cell r="EB158"/>
          <cell r="EC158" t="str">
            <v>งานเคลือบ+พิมพ์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MK68-000813</v>
          </cell>
          <cell r="C159">
            <v>45827</v>
          </cell>
          <cell r="E159" t="str">
            <v>บจก.แอมโก้เวท</v>
          </cell>
          <cell r="F159" t="str">
            <v>วีโว่400</v>
          </cell>
          <cell r="G159">
            <v>21</v>
          </cell>
          <cell r="H159">
            <v>37</v>
          </cell>
          <cell r="I159" t="str">
            <v>ขาว</v>
          </cell>
          <cell r="J159" t="str">
            <v>ใส</v>
          </cell>
          <cell r="L159">
            <v>100</v>
          </cell>
          <cell r="M159" t="str">
            <v>±</v>
          </cell>
          <cell r="N159">
            <v>5</v>
          </cell>
          <cell r="R159" t="str">
            <v>ไม่</v>
          </cell>
          <cell r="T159" t="str">
            <v>ไม่สวมถุงใน</v>
          </cell>
          <cell r="U159"/>
          <cell r="V159"/>
          <cell r="X159">
            <v>45835</v>
          </cell>
          <cell r="Z159" t="str">
            <v xml:space="preserve">300กระสอบแบนเต็มใบ </v>
          </cell>
          <cell r="AA159">
            <v>50000</v>
          </cell>
          <cell r="AB159">
            <v>0</v>
          </cell>
          <cell r="AC159">
            <v>0</v>
          </cell>
          <cell r="AD159">
            <v>0</v>
          </cell>
          <cell r="AG159" t="str">
            <v>26/6เย็น</v>
          </cell>
          <cell r="AI159"/>
          <cell r="AJ159">
            <v>0</v>
          </cell>
          <cell r="AL159">
            <v>50000</v>
          </cell>
          <cell r="AM159"/>
          <cell r="AN159">
            <v>52500</v>
          </cell>
          <cell r="AO159" t="str">
            <v>WSWT2121670SM</v>
          </cell>
          <cell r="AQ159">
            <v>53784.500000000007</v>
          </cell>
          <cell r="AR159">
            <v>0</v>
          </cell>
          <cell r="AS159">
            <v>53784.500000000007</v>
          </cell>
          <cell r="AT159">
            <v>0</v>
          </cell>
          <cell r="AU159">
            <v>53784.500000000007</v>
          </cell>
          <cell r="BZ159" t="str">
            <v>WRWT21670/WRWT21670</v>
          </cell>
          <cell r="CA159">
            <v>3867.8226766666667</v>
          </cell>
          <cell r="DL159" t="str">
            <v>P8</v>
          </cell>
          <cell r="DM159">
            <v>4</v>
          </cell>
          <cell r="DN159">
            <v>45835</v>
          </cell>
          <cell r="DP159">
            <v>45830</v>
          </cell>
          <cell r="DQ159">
            <v>45831</v>
          </cell>
          <cell r="DR159">
            <v>45825</v>
          </cell>
          <cell r="DS159">
            <v>45832</v>
          </cell>
          <cell r="DT159">
            <v>45833</v>
          </cell>
          <cell r="DU159">
            <v>45833</v>
          </cell>
          <cell r="DW159"/>
          <cell r="DX159"/>
          <cell r="DY159"/>
          <cell r="DZ159"/>
          <cell r="EA159"/>
          <cell r="EB159"/>
          <cell r="EC159" t="str">
            <v>งานเคลือบ+พิมพ์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MK68-000804</v>
          </cell>
          <cell r="C160">
            <v>45826</v>
          </cell>
          <cell r="E160" t="str">
            <v>บจก.เอพีเอ็ม อะโกร</v>
          </cell>
          <cell r="F160" t="str">
            <v>ฟีล กู๊ด 802</v>
          </cell>
          <cell r="G160">
            <v>21</v>
          </cell>
          <cell r="H160">
            <v>38</v>
          </cell>
          <cell r="I160" t="str">
            <v>ขาว</v>
          </cell>
          <cell r="J160" t="str">
            <v>ใส</v>
          </cell>
          <cell r="L160">
            <v>102</v>
          </cell>
          <cell r="M160" t="str">
            <v>±</v>
          </cell>
          <cell r="N160">
            <v>5</v>
          </cell>
          <cell r="R160" t="str">
            <v>บิด</v>
          </cell>
          <cell r="T160">
            <v>22</v>
          </cell>
          <cell r="U160">
            <v>40</v>
          </cell>
          <cell r="V160">
            <v>40</v>
          </cell>
          <cell r="X160">
            <v>45847</v>
          </cell>
          <cell r="Z160" t="str">
            <v>500กระสอบแบน</v>
          </cell>
          <cell r="AA160">
            <v>8000</v>
          </cell>
          <cell r="AB160">
            <v>173.68326553599996</v>
          </cell>
          <cell r="AC160">
            <v>0</v>
          </cell>
          <cell r="AD160">
            <v>173.68326553599996</v>
          </cell>
          <cell r="AG160"/>
          <cell r="AI160"/>
          <cell r="AJ160">
            <v>0</v>
          </cell>
          <cell r="AL160">
            <v>8000</v>
          </cell>
          <cell r="AM160"/>
          <cell r="AN160">
            <v>8400</v>
          </cell>
          <cell r="AO160" t="str">
            <v>WSWT2121670SM</v>
          </cell>
          <cell r="AQ160">
            <v>8829.0399999999991</v>
          </cell>
          <cell r="AR160">
            <v>0</v>
          </cell>
          <cell r="AS160">
            <v>8829.0399999999991</v>
          </cell>
          <cell r="AT160">
            <v>0</v>
          </cell>
          <cell r="AU160">
            <v>8829.0399999999991</v>
          </cell>
          <cell r="BZ160" t="str">
            <v>WRWT21670/WRWT21670</v>
          </cell>
          <cell r="CA160">
            <v>634.92569653333328</v>
          </cell>
          <cell r="DL160" t="str">
            <v>P8</v>
          </cell>
          <cell r="DM160">
            <v>4</v>
          </cell>
          <cell r="DN160">
            <v>45847</v>
          </cell>
          <cell r="DP160">
            <v>45842</v>
          </cell>
          <cell r="DQ160">
            <v>45843</v>
          </cell>
          <cell r="DR160">
            <v>45837</v>
          </cell>
          <cell r="DS160">
            <v>45844</v>
          </cell>
          <cell r="DT160">
            <v>45845</v>
          </cell>
          <cell r="DU160">
            <v>45845</v>
          </cell>
          <cell r="DW160">
            <v>45846</v>
          </cell>
          <cell r="DX160"/>
          <cell r="DY160"/>
          <cell r="DZ160"/>
          <cell r="EA160"/>
          <cell r="EB160"/>
          <cell r="EC160" t="str">
            <v>งานเคลือบ+พิมพ์</v>
          </cell>
          <cell r="ED160" t="str">
            <v>รอART</v>
          </cell>
          <cell r="EG160"/>
          <cell r="EH160"/>
          <cell r="EI160"/>
        </row>
        <row r="161">
          <cell r="B161" t="str">
            <v>MK68-000805</v>
          </cell>
          <cell r="C161">
            <v>45826</v>
          </cell>
          <cell r="E161" t="str">
            <v>บจก.เอพีเอ็ม อะโกร</v>
          </cell>
          <cell r="F161" t="str">
            <v>ฟีล กู๊ด 801</v>
          </cell>
          <cell r="G161">
            <v>21</v>
          </cell>
          <cell r="H161">
            <v>38</v>
          </cell>
          <cell r="I161" t="str">
            <v>ขาว</v>
          </cell>
          <cell r="J161" t="str">
            <v>ใส</v>
          </cell>
          <cell r="L161">
            <v>102</v>
          </cell>
          <cell r="M161" t="str">
            <v>±</v>
          </cell>
          <cell r="N161">
            <v>5</v>
          </cell>
          <cell r="R161" t="str">
            <v>บิด</v>
          </cell>
          <cell r="T161">
            <v>22</v>
          </cell>
          <cell r="U161">
            <v>40</v>
          </cell>
          <cell r="V161">
            <v>40</v>
          </cell>
          <cell r="X161">
            <v>45868</v>
          </cell>
          <cell r="Z161" t="str">
            <v>500กระสอบแบน</v>
          </cell>
          <cell r="AA161">
            <v>3000</v>
          </cell>
          <cell r="AB161">
            <v>65.13122457599998</v>
          </cell>
          <cell r="AC161">
            <v>0</v>
          </cell>
          <cell r="AD161">
            <v>65.13122457599998</v>
          </cell>
          <cell r="AG161"/>
          <cell r="AI161"/>
          <cell r="AJ161">
            <v>0</v>
          </cell>
          <cell r="AL161">
            <v>3000</v>
          </cell>
          <cell r="AM161"/>
          <cell r="AN161">
            <v>3150</v>
          </cell>
          <cell r="AO161" t="str">
            <v>WSWT2121670SM</v>
          </cell>
          <cell r="AQ161">
            <v>3310.89</v>
          </cell>
          <cell r="AR161">
            <v>0</v>
          </cell>
          <cell r="AS161">
            <v>3310.89</v>
          </cell>
          <cell r="AT161">
            <v>0</v>
          </cell>
          <cell r="AU161">
            <v>3310.89</v>
          </cell>
          <cell r="BZ161" t="str">
            <v>WRWT21670/WRWT21670</v>
          </cell>
          <cell r="CA161">
            <v>238.09713619999999</v>
          </cell>
          <cell r="DL161" t="str">
            <v>P8</v>
          </cell>
          <cell r="DM161">
            <v>4</v>
          </cell>
          <cell r="DN161">
            <v>45868</v>
          </cell>
          <cell r="DP161">
            <v>45863</v>
          </cell>
          <cell r="DQ161">
            <v>45864</v>
          </cell>
          <cell r="DR161">
            <v>45858</v>
          </cell>
          <cell r="DS161">
            <v>45865</v>
          </cell>
          <cell r="DT161">
            <v>45866</v>
          </cell>
          <cell r="DU161">
            <v>45866</v>
          </cell>
          <cell r="DW161">
            <v>45867</v>
          </cell>
          <cell r="DX161"/>
          <cell r="DY161"/>
          <cell r="DZ161"/>
          <cell r="EA161"/>
          <cell r="EB161"/>
          <cell r="EC161" t="str">
            <v>งานเคลือบ+พิมพ์</v>
          </cell>
          <cell r="ED161" t="str">
            <v>รอART</v>
          </cell>
          <cell r="EG161"/>
          <cell r="EH161"/>
          <cell r="EI161"/>
        </row>
        <row r="162">
          <cell r="B162" t="str">
            <v>MK68-000804</v>
          </cell>
          <cell r="C162">
            <v>45826</v>
          </cell>
          <cell r="E162" t="str">
            <v>บจก.เอพีเอ็ม อะโกร</v>
          </cell>
          <cell r="F162" t="str">
            <v>ฟีล กู๊ด 802</v>
          </cell>
          <cell r="G162">
            <v>21</v>
          </cell>
          <cell r="H162">
            <v>38</v>
          </cell>
          <cell r="I162" t="str">
            <v>ขาว</v>
          </cell>
          <cell r="J162" t="str">
            <v>ใส</v>
          </cell>
          <cell r="L162">
            <v>102</v>
          </cell>
          <cell r="M162" t="str">
            <v>±</v>
          </cell>
          <cell r="N162">
            <v>5</v>
          </cell>
          <cell r="R162" t="str">
            <v>บิด</v>
          </cell>
          <cell r="T162">
            <v>22</v>
          </cell>
          <cell r="U162">
            <v>40</v>
          </cell>
          <cell r="V162">
            <v>40</v>
          </cell>
          <cell r="X162" t="str">
            <v>รอแจ้ง</v>
          </cell>
          <cell r="Z162" t="str">
            <v>500กระสอบแบน</v>
          </cell>
          <cell r="AA162">
            <v>7000</v>
          </cell>
          <cell r="AB162">
            <v>151.97285734399995</v>
          </cell>
          <cell r="AC162">
            <v>0</v>
          </cell>
          <cell r="AD162">
            <v>151.97285734399995</v>
          </cell>
          <cell r="AG162"/>
          <cell r="AI162"/>
          <cell r="AJ162">
            <v>0</v>
          </cell>
          <cell r="AL162">
            <v>7000</v>
          </cell>
          <cell r="AM162"/>
          <cell r="AN162">
            <v>7350</v>
          </cell>
          <cell r="AO162" t="str">
            <v>WSWT2121670SM</v>
          </cell>
          <cell r="AQ162">
            <v>7725.41</v>
          </cell>
          <cell r="AR162">
            <v>0</v>
          </cell>
          <cell r="AS162">
            <v>7725.41</v>
          </cell>
          <cell r="AT162">
            <v>0</v>
          </cell>
          <cell r="AU162">
            <v>7725.41</v>
          </cell>
          <cell r="BZ162" t="str">
            <v>WRWT21670/WRWT21670</v>
          </cell>
          <cell r="CA162">
            <v>555.55998446666672</v>
          </cell>
          <cell r="DL162" t="str">
            <v>P8</v>
          </cell>
          <cell r="DM162">
            <v>4</v>
          </cell>
          <cell r="DN162" t="str">
            <v>รอแจ้ง</v>
          </cell>
          <cell r="DP162" t="e">
            <v>#VALUE!</v>
          </cell>
          <cell r="DQ162" t="e">
            <v>#VALUE!</v>
          </cell>
          <cell r="DR162" t="e">
            <v>#VALUE!</v>
          </cell>
          <cell r="DS162" t="e">
            <v>#VALUE!</v>
          </cell>
          <cell r="DT162" t="e">
            <v>#VALUE!</v>
          </cell>
          <cell r="DU162" t="e">
            <v>#VALUE!</v>
          </cell>
          <cell r="DW162" t="e">
            <v>#VALUE!</v>
          </cell>
          <cell r="DX162"/>
          <cell r="DY162"/>
          <cell r="DZ162"/>
          <cell r="EA162"/>
          <cell r="EB162"/>
          <cell r="EC162" t="str">
            <v>งานเคลือบ+พิมพ์</v>
          </cell>
          <cell r="ED162" t="str">
            <v>รอART</v>
          </cell>
          <cell r="EG162"/>
          <cell r="EH162"/>
          <cell r="EI162"/>
        </row>
        <row r="163">
          <cell r="B163" t="str">
            <v>MK67-001617</v>
          </cell>
          <cell r="C163">
            <v>45628</v>
          </cell>
          <cell r="E163" t="str">
            <v>บจก.ที.ซี.ยูเนี่ยน อโกรเทค</v>
          </cell>
          <cell r="F163" t="str">
            <v>Zhejiang UN</v>
          </cell>
          <cell r="G163">
            <v>21</v>
          </cell>
          <cell r="H163">
            <v>37</v>
          </cell>
          <cell r="I163" t="str">
            <v>ขาว</v>
          </cell>
          <cell r="J163" t="str">
            <v>ใส</v>
          </cell>
          <cell r="L163">
            <v>100</v>
          </cell>
          <cell r="M163" t="str">
            <v>±</v>
          </cell>
          <cell r="N163">
            <v>5</v>
          </cell>
          <cell r="R163" t="str">
            <v>ไม่</v>
          </cell>
          <cell r="T163" t="str">
            <v>ไม่สวมถุงใน</v>
          </cell>
          <cell r="U163"/>
          <cell r="V163"/>
          <cell r="X163" t="str">
            <v>รอแจ้ง</v>
          </cell>
          <cell r="Z163" t="str">
            <v xml:space="preserve">300กระสอบแบนเต็มใบ </v>
          </cell>
          <cell r="AA163">
            <v>8000</v>
          </cell>
          <cell r="AB163">
            <v>0</v>
          </cell>
          <cell r="AC163">
            <v>0</v>
          </cell>
          <cell r="AD163">
            <v>0</v>
          </cell>
          <cell r="AG163" t="str">
            <v>20/1--5/3 ลูกค้าแจ้งเลื่อน</v>
          </cell>
          <cell r="AI163"/>
          <cell r="AJ163">
            <v>0</v>
          </cell>
          <cell r="AL163">
            <v>8000</v>
          </cell>
          <cell r="AM163">
            <v>0</v>
          </cell>
          <cell r="AN163">
            <v>8400</v>
          </cell>
          <cell r="AO163" t="str">
            <v>WSWT2121670SM</v>
          </cell>
          <cell r="AQ163">
            <v>8605.52</v>
          </cell>
          <cell r="AR163">
            <v>0</v>
          </cell>
          <cell r="AS163">
            <v>8605.52</v>
          </cell>
          <cell r="AT163">
            <v>0</v>
          </cell>
          <cell r="AU163">
            <v>8605.52</v>
          </cell>
          <cell r="BZ163" t="str">
            <v>WRWT21670/WRWT21670</v>
          </cell>
          <cell r="CA163">
            <v>618.85162826666658</v>
          </cell>
          <cell r="DL163" t="str">
            <v>P8</v>
          </cell>
          <cell r="DM163">
            <v>4</v>
          </cell>
          <cell r="DN163" t="str">
            <v>รอแจ้ง</v>
          </cell>
          <cell r="DP163" t="e">
            <v>#VALUE!</v>
          </cell>
          <cell r="DQ163" t="e">
            <v>#VALUE!</v>
          </cell>
          <cell r="DR163" t="e">
            <v>#VALUE!</v>
          </cell>
          <cell r="DS163" t="e">
            <v>#VALUE!</v>
          </cell>
          <cell r="DT163" t="e">
            <v>#VALUE!</v>
          </cell>
          <cell r="DU163" t="e">
            <v>#VALUE!</v>
          </cell>
          <cell r="DW163"/>
          <cell r="DX163"/>
          <cell r="DY163"/>
          <cell r="DZ163"/>
          <cell r="EA163"/>
          <cell r="EB163"/>
          <cell r="EC163" t="str">
            <v>งานเคลือบ+พิมพ์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MK67-001642</v>
          </cell>
          <cell r="C164">
            <v>45631</v>
          </cell>
          <cell r="E164" t="str">
            <v>บจก.ที.ซี.ยูเนี่ยน อโกรเทค</v>
          </cell>
          <cell r="F164" t="str">
            <v>Zhejiang UN</v>
          </cell>
          <cell r="G164">
            <v>21</v>
          </cell>
          <cell r="H164">
            <v>37</v>
          </cell>
          <cell r="I164" t="str">
            <v>ขาว</v>
          </cell>
          <cell r="J164" t="str">
            <v>ใส</v>
          </cell>
          <cell r="L164">
            <v>100</v>
          </cell>
          <cell r="M164" t="str">
            <v>±</v>
          </cell>
          <cell r="N164">
            <v>5</v>
          </cell>
          <cell r="R164" t="str">
            <v>ไม่</v>
          </cell>
          <cell r="T164" t="str">
            <v>ไม่สวมถุงใน</v>
          </cell>
          <cell r="U164"/>
          <cell r="V164"/>
          <cell r="X164" t="str">
            <v>รอแจ้ง</v>
          </cell>
          <cell r="Z164" t="str">
            <v xml:space="preserve">300กระสอบแบนเต็มใบ </v>
          </cell>
          <cell r="AA164">
            <v>16000</v>
          </cell>
          <cell r="AB164">
            <v>0</v>
          </cell>
          <cell r="AC164">
            <v>0</v>
          </cell>
          <cell r="AD164">
            <v>0</v>
          </cell>
          <cell r="AG164" t="str">
            <v>3/2---19/3 ลูกค้าแจ้งเลื่อน</v>
          </cell>
          <cell r="AI164"/>
          <cell r="AJ164">
            <v>0</v>
          </cell>
          <cell r="AL164">
            <v>16000</v>
          </cell>
          <cell r="AM164"/>
          <cell r="AN164">
            <v>16800</v>
          </cell>
          <cell r="AO164" t="str">
            <v>WSWT2121670SM</v>
          </cell>
          <cell r="AQ164">
            <v>17211.04</v>
          </cell>
          <cell r="AR164">
            <v>0</v>
          </cell>
          <cell r="AS164">
            <v>17211.04</v>
          </cell>
          <cell r="AT164">
            <v>0</v>
          </cell>
          <cell r="AU164">
            <v>17211.04</v>
          </cell>
          <cell r="BZ164" t="str">
            <v>WRWT21670/WRWT21670</v>
          </cell>
          <cell r="CA164">
            <v>1237.7032565333332</v>
          </cell>
          <cell r="DL164" t="str">
            <v>P8</v>
          </cell>
          <cell r="DM164">
            <v>4</v>
          </cell>
          <cell r="DN164" t="str">
            <v>รอแจ้ง</v>
          </cell>
          <cell r="DP164" t="e">
            <v>#VALUE!</v>
          </cell>
          <cell r="DQ164" t="e">
            <v>#VALUE!</v>
          </cell>
          <cell r="DR164" t="e">
            <v>#VALUE!</v>
          </cell>
          <cell r="DS164" t="e">
            <v>#VALUE!</v>
          </cell>
          <cell r="DT164" t="e">
            <v>#VALUE!</v>
          </cell>
          <cell r="DU164" t="e">
            <v>#VALUE!</v>
          </cell>
          <cell r="DW164"/>
          <cell r="DX164"/>
          <cell r="DY164"/>
          <cell r="DZ164"/>
          <cell r="EA164"/>
          <cell r="EB164"/>
          <cell r="EC164" t="str">
            <v>งานเคลือบ+พิมพ์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MK67-001643</v>
          </cell>
          <cell r="C165">
            <v>45631</v>
          </cell>
          <cell r="E165" t="str">
            <v>บจก.ที.ซี.ยูเนี่ยน อโกรเทค</v>
          </cell>
          <cell r="F165" t="str">
            <v>Zhejiang UN</v>
          </cell>
          <cell r="G165">
            <v>21</v>
          </cell>
          <cell r="H165">
            <v>37</v>
          </cell>
          <cell r="I165" t="str">
            <v>ขาว</v>
          </cell>
          <cell r="J165" t="str">
            <v>ใส</v>
          </cell>
          <cell r="L165">
            <v>100</v>
          </cell>
          <cell r="M165" t="str">
            <v>±</v>
          </cell>
          <cell r="N165">
            <v>5</v>
          </cell>
          <cell r="R165" t="str">
            <v>ไม่</v>
          </cell>
          <cell r="T165" t="str">
            <v>ไม่สวมถุงใน</v>
          </cell>
          <cell r="U165"/>
          <cell r="V165"/>
          <cell r="X165" t="str">
            <v>รอแจ้ง</v>
          </cell>
          <cell r="Z165" t="str">
            <v xml:space="preserve">300กระสอบแบนเต็มใบ </v>
          </cell>
          <cell r="AA165">
            <v>16000</v>
          </cell>
          <cell r="AB165">
            <v>0</v>
          </cell>
          <cell r="AC165">
            <v>0</v>
          </cell>
          <cell r="AD165">
            <v>0</v>
          </cell>
          <cell r="AG165" t="str">
            <v>17/2---28/3 ลูกค้าแจ้งเลื่อน</v>
          </cell>
          <cell r="AI165"/>
          <cell r="AJ165">
            <v>0</v>
          </cell>
          <cell r="AL165">
            <v>16000</v>
          </cell>
          <cell r="AM165"/>
          <cell r="AN165">
            <v>16800</v>
          </cell>
          <cell r="AO165" t="str">
            <v>WSWT2121670SM</v>
          </cell>
          <cell r="AQ165">
            <v>17211.04</v>
          </cell>
          <cell r="AR165">
            <v>0</v>
          </cell>
          <cell r="AS165">
            <v>17211.04</v>
          </cell>
          <cell r="AT165">
            <v>0</v>
          </cell>
          <cell r="AU165">
            <v>17211.04</v>
          </cell>
          <cell r="BZ165" t="str">
            <v>WRWT21670/WRWT21670</v>
          </cell>
          <cell r="CA165">
            <v>1237.7032565333332</v>
          </cell>
          <cell r="DL165" t="str">
            <v>P8</v>
          </cell>
          <cell r="DM165">
            <v>4</v>
          </cell>
          <cell r="DN165" t="str">
            <v>รอแจ้ง</v>
          </cell>
          <cell r="DP165" t="e">
            <v>#VALUE!</v>
          </cell>
          <cell r="DQ165" t="e">
            <v>#VALUE!</v>
          </cell>
          <cell r="DR165" t="e">
            <v>#VALUE!</v>
          </cell>
          <cell r="DS165" t="e">
            <v>#VALUE!</v>
          </cell>
          <cell r="DT165" t="e">
            <v>#VALUE!</v>
          </cell>
          <cell r="DU165" t="e">
            <v>#VALUE!</v>
          </cell>
          <cell r="DW165"/>
          <cell r="DX165"/>
          <cell r="DY165"/>
          <cell r="DZ165"/>
          <cell r="EA165"/>
          <cell r="EB165"/>
          <cell r="EC165" t="str">
            <v>งานเคลือบ+พิมพ์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ประมาณการ</v>
          </cell>
          <cell r="C166" t="str">
            <v>ประมาณการ</v>
          </cell>
          <cell r="E166" t="str">
            <v>บจก.ที.ซี.ยูเนี่ยน อโกรเทค</v>
          </cell>
          <cell r="F166" t="str">
            <v>Zhejiang UN</v>
          </cell>
          <cell r="G166">
            <v>21</v>
          </cell>
          <cell r="H166">
            <v>37</v>
          </cell>
          <cell r="I166" t="str">
            <v>ขาว</v>
          </cell>
          <cell r="J166" t="str">
            <v>ใส</v>
          </cell>
          <cell r="L166">
            <v>100</v>
          </cell>
          <cell r="M166" t="str">
            <v>±</v>
          </cell>
          <cell r="N166">
            <v>5</v>
          </cell>
          <cell r="R166" t="str">
            <v>ไม่</v>
          </cell>
          <cell r="T166" t="str">
            <v>ไม่สวมถุงใน</v>
          </cell>
          <cell r="U166"/>
          <cell r="V166"/>
          <cell r="X166" t="str">
            <v>รอแจ้ง</v>
          </cell>
          <cell r="Z166" t="str">
            <v xml:space="preserve">300กระสอบแบนเต็มใบ </v>
          </cell>
          <cell r="AA166">
            <v>10000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0</v>
          </cell>
          <cell r="AL166">
            <v>10000</v>
          </cell>
          <cell r="AM166"/>
          <cell r="AN166">
            <v>10500</v>
          </cell>
          <cell r="AO166" t="str">
            <v>WSWT2121670SM</v>
          </cell>
          <cell r="AQ166">
            <v>10756.900000000001</v>
          </cell>
          <cell r="AR166">
            <v>0</v>
          </cell>
          <cell r="AS166">
            <v>10756.900000000001</v>
          </cell>
          <cell r="AT166">
            <v>0</v>
          </cell>
          <cell r="AU166">
            <v>10756.900000000001</v>
          </cell>
          <cell r="BZ166" t="str">
            <v>WRWT21670/WRWT21670</v>
          </cell>
          <cell r="CA166">
            <v>773.56453533333331</v>
          </cell>
          <cell r="DL166" t="str">
            <v>P8</v>
          </cell>
          <cell r="DM166">
            <v>4</v>
          </cell>
          <cell r="DN166" t="str">
            <v>รอแจ้ง</v>
          </cell>
          <cell r="DP166" t="e">
            <v>#VALUE!</v>
          </cell>
          <cell r="DQ166" t="e">
            <v>#VALUE!</v>
          </cell>
          <cell r="DR166" t="e">
            <v>#VALUE!</v>
          </cell>
          <cell r="DS166" t="e">
            <v>#VALUE!</v>
          </cell>
          <cell r="DT166" t="e">
            <v>#VALUE!</v>
          </cell>
          <cell r="DU166" t="e">
            <v>#VALUE!</v>
          </cell>
          <cell r="DW166"/>
          <cell r="DX166"/>
          <cell r="DY166"/>
          <cell r="DZ166"/>
          <cell r="EA166"/>
          <cell r="EB166"/>
          <cell r="EC166" t="str">
            <v>งานเคลือบ+พิมพ์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ประมาณการ</v>
          </cell>
          <cell r="C167" t="str">
            <v>ประมาณการ</v>
          </cell>
          <cell r="E167" t="str">
            <v>บจก.เอพีเอ็ม อะโกร</v>
          </cell>
          <cell r="F167" t="str">
            <v>รอแบบ</v>
          </cell>
          <cell r="G167">
            <v>21</v>
          </cell>
          <cell r="H167">
            <v>40</v>
          </cell>
          <cell r="I167" t="str">
            <v>ขาว</v>
          </cell>
          <cell r="J167" t="str">
            <v>ใส</v>
          </cell>
          <cell r="L167">
            <v>108</v>
          </cell>
          <cell r="M167" t="str">
            <v>±</v>
          </cell>
          <cell r="N167">
            <v>5</v>
          </cell>
          <cell r="R167" t="str">
            <v>จับจีบ</v>
          </cell>
          <cell r="T167">
            <v>22</v>
          </cell>
          <cell r="U167">
            <v>42</v>
          </cell>
          <cell r="V167">
            <v>40</v>
          </cell>
          <cell r="X167" t="str">
            <v>รอแจ้ง</v>
          </cell>
          <cell r="Z167" t="str">
            <v>500กระสอบแบน</v>
          </cell>
          <cell r="AA167">
            <v>10000</v>
          </cell>
          <cell r="AB167">
            <v>227.95928601599996</v>
          </cell>
          <cell r="AC167">
            <v>0</v>
          </cell>
          <cell r="AD167">
            <v>227.95928601599996</v>
          </cell>
          <cell r="AG167"/>
          <cell r="AI167"/>
          <cell r="AJ167">
            <v>0</v>
          </cell>
          <cell r="AL167">
            <v>10000</v>
          </cell>
          <cell r="AM167"/>
          <cell r="AN167">
            <v>10500</v>
          </cell>
          <cell r="AO167" t="str">
            <v>WSWT2121670SM</v>
          </cell>
          <cell r="AQ167">
            <v>11595.1</v>
          </cell>
          <cell r="AR167">
            <v>0</v>
          </cell>
          <cell r="AS167">
            <v>11595.1</v>
          </cell>
          <cell r="AT167">
            <v>0</v>
          </cell>
          <cell r="AU167">
            <v>11595.1</v>
          </cell>
          <cell r="BZ167" t="str">
            <v>WRWT21670/WRWT21670</v>
          </cell>
          <cell r="CA167">
            <v>833.84229133333326</v>
          </cell>
          <cell r="DL167" t="str">
            <v>P8</v>
          </cell>
          <cell r="DM167">
            <v>4</v>
          </cell>
          <cell r="DN167" t="str">
            <v>รอแจ้ง</v>
          </cell>
          <cell r="DP167" t="e">
            <v>#VALUE!</v>
          </cell>
          <cell r="DQ167" t="e">
            <v>#VALUE!</v>
          </cell>
          <cell r="DR167" t="e">
            <v>#VALUE!</v>
          </cell>
          <cell r="DS167" t="e">
            <v>#VALUE!</v>
          </cell>
          <cell r="DT167" t="e">
            <v>#VALUE!</v>
          </cell>
          <cell r="DU167" t="e">
            <v>#VALUE!</v>
          </cell>
          <cell r="DW167" t="e">
            <v>#VALUE!</v>
          </cell>
          <cell r="DX167"/>
          <cell r="DY167"/>
          <cell r="DZ167"/>
          <cell r="EA167"/>
          <cell r="EB167"/>
          <cell r="EC167" t="str">
            <v>งานเคลือบ+พิมพ์</v>
          </cell>
          <cell r="ED167" t="str">
            <v>รอART</v>
          </cell>
          <cell r="EG167"/>
          <cell r="EH167"/>
          <cell r="EI167"/>
        </row>
        <row r="168">
          <cell r="B168" t="str">
            <v>MK66-000701</v>
          </cell>
          <cell r="C168">
            <v>45066</v>
          </cell>
          <cell r="E168" t="str">
            <v>บจก.เอสพีเอ็ม อาหารสัตว์</v>
          </cell>
          <cell r="F168" t="str">
            <v>มาซูฟีด ซี041</v>
          </cell>
          <cell r="G168">
            <v>21</v>
          </cell>
          <cell r="H168">
            <v>38</v>
          </cell>
          <cell r="I168" t="str">
            <v>ขาว</v>
          </cell>
          <cell r="J168" t="str">
            <v>ด้าน</v>
          </cell>
          <cell r="L168">
            <v>102</v>
          </cell>
          <cell r="M168" t="str">
            <v>±</v>
          </cell>
          <cell r="N168">
            <v>5</v>
          </cell>
          <cell r="R168" t="str">
            <v>บิด</v>
          </cell>
          <cell r="T168">
            <v>22</v>
          </cell>
          <cell r="U168">
            <v>40</v>
          </cell>
          <cell r="V168">
            <v>40</v>
          </cell>
          <cell r="X168" t="str">
            <v>รอแจ้ง</v>
          </cell>
          <cell r="Z168" t="str">
            <v>500กระสอบแบน</v>
          </cell>
          <cell r="AA168">
            <v>5000</v>
          </cell>
          <cell r="AB168">
            <v>108.55204095999999</v>
          </cell>
          <cell r="AC168">
            <v>0</v>
          </cell>
          <cell r="AD168">
            <v>108.55204095999999</v>
          </cell>
          <cell r="AG168"/>
          <cell r="AI168"/>
          <cell r="AJ168">
            <v>0</v>
          </cell>
          <cell r="AL168">
            <v>5000</v>
          </cell>
          <cell r="AM168"/>
          <cell r="AN168">
            <v>5250</v>
          </cell>
          <cell r="AO168" t="str">
            <v>WSWT2121670SM</v>
          </cell>
          <cell r="AQ168">
            <v>5518.15</v>
          </cell>
          <cell r="AR168">
            <v>0</v>
          </cell>
          <cell r="AS168">
            <v>5518.15</v>
          </cell>
          <cell r="AT168">
            <v>0</v>
          </cell>
          <cell r="AU168">
            <v>5518.15</v>
          </cell>
          <cell r="BZ168" t="str">
            <v>WRWT21670/WRWT21670</v>
          </cell>
          <cell r="CA168">
            <v>396.82856033333326</v>
          </cell>
          <cell r="DL168" t="str">
            <v>P8</v>
          </cell>
          <cell r="DM168">
            <v>4</v>
          </cell>
          <cell r="DN168" t="str">
            <v>รอแจ้ง</v>
          </cell>
          <cell r="DP168" t="e">
            <v>#VALUE!</v>
          </cell>
          <cell r="DQ168" t="e">
            <v>#VALUE!</v>
          </cell>
          <cell r="DR168" t="e">
            <v>#VALUE!</v>
          </cell>
          <cell r="DS168" t="e">
            <v>#VALUE!</v>
          </cell>
          <cell r="DT168" t="e">
            <v>#VALUE!</v>
          </cell>
          <cell r="DU168" t="e">
            <v>#VALUE!</v>
          </cell>
          <cell r="DW168" t="e">
            <v>#VALUE!</v>
          </cell>
          <cell r="DX168"/>
          <cell r="DY168"/>
          <cell r="DZ168"/>
          <cell r="EA168"/>
          <cell r="EB168"/>
          <cell r="EC168" t="str">
            <v>งานเคลือบ+พิมพ์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MK68-000703</v>
          </cell>
          <cell r="C169">
            <v>45800</v>
          </cell>
          <cell r="E169" t="str">
            <v>บจก.เอสพีเอ็ม อาหารสัตว์</v>
          </cell>
          <cell r="F169" t="str">
            <v>มาซู ฟีดบี0434</v>
          </cell>
          <cell r="G169">
            <v>21</v>
          </cell>
          <cell r="H169">
            <v>40</v>
          </cell>
          <cell r="I169" t="str">
            <v>ขาว</v>
          </cell>
          <cell r="J169" t="str">
            <v>ด้าน</v>
          </cell>
          <cell r="L169">
            <v>108</v>
          </cell>
          <cell r="M169" t="str">
            <v>±</v>
          </cell>
          <cell r="N169">
            <v>5</v>
          </cell>
          <cell r="R169" t="str">
            <v>บิด</v>
          </cell>
          <cell r="T169">
            <v>22</v>
          </cell>
          <cell r="U169">
            <v>42</v>
          </cell>
          <cell r="V169">
            <v>40</v>
          </cell>
          <cell r="X169" t="str">
            <v>รอส่ง</v>
          </cell>
          <cell r="Z169" t="str">
            <v>500กระสอบแบน</v>
          </cell>
          <cell r="AA169">
            <v>5000</v>
          </cell>
          <cell r="AB169">
            <v>5.2886554355711999</v>
          </cell>
          <cell r="AC169">
            <v>0</v>
          </cell>
          <cell r="AD169">
            <v>5.2886554355711999</v>
          </cell>
          <cell r="AG169"/>
          <cell r="AI169"/>
          <cell r="AJ169">
            <v>4768</v>
          </cell>
          <cell r="AL169">
            <v>232</v>
          </cell>
          <cell r="AM169">
            <v>10420</v>
          </cell>
          <cell r="AN169">
            <v>0</v>
          </cell>
          <cell r="AO169" t="str">
            <v>WSWT2121670SM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BZ169" t="str">
            <v>WRWT21670/WRWT21670</v>
          </cell>
          <cell r="CA169">
            <v>0</v>
          </cell>
          <cell r="DL169" t="str">
            <v>P8</v>
          </cell>
          <cell r="DM169">
            <v>4</v>
          </cell>
          <cell r="DN169" t="str">
            <v>รอส่ง</v>
          </cell>
          <cell r="DP169" t="e">
            <v>#VALUE!</v>
          </cell>
          <cell r="DQ169" t="e">
            <v>#VALUE!</v>
          </cell>
          <cell r="DR169" t="e">
            <v>#VALUE!</v>
          </cell>
          <cell r="DS169" t="e">
            <v>#VALUE!</v>
          </cell>
          <cell r="DT169" t="e">
            <v>#VALUE!</v>
          </cell>
          <cell r="DU169" t="e">
            <v>#VALUE!</v>
          </cell>
          <cell r="DW169" t="e">
            <v>#VALUE!</v>
          </cell>
          <cell r="DX169"/>
          <cell r="DY169"/>
          <cell r="DZ169"/>
          <cell r="EA169"/>
          <cell r="EB169"/>
          <cell r="EC169" t="str">
            <v>งานเคลือบ+พิมพ์</v>
          </cell>
          <cell r="ED169" t="str">
            <v xml:space="preserve"> /</v>
          </cell>
          <cell r="EG169"/>
          <cell r="EH169"/>
          <cell r="EI169"/>
        </row>
        <row r="170">
          <cell r="B170">
            <v>0</v>
          </cell>
          <cell r="C170"/>
          <cell r="E170"/>
          <cell r="F170"/>
          <cell r="G170">
            <v>21</v>
          </cell>
          <cell r="H170">
            <v>37</v>
          </cell>
          <cell r="I170"/>
          <cell r="J170"/>
          <cell r="L170">
            <v>74</v>
          </cell>
          <cell r="M170" t="str">
            <v>±</v>
          </cell>
          <cell r="N170">
            <v>5</v>
          </cell>
          <cell r="R170"/>
          <cell r="T170"/>
          <cell r="U170"/>
          <cell r="V170"/>
          <cell r="X170"/>
          <cell r="Z170"/>
          <cell r="AA170"/>
          <cell r="AB170"/>
          <cell r="AC170" t="str">
            <v>ว</v>
          </cell>
          <cell r="AD170"/>
          <cell r="AG170"/>
          <cell r="AI170" t="str">
            <v>ระบุในSD</v>
          </cell>
          <cell r="AJ170"/>
          <cell r="AL170">
            <v>0</v>
          </cell>
          <cell r="AM170"/>
          <cell r="AN170">
            <v>0</v>
          </cell>
          <cell r="AO170" t="str">
            <v>WSWT2121670SM</v>
          </cell>
          <cell r="AQ170">
            <v>239326.36697750003</v>
          </cell>
          <cell r="AR170">
            <v>66002.276977500005</v>
          </cell>
          <cell r="AS170">
            <v>173324.09000000003</v>
          </cell>
          <cell r="AT170">
            <v>0</v>
          </cell>
          <cell r="AU170">
            <v>239326.36697750003</v>
          </cell>
          <cell r="BZ170" t="str">
            <v>WRWT210670/WRWT21670</v>
          </cell>
          <cell r="CA170">
            <v>0</v>
          </cell>
          <cell r="DL170"/>
          <cell r="DM170" t="str">
            <v>Lead time</v>
          </cell>
          <cell r="DN170"/>
          <cell r="DP170"/>
          <cell r="DQ170"/>
          <cell r="DR170"/>
          <cell r="DS170"/>
          <cell r="DT170"/>
          <cell r="DU170"/>
          <cell r="DW170"/>
          <cell r="DX170"/>
          <cell r="DY170"/>
          <cell r="DZ170"/>
          <cell r="EA170"/>
          <cell r="EB170"/>
          <cell r="EC170"/>
          <cell r="ED170"/>
          <cell r="EG170"/>
          <cell r="EH170">
            <v>0</v>
          </cell>
          <cell r="EI170">
            <v>0</v>
          </cell>
        </row>
        <row r="171">
          <cell r="B171" t="str">
            <v>MK68-000640</v>
          </cell>
          <cell r="C171">
            <v>9</v>
          </cell>
          <cell r="E171" t="str">
            <v>กรมการข้าว</v>
          </cell>
          <cell r="F171" t="str">
            <v>เมล็ดพันธุ์ข้าว</v>
          </cell>
          <cell r="G171">
            <v>22</v>
          </cell>
          <cell r="H171">
            <v>34</v>
          </cell>
          <cell r="I171" t="str">
            <v>ขาว</v>
          </cell>
          <cell r="J171" t="str">
            <v>ใส</v>
          </cell>
          <cell r="L171">
            <v>115</v>
          </cell>
          <cell r="M171" t="str">
            <v>+</v>
          </cell>
          <cell r="N171">
            <v>5</v>
          </cell>
          <cell r="R171" t="str">
            <v>ไม่</v>
          </cell>
          <cell r="T171" t="str">
            <v>ไม่สวมถุงใน</v>
          </cell>
          <cell r="U171"/>
          <cell r="V171"/>
          <cell r="X171">
            <v>45836</v>
          </cell>
          <cell r="Z171" t="str">
            <v>300กระสอบแบนเต็มใบ</v>
          </cell>
          <cell r="AA171">
            <v>239700</v>
          </cell>
          <cell r="AB171">
            <v>0</v>
          </cell>
          <cell r="AC171">
            <v>0</v>
          </cell>
          <cell r="AD171">
            <v>0</v>
          </cell>
          <cell r="AG171"/>
          <cell r="AI171" t="str">
            <v>ห้ามขาด-ผลิตเกิน 300</v>
          </cell>
          <cell r="AJ171">
            <v>229700</v>
          </cell>
          <cell r="AL171">
            <v>10000</v>
          </cell>
          <cell r="AM171">
            <v>239772</v>
          </cell>
          <cell r="AN171">
            <v>0</v>
          </cell>
          <cell r="AO171" t="str">
            <v>WSWT2221940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BZ171" t="str">
            <v>WRWT21940/WRWT21940</v>
          </cell>
          <cell r="CA171">
            <v>0</v>
          </cell>
          <cell r="DL171" t="str">
            <v>P8</v>
          </cell>
          <cell r="DM171">
            <v>4</v>
          </cell>
          <cell r="DN171">
            <v>45836</v>
          </cell>
          <cell r="DP171">
            <v>45831</v>
          </cell>
          <cell r="DQ171">
            <v>45832</v>
          </cell>
          <cell r="DR171">
            <v>45826</v>
          </cell>
          <cell r="DS171">
            <v>45833</v>
          </cell>
          <cell r="DT171">
            <v>45834</v>
          </cell>
          <cell r="DU171">
            <v>45834</v>
          </cell>
          <cell r="DW171"/>
          <cell r="DX171"/>
          <cell r="DY171"/>
          <cell r="DZ171"/>
          <cell r="EA171"/>
          <cell r="EB171"/>
          <cell r="EC171" t="str">
            <v>งานเคลือบ+พิมพ์</v>
          </cell>
          <cell r="ED171" t="str">
            <v xml:space="preserve"> /</v>
          </cell>
          <cell r="EG171"/>
          <cell r="EH171"/>
          <cell r="EI171"/>
        </row>
        <row r="172">
          <cell r="B172">
            <v>0</v>
          </cell>
          <cell r="C172"/>
          <cell r="E172"/>
          <cell r="F172"/>
          <cell r="G172">
            <v>21.6</v>
          </cell>
          <cell r="H172">
            <v>34</v>
          </cell>
          <cell r="I172"/>
          <cell r="J172"/>
          <cell r="L172">
            <v>97</v>
          </cell>
          <cell r="M172" t="str">
            <v>±</v>
          </cell>
          <cell r="N172">
            <v>5</v>
          </cell>
          <cell r="R172"/>
          <cell r="T172"/>
          <cell r="U172"/>
          <cell r="V172"/>
          <cell r="X172"/>
          <cell r="Z172"/>
          <cell r="AA172"/>
          <cell r="AB172">
            <v>0</v>
          </cell>
          <cell r="AC172">
            <v>0</v>
          </cell>
          <cell r="AD172"/>
          <cell r="AG172"/>
          <cell r="AI172" t="str">
            <v>ระบุในSD</v>
          </cell>
          <cell r="AJ172"/>
          <cell r="AL172">
            <v>0</v>
          </cell>
          <cell r="AM172"/>
          <cell r="AN172">
            <v>0</v>
          </cell>
          <cell r="AO172" t="str">
            <v>WSWT2221940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BZ172" t="str">
            <v>WRWT21940/WRWT21940</v>
          </cell>
          <cell r="CA172">
            <v>0</v>
          </cell>
          <cell r="DL172"/>
          <cell r="DM172" t="str">
            <v>Lead time</v>
          </cell>
          <cell r="DN172"/>
          <cell r="DP172"/>
          <cell r="DQ172"/>
          <cell r="DR172"/>
          <cell r="DS172"/>
          <cell r="DT172"/>
          <cell r="DU172"/>
          <cell r="DW172"/>
          <cell r="DX172"/>
          <cell r="DY172"/>
          <cell r="DZ172"/>
          <cell r="EA172"/>
          <cell r="EB172"/>
          <cell r="EC172"/>
          <cell r="ED172"/>
          <cell r="EG172"/>
          <cell r="EH172"/>
          <cell r="EI172">
            <v>0</v>
          </cell>
        </row>
        <row r="173">
          <cell r="B173" t="str">
            <v>MK68-000783</v>
          </cell>
          <cell r="C173">
            <v>45820</v>
          </cell>
          <cell r="E173" t="str">
            <v>บจก.ซิเบลโก้(บางเลน)</v>
          </cell>
          <cell r="F173" t="str">
            <v>FELDSPAR SP SPAR A</v>
          </cell>
          <cell r="G173">
            <v>23</v>
          </cell>
          <cell r="H173">
            <v>38</v>
          </cell>
          <cell r="I173" t="str">
            <v>ขาว</v>
          </cell>
          <cell r="J173" t="str">
            <v>ใส</v>
          </cell>
          <cell r="L173">
            <v>100</v>
          </cell>
          <cell r="M173" t="str">
            <v>±</v>
          </cell>
          <cell r="N173">
            <v>5</v>
          </cell>
          <cell r="R173" t="str">
            <v>ไม่</v>
          </cell>
          <cell r="T173" t="str">
            <v>ไม่สวมถุงใน</v>
          </cell>
          <cell r="U173"/>
          <cell r="V173"/>
          <cell r="X173">
            <v>45834</v>
          </cell>
          <cell r="Z173" t="str">
            <v>500กระสอบ</v>
          </cell>
          <cell r="AA173">
            <v>5000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0</v>
          </cell>
          <cell r="AL173">
            <v>5000</v>
          </cell>
          <cell r="AM173"/>
          <cell r="AN173">
            <v>5250</v>
          </cell>
          <cell r="AO173" t="str">
            <v>WSWT2325650</v>
          </cell>
          <cell r="AQ173">
            <v>5518.15</v>
          </cell>
          <cell r="AR173">
            <v>5518.15</v>
          </cell>
          <cell r="AS173">
            <v>0</v>
          </cell>
          <cell r="AT173">
            <v>1236</v>
          </cell>
          <cell r="AU173">
            <v>4282.1499999999996</v>
          </cell>
          <cell r="BZ173" t="str">
            <v>WRWT25650/WRWT25650</v>
          </cell>
          <cell r="CA173">
            <v>0</v>
          </cell>
          <cell r="DL173" t="str">
            <v>P8</v>
          </cell>
          <cell r="DM173">
            <v>4</v>
          </cell>
          <cell r="DN173">
            <v>45834</v>
          </cell>
          <cell r="DP173">
            <v>45829</v>
          </cell>
          <cell r="DQ173">
            <v>45830</v>
          </cell>
          <cell r="DR173">
            <v>45824</v>
          </cell>
          <cell r="DS173">
            <v>45831</v>
          </cell>
          <cell r="DT173">
            <v>45832</v>
          </cell>
          <cell r="DU173">
            <v>45832</v>
          </cell>
          <cell r="DW173"/>
          <cell r="DX173"/>
          <cell r="DY173"/>
          <cell r="DZ173"/>
          <cell r="EA173"/>
          <cell r="EB173"/>
          <cell r="EC173" t="str">
            <v>งานเคลือบ+พิมพ์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MK68-000784</v>
          </cell>
          <cell r="C174">
            <v>45820</v>
          </cell>
          <cell r="E174" t="str">
            <v>บจก.ซิเบลโก้(สบปราบ)</v>
          </cell>
          <cell r="F174" t="str">
            <v>OPAL CA3(ถุงในดำ)</v>
          </cell>
          <cell r="G174">
            <v>23</v>
          </cell>
          <cell r="H174">
            <v>34</v>
          </cell>
          <cell r="I174" t="str">
            <v>ขาว</v>
          </cell>
          <cell r="J174"/>
          <cell r="L174">
            <v>68</v>
          </cell>
          <cell r="M174" t="str">
            <v>±</v>
          </cell>
          <cell r="N174">
            <v>5</v>
          </cell>
          <cell r="R174" t="str">
            <v>ไม่</v>
          </cell>
          <cell r="T174">
            <v>24</v>
          </cell>
          <cell r="U174">
            <v>37</v>
          </cell>
          <cell r="V174">
            <v>50</v>
          </cell>
          <cell r="X174">
            <v>45842</v>
          </cell>
          <cell r="Z174" t="str">
            <v>มัด100</v>
          </cell>
          <cell r="AA174">
            <v>6500</v>
          </cell>
          <cell r="AB174">
            <v>178.00067625600002</v>
          </cell>
          <cell r="AC174">
            <v>0</v>
          </cell>
          <cell r="AD174">
            <v>178.00067625600002</v>
          </cell>
          <cell r="AG174"/>
          <cell r="AI174"/>
          <cell r="AJ174">
            <v>0</v>
          </cell>
          <cell r="AL174">
            <v>6500</v>
          </cell>
          <cell r="AM174">
            <v>0</v>
          </cell>
          <cell r="AN174">
            <v>6825</v>
          </cell>
          <cell r="AO174" t="str">
            <v>WSWT2325650</v>
          </cell>
          <cell r="AQ174">
            <v>6447.1549999999997</v>
          </cell>
          <cell r="AR174">
            <v>6447.1549999999997</v>
          </cell>
          <cell r="AS174">
            <v>0</v>
          </cell>
          <cell r="AT174">
            <v>0</v>
          </cell>
          <cell r="AU174">
            <v>0</v>
          </cell>
          <cell r="BZ174" t="str">
            <v>WRWT25650/WRWT25650</v>
          </cell>
          <cell r="CA174">
            <v>0</v>
          </cell>
          <cell r="DL174" t="str">
            <v>P8</v>
          </cell>
          <cell r="DM174">
            <v>4</v>
          </cell>
          <cell r="DN174">
            <v>45842</v>
          </cell>
          <cell r="DP174">
            <v>45837</v>
          </cell>
          <cell r="DQ174">
            <v>45838</v>
          </cell>
          <cell r="DR174">
            <v>45832</v>
          </cell>
          <cell r="DS174">
            <v>45839</v>
          </cell>
          <cell r="DT174">
            <v>45840</v>
          </cell>
          <cell r="DU174">
            <v>45840</v>
          </cell>
          <cell r="DW174"/>
          <cell r="DX174"/>
          <cell r="DY174"/>
          <cell r="DZ174"/>
          <cell r="EA174"/>
          <cell r="EB174"/>
          <cell r="EC174" t="str">
            <v>งานเคลือบ+พิมพ์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MK68-000784</v>
          </cell>
          <cell r="C175">
            <v>45820</v>
          </cell>
          <cell r="E175" t="str">
            <v>บจก.ซิเบลโก้(สบปราบ)</v>
          </cell>
          <cell r="F175" t="str">
            <v>EXCELBLEND S50(ถุงในดำ)</v>
          </cell>
          <cell r="G175">
            <v>23</v>
          </cell>
          <cell r="H175">
            <v>34</v>
          </cell>
          <cell r="I175" t="str">
            <v>ขาว</v>
          </cell>
          <cell r="J175"/>
          <cell r="L175">
            <v>68</v>
          </cell>
          <cell r="M175" t="str">
            <v>±</v>
          </cell>
          <cell r="N175">
            <v>5</v>
          </cell>
          <cell r="R175" t="str">
            <v>ไม่</v>
          </cell>
          <cell r="T175">
            <v>24</v>
          </cell>
          <cell r="U175">
            <v>37</v>
          </cell>
          <cell r="V175">
            <v>50</v>
          </cell>
          <cell r="X175">
            <v>45842</v>
          </cell>
          <cell r="Z175" t="str">
            <v>มัด100</v>
          </cell>
          <cell r="AA175">
            <v>6500</v>
          </cell>
          <cell r="AB175">
            <v>178.00067625600002</v>
          </cell>
          <cell r="AC175">
            <v>0</v>
          </cell>
          <cell r="AD175">
            <v>178.00067625600002</v>
          </cell>
          <cell r="AG175"/>
          <cell r="AI175"/>
          <cell r="AJ175">
            <v>0</v>
          </cell>
          <cell r="AL175">
            <v>6500</v>
          </cell>
          <cell r="AM175">
            <v>0</v>
          </cell>
          <cell r="AN175">
            <v>6825</v>
          </cell>
          <cell r="AO175" t="str">
            <v>WSWT2325650</v>
          </cell>
          <cell r="AQ175">
            <v>6447.1549999999997</v>
          </cell>
          <cell r="AR175">
            <v>6447.1549999999997</v>
          </cell>
          <cell r="AS175">
            <v>0</v>
          </cell>
          <cell r="AT175">
            <v>0</v>
          </cell>
          <cell r="AU175">
            <v>0</v>
          </cell>
          <cell r="BZ175" t="str">
            <v>WRWT25650/WRWT25650</v>
          </cell>
          <cell r="CA175">
            <v>0</v>
          </cell>
          <cell r="DL175" t="str">
            <v>P8</v>
          </cell>
          <cell r="DM175">
            <v>4</v>
          </cell>
          <cell r="DN175">
            <v>45842</v>
          </cell>
          <cell r="DP175">
            <v>45837</v>
          </cell>
          <cell r="DQ175">
            <v>45838</v>
          </cell>
          <cell r="DR175">
            <v>45832</v>
          </cell>
          <cell r="DS175">
            <v>45839</v>
          </cell>
          <cell r="DT175">
            <v>45840</v>
          </cell>
          <cell r="DU175">
            <v>45840</v>
          </cell>
          <cell r="DW175"/>
          <cell r="DX175"/>
          <cell r="DY175"/>
          <cell r="DZ175"/>
          <cell r="EA175"/>
          <cell r="EB175"/>
          <cell r="EC175" t="str">
            <v>งานเคลือบ+พิมพ์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MK68-000784</v>
          </cell>
          <cell r="C176">
            <v>45820</v>
          </cell>
          <cell r="E176" t="str">
            <v>บจก.ซิเบลโก้(สบปราบ)</v>
          </cell>
          <cell r="F176" t="str">
            <v>BLANK FORM</v>
          </cell>
          <cell r="G176">
            <v>23</v>
          </cell>
          <cell r="H176">
            <v>38</v>
          </cell>
          <cell r="I176" t="str">
            <v>ขาว</v>
          </cell>
          <cell r="J176" t="str">
            <v>ใส</v>
          </cell>
          <cell r="L176">
            <v>100</v>
          </cell>
          <cell r="M176" t="str">
            <v>±</v>
          </cell>
          <cell r="N176">
            <v>5</v>
          </cell>
          <cell r="R176" t="str">
            <v>ไม่</v>
          </cell>
          <cell r="T176" t="str">
            <v>ไม่สวมถุงใน</v>
          </cell>
          <cell r="U176"/>
          <cell r="V176"/>
          <cell r="X176">
            <v>45842</v>
          </cell>
          <cell r="Z176" t="str">
            <v>มัด100</v>
          </cell>
          <cell r="AA176">
            <v>7000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0</v>
          </cell>
          <cell r="AL176">
            <v>7000</v>
          </cell>
          <cell r="AM176">
            <v>0</v>
          </cell>
          <cell r="AN176">
            <v>7350</v>
          </cell>
          <cell r="AO176" t="str">
            <v>WSWT2325650</v>
          </cell>
          <cell r="AQ176">
            <v>7725.41</v>
          </cell>
          <cell r="AR176">
            <v>7725.41</v>
          </cell>
          <cell r="AS176">
            <v>0</v>
          </cell>
          <cell r="AT176">
            <v>0</v>
          </cell>
          <cell r="AU176">
            <v>7725.41</v>
          </cell>
          <cell r="BZ176" t="str">
            <v>WRWT25650/WRWT25650</v>
          </cell>
          <cell r="CA176">
            <v>0</v>
          </cell>
          <cell r="DL176" t="str">
            <v>P8</v>
          </cell>
          <cell r="DM176">
            <v>4</v>
          </cell>
          <cell r="DN176">
            <v>45842</v>
          </cell>
          <cell r="DP176">
            <v>45837</v>
          </cell>
          <cell r="DQ176">
            <v>45838</v>
          </cell>
          <cell r="DR176">
            <v>45832</v>
          </cell>
          <cell r="DS176">
            <v>45839</v>
          </cell>
          <cell r="DT176">
            <v>45840</v>
          </cell>
          <cell r="DU176">
            <v>45840</v>
          </cell>
          <cell r="DW176"/>
          <cell r="DX176"/>
          <cell r="DY176"/>
          <cell r="DZ176"/>
          <cell r="EA176"/>
          <cell r="EB176"/>
          <cell r="EC176" t="str">
            <v>งานเคลือบ+พิมพ์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ประมาณการ</v>
          </cell>
          <cell r="C177" t="str">
            <v>ประมาณการ</v>
          </cell>
          <cell r="E177" t="str">
            <v>บจก.ซิเบลโก้(สบปราบ)</v>
          </cell>
          <cell r="F177" t="str">
            <v>รอแบบ</v>
          </cell>
          <cell r="G177">
            <v>23</v>
          </cell>
          <cell r="H177">
            <v>34</v>
          </cell>
          <cell r="I177" t="str">
            <v>ขาว</v>
          </cell>
          <cell r="J177"/>
          <cell r="L177">
            <v>68</v>
          </cell>
          <cell r="M177" t="str">
            <v>±</v>
          </cell>
          <cell r="N177">
            <v>5</v>
          </cell>
          <cell r="R177" t="str">
            <v>ไม่</v>
          </cell>
          <cell r="T177">
            <v>24</v>
          </cell>
          <cell r="U177">
            <v>37</v>
          </cell>
          <cell r="V177">
            <v>50</v>
          </cell>
          <cell r="X177">
            <v>45868</v>
          </cell>
          <cell r="Z177" t="str">
            <v>มัด100</v>
          </cell>
          <cell r="AA177">
            <v>20000</v>
          </cell>
          <cell r="AB177">
            <v>547.69438847999993</v>
          </cell>
          <cell r="AC177">
            <v>0</v>
          </cell>
          <cell r="AD177">
            <v>547.69438847999993</v>
          </cell>
          <cell r="AG177"/>
          <cell r="AI177"/>
          <cell r="AJ177">
            <v>0</v>
          </cell>
          <cell r="AL177">
            <v>20000</v>
          </cell>
          <cell r="AM177"/>
          <cell r="AN177">
            <v>21000</v>
          </cell>
          <cell r="AO177" t="str">
            <v>WSWT2325650</v>
          </cell>
          <cell r="AQ177">
            <v>19837.400000000001</v>
          </cell>
          <cell r="AR177">
            <v>19837.400000000001</v>
          </cell>
          <cell r="AS177">
            <v>0</v>
          </cell>
          <cell r="AT177">
            <v>0</v>
          </cell>
          <cell r="AU177">
            <v>0</v>
          </cell>
          <cell r="BZ177" t="str">
            <v>WRWT25650/WRWT25650</v>
          </cell>
          <cell r="CA177">
            <v>0</v>
          </cell>
          <cell r="DL177" t="str">
            <v>P9</v>
          </cell>
          <cell r="DM177">
            <v>3</v>
          </cell>
          <cell r="DN177">
            <v>45868</v>
          </cell>
          <cell r="DP177">
            <v>45863</v>
          </cell>
          <cell r="DQ177"/>
          <cell r="DR177">
            <v>45858</v>
          </cell>
          <cell r="DS177">
            <v>45865</v>
          </cell>
          <cell r="DT177">
            <v>45866</v>
          </cell>
          <cell r="DU177">
            <v>45866</v>
          </cell>
          <cell r="DW177">
            <v>45867</v>
          </cell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>รอART</v>
          </cell>
          <cell r="EG177"/>
          <cell r="EH177"/>
          <cell r="EI177"/>
        </row>
        <row r="178">
          <cell r="B178">
            <v>0</v>
          </cell>
          <cell r="C178"/>
          <cell r="E178"/>
          <cell r="F178"/>
          <cell r="G178">
            <v>23</v>
          </cell>
          <cell r="H178">
            <v>34</v>
          </cell>
          <cell r="I178" t="str">
            <v>ขาว</v>
          </cell>
          <cell r="J178"/>
          <cell r="L178">
            <v>68</v>
          </cell>
          <cell r="M178" t="str">
            <v>±</v>
          </cell>
          <cell r="N178">
            <v>5</v>
          </cell>
          <cell r="R178"/>
          <cell r="T178"/>
          <cell r="U178"/>
          <cell r="V178"/>
          <cell r="X178"/>
          <cell r="Z178"/>
          <cell r="AA178"/>
          <cell r="AB178">
            <v>0</v>
          </cell>
          <cell r="AC178">
            <v>0</v>
          </cell>
          <cell r="AD178"/>
          <cell r="AG178"/>
          <cell r="AI178" t="str">
            <v>ระบุในSD</v>
          </cell>
          <cell r="AJ178"/>
          <cell r="AL178">
            <v>0</v>
          </cell>
          <cell r="AM178"/>
          <cell r="AN178">
            <v>0</v>
          </cell>
          <cell r="AO178" t="str">
            <v>WSWT2325650</v>
          </cell>
          <cell r="AQ178">
            <v>45975.270000000004</v>
          </cell>
          <cell r="AR178">
            <v>45975.270000000004</v>
          </cell>
          <cell r="AS178">
            <v>0</v>
          </cell>
          <cell r="AT178">
            <v>1236</v>
          </cell>
          <cell r="AU178">
            <v>12007.56</v>
          </cell>
          <cell r="BZ178" t="str">
            <v>WRWT25650/WRWT25650</v>
          </cell>
          <cell r="CA178">
            <v>0</v>
          </cell>
          <cell r="DL178"/>
          <cell r="DM178" t="str">
            <v>Lead time</v>
          </cell>
          <cell r="DN178"/>
          <cell r="DP178"/>
          <cell r="DQ178"/>
          <cell r="DR178"/>
          <cell r="DS178"/>
          <cell r="DT178"/>
          <cell r="DU178"/>
          <cell r="DW178"/>
          <cell r="DX178"/>
          <cell r="DY178"/>
          <cell r="DZ178"/>
          <cell r="EA178"/>
          <cell r="EB178"/>
          <cell r="EC178"/>
          <cell r="ED178"/>
          <cell r="EG178"/>
          <cell r="EH178"/>
          <cell r="EI178">
            <v>0</v>
          </cell>
        </row>
        <row r="179">
          <cell r="B179" t="str">
            <v>ประมาณการ</v>
          </cell>
          <cell r="C179" t="str">
            <v>ประมาณการ</v>
          </cell>
          <cell r="E179" t="str">
            <v>พันธุ์ข้าว</v>
          </cell>
          <cell r="F179" t="str">
            <v>รอแบบ</v>
          </cell>
          <cell r="G179">
            <v>23</v>
          </cell>
          <cell r="H179">
            <v>34</v>
          </cell>
          <cell r="I179" t="str">
            <v>ขาวแถบใส5</v>
          </cell>
          <cell r="J179"/>
          <cell r="L179">
            <v>68</v>
          </cell>
          <cell r="M179" t="str">
            <v>±</v>
          </cell>
          <cell r="N179">
            <v>5</v>
          </cell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45868</v>
          </cell>
          <cell r="Z179" t="str">
            <v>500กระสอบ</v>
          </cell>
          <cell r="AA179">
            <v>10000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/>
          <cell r="AL179">
            <v>10000</v>
          </cell>
          <cell r="AM179"/>
          <cell r="AN179">
            <v>10500</v>
          </cell>
          <cell r="AO179" t="str">
            <v>WSWTSCL052325650</v>
          </cell>
          <cell r="AQ179">
            <v>9918.7000000000007</v>
          </cell>
          <cell r="AR179">
            <v>0</v>
          </cell>
          <cell r="AS179">
            <v>9918.7000000000007</v>
          </cell>
          <cell r="AT179">
            <v>0</v>
          </cell>
          <cell r="AU179">
            <v>0</v>
          </cell>
          <cell r="BZ179" t="str">
            <v>WRWT25650/WRCL25680</v>
          </cell>
          <cell r="CA179">
            <v>800.41704844444439</v>
          </cell>
          <cell r="DL179" t="str">
            <v>P7</v>
          </cell>
          <cell r="DM179">
            <v>2</v>
          </cell>
          <cell r="DN179">
            <v>45868</v>
          </cell>
          <cell r="DP179">
            <v>45863</v>
          </cell>
          <cell r="DQ179"/>
          <cell r="DR179">
            <v>45859</v>
          </cell>
          <cell r="DS179">
            <v>45866</v>
          </cell>
          <cell r="DT179">
            <v>45867</v>
          </cell>
          <cell r="DU179">
            <v>45867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>รอART</v>
          </cell>
          <cell r="EG179"/>
          <cell r="EH179"/>
          <cell r="EI179"/>
        </row>
        <row r="180">
          <cell r="B180">
            <v>0</v>
          </cell>
          <cell r="C180"/>
          <cell r="E180"/>
          <cell r="F180"/>
          <cell r="G180">
            <v>23</v>
          </cell>
          <cell r="H180">
            <v>34</v>
          </cell>
          <cell r="I180" t="str">
            <v>ขาวแถบใส5</v>
          </cell>
          <cell r="J180"/>
          <cell r="L180">
            <v>68</v>
          </cell>
          <cell r="M180" t="str">
            <v>±</v>
          </cell>
          <cell r="N180">
            <v>5</v>
          </cell>
          <cell r="R180"/>
          <cell r="T180"/>
          <cell r="U180"/>
          <cell r="V180"/>
          <cell r="X180"/>
          <cell r="Z180"/>
          <cell r="AA180"/>
          <cell r="AB180">
            <v>0</v>
          </cell>
          <cell r="AC180">
            <v>0</v>
          </cell>
          <cell r="AD180"/>
          <cell r="AG180"/>
          <cell r="AI180"/>
          <cell r="AJ180"/>
          <cell r="AL180">
            <v>0</v>
          </cell>
          <cell r="AM180"/>
          <cell r="AN180">
            <v>0</v>
          </cell>
          <cell r="AO180" t="str">
            <v>WSWTSCL052325650</v>
          </cell>
          <cell r="AQ180">
            <v>9918.7000000000007</v>
          </cell>
          <cell r="AR180">
            <v>0</v>
          </cell>
          <cell r="AS180">
            <v>9918.7000000000007</v>
          </cell>
          <cell r="AT180">
            <v>0</v>
          </cell>
          <cell r="AU180">
            <v>0</v>
          </cell>
          <cell r="BZ180" t="str">
            <v>WRWT25650/WRCL25680</v>
          </cell>
          <cell r="CA180">
            <v>0</v>
          </cell>
          <cell r="DL180"/>
          <cell r="DM180" t="str">
            <v>Lead time</v>
          </cell>
          <cell r="DN180"/>
          <cell r="DP180"/>
          <cell r="DQ180"/>
          <cell r="DR180"/>
          <cell r="DS180"/>
          <cell r="DT180"/>
          <cell r="DU180"/>
          <cell r="DW180"/>
          <cell r="DX180"/>
          <cell r="DY180"/>
          <cell r="DZ180"/>
          <cell r="EA180"/>
          <cell r="EB180"/>
          <cell r="EC180"/>
          <cell r="ED180"/>
          <cell r="EG180"/>
          <cell r="EH180"/>
          <cell r="EI180">
            <v>0</v>
          </cell>
        </row>
        <row r="181">
          <cell r="B181">
            <v>0</v>
          </cell>
          <cell r="C181"/>
          <cell r="E181"/>
          <cell r="F181"/>
          <cell r="G181">
            <v>23</v>
          </cell>
          <cell r="H181">
            <v>34</v>
          </cell>
          <cell r="I181" t="str">
            <v>ขาวแถบใส2</v>
          </cell>
          <cell r="J181"/>
          <cell r="L181">
            <v>68</v>
          </cell>
          <cell r="M181" t="str">
            <v>±</v>
          </cell>
          <cell r="N181">
            <v>5</v>
          </cell>
          <cell r="R181"/>
          <cell r="T181"/>
          <cell r="U181"/>
          <cell r="V181"/>
          <cell r="X181"/>
          <cell r="Z181"/>
          <cell r="AA181"/>
          <cell r="AB181">
            <v>0</v>
          </cell>
          <cell r="AC181">
            <v>0</v>
          </cell>
          <cell r="AD181"/>
          <cell r="AG181"/>
          <cell r="AI181" t="str">
            <v>ระบุในSD</v>
          </cell>
          <cell r="AJ181"/>
          <cell r="AL181">
            <v>0</v>
          </cell>
          <cell r="AM181"/>
          <cell r="AN181">
            <v>0</v>
          </cell>
          <cell r="AO181" t="str">
            <v>WSWTFCL022325650</v>
          </cell>
          <cell r="AQ181" t="e">
            <v>#REF!</v>
          </cell>
          <cell r="AR181" t="e">
            <v>#REF!</v>
          </cell>
          <cell r="AS181" t="e">
            <v>#REF!</v>
          </cell>
          <cell r="AT181" t="e">
            <v>#REF!</v>
          </cell>
          <cell r="AU181" t="e">
            <v>#REF!</v>
          </cell>
          <cell r="BZ181" t="str">
            <v>WRWT25650/WRCL25680</v>
          </cell>
          <cell r="CA181">
            <v>0</v>
          </cell>
          <cell r="DL181"/>
          <cell r="DM181" t="str">
            <v>Lead time</v>
          </cell>
          <cell r="DN181"/>
          <cell r="DP181"/>
          <cell r="DQ181"/>
          <cell r="DR181"/>
          <cell r="DS181"/>
          <cell r="DT181"/>
          <cell r="DU181"/>
          <cell r="DW181"/>
          <cell r="DX181"/>
          <cell r="DY181"/>
          <cell r="DZ181"/>
          <cell r="EA181"/>
          <cell r="EB181"/>
          <cell r="EC181"/>
          <cell r="ED181"/>
          <cell r="EG181"/>
          <cell r="EH181">
            <v>0</v>
          </cell>
          <cell r="EI181">
            <v>0</v>
          </cell>
        </row>
        <row r="182">
          <cell r="B182">
            <v>0</v>
          </cell>
          <cell r="C182"/>
          <cell r="E182"/>
          <cell r="F182"/>
          <cell r="G182">
            <v>23</v>
          </cell>
          <cell r="H182">
            <v>37</v>
          </cell>
          <cell r="I182" t="str">
            <v>ขาว</v>
          </cell>
          <cell r="J182"/>
          <cell r="L182">
            <v>85</v>
          </cell>
          <cell r="M182" t="str">
            <v>±</v>
          </cell>
          <cell r="N182">
            <v>5</v>
          </cell>
          <cell r="R182"/>
          <cell r="T182"/>
          <cell r="U182"/>
          <cell r="V182"/>
          <cell r="X182"/>
          <cell r="Z182"/>
          <cell r="AA182"/>
          <cell r="AB182">
            <v>0</v>
          </cell>
          <cell r="AC182">
            <v>0</v>
          </cell>
          <cell r="AD182"/>
          <cell r="AG182"/>
          <cell r="AI182" t="str">
            <v>ระบุในSD</v>
          </cell>
          <cell r="AJ182"/>
          <cell r="AL182">
            <v>0</v>
          </cell>
          <cell r="AM182"/>
          <cell r="AN182">
            <v>0</v>
          </cell>
          <cell r="AO182" t="str">
            <v>WSWT2325800</v>
          </cell>
          <cell r="AQ182" t="e">
            <v>#REF!</v>
          </cell>
          <cell r="AR182" t="e">
            <v>#REF!</v>
          </cell>
          <cell r="AS182" t="e">
            <v>#REF!</v>
          </cell>
          <cell r="AT182" t="e">
            <v>#REF!</v>
          </cell>
          <cell r="AU182" t="e">
            <v>#REF!</v>
          </cell>
          <cell r="BZ182" t="str">
            <v>WRWT25800/WRWT28750</v>
          </cell>
          <cell r="CA182">
            <v>0</v>
          </cell>
          <cell r="DL182"/>
          <cell r="DM182" t="str">
            <v>Lead time</v>
          </cell>
          <cell r="DN182"/>
          <cell r="DP182"/>
          <cell r="DQ182"/>
          <cell r="DR182"/>
          <cell r="DS182"/>
          <cell r="DT182"/>
          <cell r="DU182"/>
          <cell r="DW182"/>
          <cell r="DX182"/>
          <cell r="DY182"/>
          <cell r="DZ182"/>
          <cell r="EA182"/>
          <cell r="EB182"/>
          <cell r="EC182"/>
          <cell r="ED182"/>
          <cell r="EG182"/>
          <cell r="EH182">
            <v>0</v>
          </cell>
          <cell r="EI182">
            <v>0</v>
          </cell>
        </row>
        <row r="183">
          <cell r="B183" t="str">
            <v>MK68-000378</v>
          </cell>
          <cell r="C183">
            <v>45727</v>
          </cell>
          <cell r="E183" t="str">
            <v>บจก.แอมโก้เวท</v>
          </cell>
          <cell r="F183" t="str">
            <v>ไม่พิมพ์</v>
          </cell>
          <cell r="G183">
            <v>23</v>
          </cell>
          <cell r="H183">
            <v>40</v>
          </cell>
          <cell r="I183" t="str">
            <v>ขาว</v>
          </cell>
          <cell r="J183" t="str">
            <v>ใส</v>
          </cell>
          <cell r="L183">
            <v>125</v>
          </cell>
          <cell r="M183" t="str">
            <v>±</v>
          </cell>
          <cell r="N183">
            <v>5</v>
          </cell>
          <cell r="R183" t="str">
            <v>จับจีบ4"</v>
          </cell>
          <cell r="T183" t="str">
            <v>ไม่สวมถุงใน</v>
          </cell>
          <cell r="U183"/>
          <cell r="V183"/>
          <cell r="X183" t="str">
            <v>รอแจ้ง</v>
          </cell>
          <cell r="Z183" t="str">
            <v>500กระสอบแบน</v>
          </cell>
          <cell r="AA183">
            <v>1000</v>
          </cell>
          <cell r="AB183">
            <v>0</v>
          </cell>
          <cell r="AC183">
            <v>0</v>
          </cell>
          <cell r="AD183">
            <v>0</v>
          </cell>
          <cell r="AG183"/>
          <cell r="AI183" t="str">
            <v>ห้ามขาด-เกินได้5%</v>
          </cell>
          <cell r="AJ183">
            <v>0</v>
          </cell>
          <cell r="AL183">
            <v>1000</v>
          </cell>
          <cell r="AM183"/>
          <cell r="AN183">
            <v>0</v>
          </cell>
          <cell r="AO183" t="str">
            <v>WSWT2321750</v>
          </cell>
          <cell r="AQ183">
            <v>1159.5100000000002</v>
          </cell>
          <cell r="AR183">
            <v>1159.5100000000002</v>
          </cell>
          <cell r="AS183">
            <v>0</v>
          </cell>
          <cell r="AT183">
            <v>1159.5100000000002</v>
          </cell>
          <cell r="AU183">
            <v>0</v>
          </cell>
          <cell r="BZ183" t="str">
            <v>WRWT21750/WRWT21750</v>
          </cell>
          <cell r="CA183">
            <v>0</v>
          </cell>
          <cell r="DL183" t="str">
            <v>P11</v>
          </cell>
          <cell r="DM183">
            <v>2</v>
          </cell>
          <cell r="DN183" t="str">
            <v>รอแจ้ง</v>
          </cell>
          <cell r="DP183" t="e">
            <v>#VALUE!</v>
          </cell>
          <cell r="DQ183" t="e">
            <v>#VALUE!</v>
          </cell>
          <cell r="DR183"/>
          <cell r="DS183"/>
          <cell r="DT183"/>
          <cell r="DU183" t="e">
            <v>#VALUE!</v>
          </cell>
          <cell r="DW183"/>
          <cell r="DX183"/>
          <cell r="DY183"/>
          <cell r="DZ183"/>
          <cell r="EA183"/>
          <cell r="EB183"/>
          <cell r="EC183" t="str">
            <v>งานเคลือบ+ตัด</v>
          </cell>
          <cell r="ED183"/>
          <cell r="EG183"/>
          <cell r="EH183"/>
          <cell r="EI183"/>
        </row>
        <row r="184">
          <cell r="B184">
            <v>0</v>
          </cell>
          <cell r="C184"/>
          <cell r="E184"/>
          <cell r="F184"/>
          <cell r="G184">
            <v>23</v>
          </cell>
          <cell r="H184">
            <v>37</v>
          </cell>
          <cell r="I184"/>
          <cell r="J184"/>
          <cell r="L184">
            <v>85</v>
          </cell>
          <cell r="M184" t="str">
            <v>±</v>
          </cell>
          <cell r="N184">
            <v>5</v>
          </cell>
          <cell r="R184"/>
          <cell r="T184"/>
          <cell r="U184"/>
          <cell r="V184"/>
          <cell r="X184"/>
          <cell r="Z184"/>
          <cell r="AA184"/>
          <cell r="AB184"/>
          <cell r="AC184">
            <v>0</v>
          </cell>
          <cell r="AD184"/>
          <cell r="AG184"/>
          <cell r="AI184" t="str">
            <v>ระบุในSD</v>
          </cell>
          <cell r="AJ184"/>
          <cell r="AL184">
            <v>0</v>
          </cell>
          <cell r="AM184"/>
          <cell r="AN184">
            <v>0</v>
          </cell>
          <cell r="AO184" t="str">
            <v>WSWT2321750</v>
          </cell>
          <cell r="AQ184">
            <v>1159.5100000000002</v>
          </cell>
          <cell r="AR184">
            <v>1159.5100000000002</v>
          </cell>
          <cell r="AS184">
            <v>0</v>
          </cell>
          <cell r="AT184">
            <v>1159.5100000000002</v>
          </cell>
          <cell r="AU184">
            <v>0</v>
          </cell>
          <cell r="BZ184" t="str">
            <v>WRWT230750/WRWT21750</v>
          </cell>
          <cell r="CA184">
            <v>0</v>
          </cell>
          <cell r="DL184"/>
          <cell r="DM184" t="str">
            <v>Lead time</v>
          </cell>
          <cell r="DN184"/>
          <cell r="DP184"/>
          <cell r="DQ184"/>
          <cell r="DR184"/>
          <cell r="DS184"/>
          <cell r="DT184"/>
          <cell r="DU184"/>
          <cell r="DW184"/>
          <cell r="DX184"/>
          <cell r="DY184"/>
          <cell r="DZ184"/>
          <cell r="EA184"/>
          <cell r="EB184"/>
          <cell r="EC184"/>
          <cell r="ED184"/>
          <cell r="EG184"/>
          <cell r="EH184">
            <v>0</v>
          </cell>
          <cell r="EI184">
            <v>0</v>
          </cell>
        </row>
        <row r="185">
          <cell r="B185">
            <v>0</v>
          </cell>
          <cell r="C185"/>
          <cell r="E185"/>
          <cell r="F185"/>
          <cell r="G185">
            <v>23</v>
          </cell>
          <cell r="H185">
            <v>34</v>
          </cell>
          <cell r="I185"/>
          <cell r="J185"/>
          <cell r="L185">
            <v>68</v>
          </cell>
          <cell r="M185" t="str">
            <v>±</v>
          </cell>
          <cell r="N185">
            <v>5</v>
          </cell>
          <cell r="R185"/>
          <cell r="T185"/>
          <cell r="U185"/>
          <cell r="V185"/>
          <cell r="X185"/>
          <cell r="Z185"/>
          <cell r="AA185"/>
          <cell r="AB185"/>
          <cell r="AC185">
            <v>0</v>
          </cell>
          <cell r="AD185"/>
          <cell r="AG185"/>
          <cell r="AI185" t="str">
            <v>ระบุในSD</v>
          </cell>
          <cell r="AJ185"/>
          <cell r="AL185">
            <v>0</v>
          </cell>
          <cell r="AM185"/>
          <cell r="AN185">
            <v>0</v>
          </cell>
          <cell r="AO185" t="str">
            <v>WSWTSCL1R042325650</v>
          </cell>
          <cell r="AQ185" t="e">
            <v>#REF!</v>
          </cell>
          <cell r="AR185" t="e">
            <v>#REF!</v>
          </cell>
          <cell r="AS185" t="e">
            <v>#REF!</v>
          </cell>
          <cell r="AT185" t="e">
            <v>#REF!</v>
          </cell>
          <cell r="AU185" t="e">
            <v>#REF!</v>
          </cell>
          <cell r="BZ185" t="str">
            <v>WRWT230650/WRWT25680</v>
          </cell>
          <cell r="CA185">
            <v>0</v>
          </cell>
          <cell r="DL185"/>
          <cell r="DM185" t="str">
            <v>Lead time</v>
          </cell>
          <cell r="DN185"/>
          <cell r="DP185"/>
          <cell r="DQ185"/>
          <cell r="DR185"/>
          <cell r="DS185"/>
          <cell r="DT185"/>
          <cell r="DU185"/>
          <cell r="DW185"/>
          <cell r="DX185"/>
          <cell r="DY185"/>
          <cell r="DZ185"/>
          <cell r="EA185"/>
          <cell r="EB185"/>
          <cell r="EC185"/>
          <cell r="ED185"/>
          <cell r="EG185"/>
          <cell r="EH185"/>
          <cell r="EI185">
            <v>0</v>
          </cell>
        </row>
        <row r="186">
          <cell r="B186">
            <v>0</v>
          </cell>
          <cell r="C186"/>
          <cell r="E186"/>
          <cell r="F186"/>
          <cell r="G186">
            <v>23</v>
          </cell>
          <cell r="H186">
            <v>37</v>
          </cell>
          <cell r="I186" t="str">
            <v>ขาว</v>
          </cell>
          <cell r="J186"/>
          <cell r="L186">
            <v>90</v>
          </cell>
          <cell r="M186" t="str">
            <v>±</v>
          </cell>
          <cell r="N186">
            <v>5</v>
          </cell>
          <cell r="R186"/>
          <cell r="T186"/>
          <cell r="U186"/>
          <cell r="V186"/>
          <cell r="X186"/>
          <cell r="Z186"/>
          <cell r="AA186"/>
          <cell r="AB186">
            <v>0</v>
          </cell>
          <cell r="AC186">
            <v>0</v>
          </cell>
          <cell r="AD186"/>
          <cell r="AG186"/>
          <cell r="AI186" t="str">
            <v>ระบุในSD</v>
          </cell>
          <cell r="AJ186"/>
          <cell r="AL186">
            <v>0</v>
          </cell>
          <cell r="AM186"/>
          <cell r="AN186">
            <v>0</v>
          </cell>
          <cell r="AO186" t="str">
            <v>WSWT2325800SM</v>
          </cell>
          <cell r="AQ186" t="e">
            <v>#REF!</v>
          </cell>
          <cell r="AR186" t="e">
            <v>#REF!</v>
          </cell>
          <cell r="AS186" t="e">
            <v>#REF!</v>
          </cell>
          <cell r="AT186" t="e">
            <v>#REF!</v>
          </cell>
          <cell r="AU186" t="e">
            <v>#REF!</v>
          </cell>
          <cell r="BZ186" t="str">
            <v>WRWT21800/WRWT21800</v>
          </cell>
          <cell r="CA186">
            <v>0</v>
          </cell>
          <cell r="DL186"/>
          <cell r="DM186" t="str">
            <v>Lead time</v>
          </cell>
          <cell r="DN186"/>
          <cell r="DP186"/>
          <cell r="DQ186"/>
          <cell r="DR186"/>
          <cell r="DS186"/>
          <cell r="DT186"/>
          <cell r="DU186"/>
          <cell r="DW186"/>
          <cell r="DX186"/>
          <cell r="DY186"/>
          <cell r="DZ186"/>
          <cell r="EA186"/>
          <cell r="EB186"/>
          <cell r="EC186"/>
          <cell r="ED186"/>
          <cell r="EG186"/>
          <cell r="EH186"/>
          <cell r="EI186">
            <v>0</v>
          </cell>
        </row>
        <row r="187">
          <cell r="B187">
            <v>0</v>
          </cell>
          <cell r="C187"/>
          <cell r="E187"/>
          <cell r="F187"/>
          <cell r="G187">
            <v>23</v>
          </cell>
          <cell r="H187">
            <v>37</v>
          </cell>
          <cell r="I187"/>
          <cell r="J187"/>
          <cell r="L187">
            <v>120</v>
          </cell>
          <cell r="M187" t="str">
            <v>+</v>
          </cell>
          <cell r="N187">
            <v>5</v>
          </cell>
          <cell r="R187"/>
          <cell r="T187"/>
          <cell r="U187"/>
          <cell r="V187"/>
          <cell r="X187"/>
          <cell r="Z187"/>
          <cell r="AA187"/>
          <cell r="AB187"/>
          <cell r="AC187">
            <v>0</v>
          </cell>
          <cell r="AD187"/>
          <cell r="AG187"/>
          <cell r="AI187" t="str">
            <v>ระบุในSD</v>
          </cell>
          <cell r="AJ187"/>
          <cell r="AL187">
            <v>0</v>
          </cell>
          <cell r="AM187"/>
          <cell r="AN187">
            <v>0</v>
          </cell>
          <cell r="AO187" t="str">
            <v>WSWT23211125120SMFX</v>
          </cell>
          <cell r="AQ187" t="e">
            <v>#REF!</v>
          </cell>
          <cell r="AR187" t="e">
            <v>#REF!</v>
          </cell>
          <cell r="AS187" t="e">
            <v>#REF!</v>
          </cell>
          <cell r="AT187" t="e">
            <v>#REF!</v>
          </cell>
          <cell r="AU187" t="e">
            <v>#REF!</v>
          </cell>
          <cell r="BZ187" t="str">
            <v>WROP2301125/WRBR21940</v>
          </cell>
          <cell r="CA187">
            <v>0</v>
          </cell>
          <cell r="DL187"/>
          <cell r="DM187" t="str">
            <v>Lead time</v>
          </cell>
          <cell r="DN187"/>
          <cell r="DP187"/>
          <cell r="DQ187"/>
          <cell r="DR187"/>
          <cell r="DS187"/>
          <cell r="DT187"/>
          <cell r="DU187"/>
          <cell r="DW187"/>
          <cell r="DX187"/>
          <cell r="DY187"/>
          <cell r="DZ187"/>
          <cell r="EA187"/>
          <cell r="EB187"/>
          <cell r="EC187"/>
          <cell r="ED187"/>
          <cell r="EG187"/>
          <cell r="EH187"/>
          <cell r="EI187">
            <v>0</v>
          </cell>
        </row>
        <row r="188">
          <cell r="B188">
            <v>0</v>
          </cell>
          <cell r="C188"/>
          <cell r="E188"/>
          <cell r="F188" t="str">
            <v xml:space="preserve">  </v>
          </cell>
          <cell r="G188">
            <v>23</v>
          </cell>
          <cell r="H188">
            <v>37</v>
          </cell>
          <cell r="I188" t="str">
            <v>ขาว</v>
          </cell>
          <cell r="J188"/>
          <cell r="L188">
            <v>130</v>
          </cell>
          <cell r="M188" t="str">
            <v>+</v>
          </cell>
          <cell r="N188">
            <v>3</v>
          </cell>
          <cell r="R188"/>
          <cell r="T188"/>
          <cell r="U188"/>
          <cell r="V188"/>
          <cell r="X188"/>
          <cell r="Z188"/>
          <cell r="AA188"/>
          <cell r="AB188">
            <v>0</v>
          </cell>
          <cell r="AC188">
            <v>0</v>
          </cell>
          <cell r="AD188"/>
          <cell r="AG188"/>
          <cell r="AI188" t="str">
            <v>ระบุในSD</v>
          </cell>
          <cell r="AJ188"/>
          <cell r="AL188">
            <v>0</v>
          </cell>
          <cell r="AM188"/>
          <cell r="AN188">
            <v>0</v>
          </cell>
          <cell r="AO188" t="str">
            <v>WSWT23211125130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BZ188" t="str">
            <v>WRWT211125/WRWT251080</v>
          </cell>
          <cell r="CA188">
            <v>0</v>
          </cell>
          <cell r="DL188"/>
          <cell r="DM188" t="str">
            <v>Lead time</v>
          </cell>
          <cell r="DN188"/>
          <cell r="DP188"/>
          <cell r="DQ188"/>
          <cell r="DR188"/>
          <cell r="DS188"/>
          <cell r="DT188"/>
          <cell r="DU188"/>
          <cell r="DW188"/>
          <cell r="DX188"/>
          <cell r="DY188"/>
          <cell r="DZ188"/>
          <cell r="EA188"/>
          <cell r="EB188"/>
          <cell r="EC188"/>
          <cell r="ED188"/>
          <cell r="EG188"/>
          <cell r="EH188"/>
          <cell r="EI188">
            <v>0</v>
          </cell>
        </row>
        <row r="189">
          <cell r="B189">
            <v>0</v>
          </cell>
          <cell r="C189"/>
          <cell r="E189"/>
          <cell r="F189"/>
          <cell r="G189">
            <v>23</v>
          </cell>
          <cell r="H189">
            <v>37</v>
          </cell>
          <cell r="I189"/>
          <cell r="J189"/>
          <cell r="L189">
            <v>120</v>
          </cell>
          <cell r="M189" t="str">
            <v>±</v>
          </cell>
          <cell r="N189">
            <v>3</v>
          </cell>
          <cell r="R189"/>
          <cell r="T189"/>
          <cell r="U189"/>
          <cell r="V189"/>
          <cell r="X189"/>
          <cell r="Z189"/>
          <cell r="AA189"/>
          <cell r="AB189">
            <v>0</v>
          </cell>
          <cell r="AC189">
            <v>0</v>
          </cell>
          <cell r="AD189"/>
          <cell r="AG189"/>
          <cell r="AI189" t="str">
            <v>ระบุในSD</v>
          </cell>
          <cell r="AJ189"/>
          <cell r="AL189">
            <v>0</v>
          </cell>
          <cell r="AM189"/>
          <cell r="AN189">
            <v>0</v>
          </cell>
          <cell r="AO189" t="str">
            <v>WSWT2321112512051</v>
          </cell>
          <cell r="AQ189" t="e">
            <v>#REF!</v>
          </cell>
          <cell r="AR189" t="e">
            <v>#REF!</v>
          </cell>
          <cell r="AS189" t="e">
            <v>#REF!</v>
          </cell>
          <cell r="AT189" t="e">
            <v>#REF!</v>
          </cell>
          <cell r="AU189" t="e">
            <v>#REF!</v>
          </cell>
          <cell r="BZ189" t="str">
            <v>WRWT211125/WRWT21900</v>
          </cell>
          <cell r="CA189">
            <v>0</v>
          </cell>
          <cell r="DL189"/>
          <cell r="DM189" t="str">
            <v>Lead time</v>
          </cell>
          <cell r="DN189"/>
          <cell r="DP189"/>
          <cell r="DQ189"/>
          <cell r="DR189"/>
          <cell r="DS189"/>
          <cell r="DT189"/>
          <cell r="DU189"/>
          <cell r="DW189"/>
          <cell r="DX189"/>
          <cell r="DY189"/>
          <cell r="DZ189"/>
          <cell r="EA189"/>
          <cell r="EB189"/>
          <cell r="EC189"/>
          <cell r="ED189"/>
          <cell r="EG189"/>
          <cell r="EH189"/>
          <cell r="EI189">
            <v>0</v>
          </cell>
        </row>
        <row r="190">
          <cell r="B190" t="str">
            <v>MK67-001490</v>
          </cell>
          <cell r="C190">
            <v>45601</v>
          </cell>
          <cell r="E190" t="str">
            <v>บจก.น้ำตาลทิพย์สุโขทัย</v>
          </cell>
          <cell r="F190" t="str">
            <v>Blue for Refine sugar</v>
          </cell>
          <cell r="G190">
            <v>23</v>
          </cell>
          <cell r="H190">
            <v>37</v>
          </cell>
          <cell r="I190" t="str">
            <v>ขาว</v>
          </cell>
          <cell r="J190"/>
          <cell r="L190">
            <v>130</v>
          </cell>
          <cell r="M190" t="str">
            <v>±</v>
          </cell>
          <cell r="N190">
            <v>5</v>
          </cell>
          <cell r="R190" t="str">
            <v>บิด</v>
          </cell>
          <cell r="T190">
            <v>24</v>
          </cell>
          <cell r="U190">
            <v>40</v>
          </cell>
          <cell r="V190">
            <v>55</v>
          </cell>
          <cell r="X190">
            <v>45831</v>
          </cell>
          <cell r="Z190" t="str">
            <v>400แบน</v>
          </cell>
          <cell r="AA190">
            <v>54000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54000</v>
          </cell>
          <cell r="AL190">
            <v>0</v>
          </cell>
          <cell r="AM190">
            <v>57980</v>
          </cell>
          <cell r="AN190">
            <v>0</v>
          </cell>
          <cell r="AO190" t="str">
            <v>WSWT2321112512551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BZ190" t="str">
            <v>WRWT211125/WRWT251030</v>
          </cell>
          <cell r="CA190">
            <v>0</v>
          </cell>
          <cell r="DL190" t="str">
            <v>P9</v>
          </cell>
          <cell r="DM190">
            <v>3</v>
          </cell>
          <cell r="DN190">
            <v>45831</v>
          </cell>
          <cell r="DP190">
            <v>45826</v>
          </cell>
          <cell r="DQ190"/>
          <cell r="DR190">
            <v>45821</v>
          </cell>
          <cell r="DS190">
            <v>45828</v>
          </cell>
          <cell r="DT190">
            <v>45829</v>
          </cell>
          <cell r="DU190">
            <v>45829</v>
          </cell>
          <cell r="DW190">
            <v>45830</v>
          </cell>
          <cell r="DX190"/>
          <cell r="DY190"/>
          <cell r="DZ190"/>
          <cell r="EA190"/>
          <cell r="EB190"/>
          <cell r="EC190" t="str">
            <v>งานพิมพ์</v>
          </cell>
          <cell r="ED190" t="str">
            <v xml:space="preserve"> /</v>
          </cell>
          <cell r="EG190"/>
          <cell r="EH190"/>
          <cell r="EI190"/>
        </row>
        <row r="191">
          <cell r="B191" t="str">
            <v>MK67-001490</v>
          </cell>
          <cell r="C191">
            <v>45601</v>
          </cell>
          <cell r="E191" t="str">
            <v>บจก.น้ำตาลทิพย์สุโขทัย</v>
          </cell>
          <cell r="F191" t="str">
            <v>Blue for Refine sugar</v>
          </cell>
          <cell r="G191">
            <v>23</v>
          </cell>
          <cell r="H191">
            <v>37</v>
          </cell>
          <cell r="I191" t="str">
            <v>ขาว</v>
          </cell>
          <cell r="J191"/>
          <cell r="L191">
            <v>130</v>
          </cell>
          <cell r="M191" t="str">
            <v>±</v>
          </cell>
          <cell r="N191">
            <v>5</v>
          </cell>
          <cell r="R191" t="str">
            <v>บิด</v>
          </cell>
          <cell r="T191">
            <v>24</v>
          </cell>
          <cell r="U191">
            <v>40</v>
          </cell>
          <cell r="V191">
            <v>55</v>
          </cell>
          <cell r="X191">
            <v>45835</v>
          </cell>
          <cell r="Z191" t="str">
            <v>400แบน</v>
          </cell>
          <cell r="AA191">
            <v>54000</v>
          </cell>
          <cell r="AB191">
            <v>1510.3930979174399</v>
          </cell>
          <cell r="AC191">
            <v>0</v>
          </cell>
          <cell r="AD191">
            <v>1510.3930979174399</v>
          </cell>
          <cell r="AG191" t="str">
            <v>27/6เย็น</v>
          </cell>
          <cell r="AI191"/>
          <cell r="AJ191">
            <v>7620</v>
          </cell>
          <cell r="AL191">
            <v>46380</v>
          </cell>
          <cell r="AM191">
            <v>7620</v>
          </cell>
          <cell r="AN191">
            <v>48699</v>
          </cell>
          <cell r="AO191" t="str">
            <v>WSWT2321112512551</v>
          </cell>
          <cell r="AQ191">
            <v>49890.502200000003</v>
          </cell>
          <cell r="AR191">
            <v>16450</v>
          </cell>
          <cell r="AS191">
            <v>33440.502200000003</v>
          </cell>
          <cell r="AT191">
            <v>0</v>
          </cell>
          <cell r="AU191">
            <v>0</v>
          </cell>
          <cell r="BZ191" t="str">
            <v>WRWT211125/WRWT251030</v>
          </cell>
          <cell r="CA191">
            <v>4283.849089189056</v>
          </cell>
          <cell r="DL191" t="str">
            <v>P9</v>
          </cell>
          <cell r="DM191">
            <v>3</v>
          </cell>
          <cell r="DN191">
            <v>45835</v>
          </cell>
          <cell r="DP191">
            <v>45830</v>
          </cell>
          <cell r="DQ191"/>
          <cell r="DR191">
            <v>45825</v>
          </cell>
          <cell r="DS191">
            <v>45832</v>
          </cell>
          <cell r="DT191">
            <v>45833</v>
          </cell>
          <cell r="DU191">
            <v>45833</v>
          </cell>
          <cell r="DW191">
            <v>45834</v>
          </cell>
          <cell r="DX191"/>
          <cell r="DY191"/>
          <cell r="DZ191"/>
          <cell r="EA191"/>
          <cell r="EB191"/>
          <cell r="EC191" t="str">
            <v>งานพิมพ์</v>
          </cell>
          <cell r="ED191" t="str">
            <v xml:space="preserve"> /</v>
          </cell>
          <cell r="EG191"/>
          <cell r="EH191"/>
          <cell r="EI191"/>
        </row>
        <row r="192">
          <cell r="B192" t="str">
            <v>MK67-001490</v>
          </cell>
          <cell r="C192">
            <v>45601</v>
          </cell>
          <cell r="E192" t="str">
            <v>บจก.น้ำตาลทิพย์สุโขทัย</v>
          </cell>
          <cell r="F192" t="str">
            <v>Blue for Refine sugar</v>
          </cell>
          <cell r="G192">
            <v>23</v>
          </cell>
          <cell r="H192">
            <v>37</v>
          </cell>
          <cell r="I192" t="str">
            <v>ขาว</v>
          </cell>
          <cell r="J192"/>
          <cell r="L192">
            <v>130</v>
          </cell>
          <cell r="M192" t="str">
            <v>±</v>
          </cell>
          <cell r="N192">
            <v>5</v>
          </cell>
          <cell r="R192" t="str">
            <v>บิด</v>
          </cell>
          <cell r="T192">
            <v>24</v>
          </cell>
          <cell r="U192">
            <v>40</v>
          </cell>
          <cell r="V192">
            <v>55</v>
          </cell>
          <cell r="X192">
            <v>45842</v>
          </cell>
          <cell r="Z192" t="str">
            <v>400แบน</v>
          </cell>
          <cell r="AA192">
            <v>50000</v>
          </cell>
          <cell r="AB192">
            <v>1628.2806143999999</v>
          </cell>
          <cell r="AC192">
            <v>0</v>
          </cell>
          <cell r="AD192">
            <v>1628.2806143999999</v>
          </cell>
          <cell r="AG192" t="str">
            <v>ห้ามเกิน  3/7เย็น</v>
          </cell>
          <cell r="AI192"/>
          <cell r="AJ192">
            <v>0</v>
          </cell>
          <cell r="AL192">
            <v>50000</v>
          </cell>
          <cell r="AM192"/>
          <cell r="AN192">
            <v>52500</v>
          </cell>
          <cell r="AO192" t="str">
            <v>WSWT2321112512551</v>
          </cell>
          <cell r="AQ192">
            <v>53784.500000000007</v>
          </cell>
          <cell r="AR192">
            <v>0</v>
          </cell>
          <cell r="AS192">
            <v>53784.500000000007</v>
          </cell>
          <cell r="AT192">
            <v>0</v>
          </cell>
          <cell r="AU192">
            <v>0</v>
          </cell>
          <cell r="BZ192" t="str">
            <v>WRWT211125/WRWT251030</v>
          </cell>
          <cell r="CA192">
            <v>6889.9886718055568</v>
          </cell>
          <cell r="DL192" t="str">
            <v>P9</v>
          </cell>
          <cell r="DM192">
            <v>3</v>
          </cell>
          <cell r="DN192">
            <v>45842</v>
          </cell>
          <cell r="DP192">
            <v>45837</v>
          </cell>
          <cell r="DQ192"/>
          <cell r="DR192">
            <v>45832</v>
          </cell>
          <cell r="DS192">
            <v>45839</v>
          </cell>
          <cell r="DT192">
            <v>45840</v>
          </cell>
          <cell r="DU192">
            <v>45840</v>
          </cell>
          <cell r="DW192">
            <v>45841</v>
          </cell>
          <cell r="DX192"/>
          <cell r="DY192"/>
          <cell r="DZ192"/>
          <cell r="EA192"/>
          <cell r="EB192"/>
          <cell r="EC192" t="str">
            <v>งานพิมพ์</v>
          </cell>
          <cell r="ED192" t="str">
            <v xml:space="preserve"> /</v>
          </cell>
          <cell r="EG192"/>
          <cell r="EH192"/>
          <cell r="EI192"/>
        </row>
        <row r="193">
          <cell r="B193" t="str">
            <v>MK67-001490</v>
          </cell>
          <cell r="C193">
            <v>45601</v>
          </cell>
          <cell r="E193" t="str">
            <v>บจก.น้ำตาลทิพย์สุโขทัย</v>
          </cell>
          <cell r="F193" t="str">
            <v>Green for white sugar</v>
          </cell>
          <cell r="G193">
            <v>23</v>
          </cell>
          <cell r="H193">
            <v>37</v>
          </cell>
          <cell r="I193" t="str">
            <v>ขาว</v>
          </cell>
          <cell r="J193"/>
          <cell r="L193">
            <v>130</v>
          </cell>
          <cell r="M193" t="str">
            <v>±</v>
          </cell>
          <cell r="N193">
            <v>5</v>
          </cell>
          <cell r="R193" t="str">
            <v>บิด</v>
          </cell>
          <cell r="T193">
            <v>24</v>
          </cell>
          <cell r="U193">
            <v>40</v>
          </cell>
          <cell r="V193">
            <v>55</v>
          </cell>
          <cell r="X193">
            <v>45845</v>
          </cell>
          <cell r="Z193" t="str">
            <v>400แบน</v>
          </cell>
          <cell r="AA193">
            <v>50000</v>
          </cell>
          <cell r="AB193">
            <v>0</v>
          </cell>
          <cell r="AC193">
            <v>264</v>
          </cell>
          <cell r="AD193">
            <v>0</v>
          </cell>
          <cell r="AG193"/>
          <cell r="AI193" t="str">
            <v>สั่งเวียดนามสำเร็จรูปทั้งหมด</v>
          </cell>
          <cell r="AJ193">
            <v>50000</v>
          </cell>
          <cell r="AL193">
            <v>0</v>
          </cell>
          <cell r="AM193"/>
          <cell r="AN193">
            <v>0</v>
          </cell>
          <cell r="AO193" t="str">
            <v>WSWT2321112512551VN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BZ193" t="str">
            <v>WRWT211125/WRWT251030</v>
          </cell>
          <cell r="CA193">
            <v>0</v>
          </cell>
          <cell r="DL193" t="str">
            <v>P9</v>
          </cell>
          <cell r="DM193">
            <v>3</v>
          </cell>
          <cell r="DN193">
            <v>45845</v>
          </cell>
          <cell r="DP193">
            <v>45840</v>
          </cell>
          <cell r="DQ193"/>
          <cell r="DR193">
            <v>45835</v>
          </cell>
          <cell r="DS193">
            <v>45842</v>
          </cell>
          <cell r="DT193">
            <v>45843</v>
          </cell>
          <cell r="DU193">
            <v>45843</v>
          </cell>
          <cell r="DW193">
            <v>45844</v>
          </cell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 xml:space="preserve"> /</v>
          </cell>
          <cell r="EG193"/>
          <cell r="EH193"/>
          <cell r="EI193"/>
        </row>
        <row r="194">
          <cell r="B194" t="str">
            <v>MK67-001490</v>
          </cell>
          <cell r="C194">
            <v>45601</v>
          </cell>
          <cell r="E194" t="str">
            <v>บจก.น้ำตาลทิพย์สุโขทัย</v>
          </cell>
          <cell r="F194" t="str">
            <v>Green for white sugar</v>
          </cell>
          <cell r="G194">
            <v>23</v>
          </cell>
          <cell r="H194">
            <v>37</v>
          </cell>
          <cell r="I194" t="str">
            <v>ขาว</v>
          </cell>
          <cell r="J194"/>
          <cell r="L194">
            <v>130</v>
          </cell>
          <cell r="M194" t="str">
            <v>±</v>
          </cell>
          <cell r="N194">
            <v>5</v>
          </cell>
          <cell r="R194" t="str">
            <v>บิด</v>
          </cell>
          <cell r="T194">
            <v>24</v>
          </cell>
          <cell r="U194">
            <v>40</v>
          </cell>
          <cell r="V194">
            <v>55</v>
          </cell>
          <cell r="X194">
            <v>45852</v>
          </cell>
          <cell r="Z194" t="str">
            <v>400แบน</v>
          </cell>
          <cell r="AA194">
            <v>50000</v>
          </cell>
          <cell r="AB194">
            <v>0</v>
          </cell>
          <cell r="AC194">
            <v>264</v>
          </cell>
          <cell r="AD194">
            <v>0</v>
          </cell>
          <cell r="AG194"/>
          <cell r="AI194" t="str">
            <v>สั่งเวียดนามสำเร็จรูปทั้งหมด</v>
          </cell>
          <cell r="AJ194">
            <v>50000</v>
          </cell>
          <cell r="AL194">
            <v>0</v>
          </cell>
          <cell r="AM194"/>
          <cell r="AN194">
            <v>0</v>
          </cell>
          <cell r="AO194" t="str">
            <v>WSWT2321112512551VN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BZ194" t="str">
            <v>WRWT211125/WRWT251030</v>
          </cell>
          <cell r="CA194">
            <v>0</v>
          </cell>
          <cell r="DL194" t="str">
            <v>P9</v>
          </cell>
          <cell r="DM194">
            <v>3</v>
          </cell>
          <cell r="DN194">
            <v>45852</v>
          </cell>
          <cell r="DP194">
            <v>45847</v>
          </cell>
          <cell r="DQ194"/>
          <cell r="DR194">
            <v>45842</v>
          </cell>
          <cell r="DS194">
            <v>45849</v>
          </cell>
          <cell r="DT194">
            <v>45850</v>
          </cell>
          <cell r="DU194">
            <v>45850</v>
          </cell>
          <cell r="DW194">
            <v>45851</v>
          </cell>
          <cell r="DX194"/>
          <cell r="DY194"/>
          <cell r="DZ194"/>
          <cell r="EA194"/>
          <cell r="EB194"/>
          <cell r="EC194" t="str">
            <v>งานพิมพ์</v>
          </cell>
          <cell r="ED194" t="str">
            <v xml:space="preserve"> /</v>
          </cell>
          <cell r="EG194"/>
          <cell r="EH194"/>
          <cell r="EI194"/>
        </row>
        <row r="195">
          <cell r="B195" t="str">
            <v>MK67-001490</v>
          </cell>
          <cell r="C195">
            <v>45601</v>
          </cell>
          <cell r="E195" t="str">
            <v>บจก.น้ำตาลทิพย์สุโขทัย</v>
          </cell>
          <cell r="F195" t="str">
            <v>Green for white sugar</v>
          </cell>
          <cell r="G195">
            <v>23</v>
          </cell>
          <cell r="H195">
            <v>37</v>
          </cell>
          <cell r="I195" t="str">
            <v>ขาว</v>
          </cell>
          <cell r="J195"/>
          <cell r="L195">
            <v>130</v>
          </cell>
          <cell r="M195" t="str">
            <v>±</v>
          </cell>
          <cell r="N195">
            <v>5</v>
          </cell>
          <cell r="R195" t="str">
            <v>บิด</v>
          </cell>
          <cell r="T195">
            <v>24</v>
          </cell>
          <cell r="U195">
            <v>40</v>
          </cell>
          <cell r="V195">
            <v>55</v>
          </cell>
          <cell r="X195" t="str">
            <v>รอแจ้ง</v>
          </cell>
          <cell r="Z195" t="str">
            <v>400แบน</v>
          </cell>
          <cell r="AA195">
            <v>200000</v>
          </cell>
          <cell r="AB195">
            <v>4832.7368635391995</v>
          </cell>
          <cell r="AC195">
            <v>0</v>
          </cell>
          <cell r="AD195">
            <v>4832.7368635391995</v>
          </cell>
          <cell r="AG195">
            <v>45858</v>
          </cell>
          <cell r="AI195" t="str">
            <v>สั่งเวียดนามสำเร็จรูปทั้งหมด</v>
          </cell>
          <cell r="AJ195">
            <v>51600</v>
          </cell>
          <cell r="AL195">
            <v>148400</v>
          </cell>
          <cell r="AM195"/>
          <cell r="AN195">
            <v>155820</v>
          </cell>
          <cell r="AO195" t="str">
            <v>WSWT2321112512551VN</v>
          </cell>
          <cell r="AQ195">
            <v>159632.39600000001</v>
          </cell>
          <cell r="AR195">
            <v>0</v>
          </cell>
          <cell r="AS195">
            <v>159632.39600000001</v>
          </cell>
          <cell r="AT195">
            <v>0</v>
          </cell>
          <cell r="AU195">
            <v>0</v>
          </cell>
          <cell r="BZ195" t="str">
            <v>WRWT211125/WRWT251030</v>
          </cell>
          <cell r="CA195">
            <v>20449.486377918889</v>
          </cell>
          <cell r="DL195" t="str">
            <v>P9</v>
          </cell>
          <cell r="DM195">
            <v>3</v>
          </cell>
          <cell r="DN195" t="str">
            <v>รอแจ้ง</v>
          </cell>
          <cell r="DP195" t="e">
            <v>#VALUE!</v>
          </cell>
          <cell r="DQ195"/>
          <cell r="DR195" t="e">
            <v>#VALUE!</v>
          </cell>
          <cell r="DS195" t="e">
            <v>#VALUE!</v>
          </cell>
          <cell r="DT195" t="e">
            <v>#VALUE!</v>
          </cell>
          <cell r="DU195" t="e">
            <v>#VALUE!</v>
          </cell>
          <cell r="DW195" t="e">
            <v>#VALUE!</v>
          </cell>
          <cell r="DX195"/>
          <cell r="DY195"/>
          <cell r="DZ195"/>
          <cell r="EA195"/>
          <cell r="EB195"/>
          <cell r="EC195" t="str">
            <v>งานพิมพ์</v>
          </cell>
          <cell r="ED195" t="str">
            <v xml:space="preserve"> /</v>
          </cell>
          <cell r="EG195"/>
          <cell r="EH195"/>
          <cell r="EI195"/>
        </row>
        <row r="196">
          <cell r="B196" t="str">
            <v>MK67-001490</v>
          </cell>
          <cell r="C196">
            <v>45601</v>
          </cell>
          <cell r="E196" t="str">
            <v>บจก.น้ำตาลทิพย์สุโขทัย</v>
          </cell>
          <cell r="F196" t="str">
            <v>Green for white sugar</v>
          </cell>
          <cell r="G196">
            <v>23</v>
          </cell>
          <cell r="H196">
            <v>37</v>
          </cell>
          <cell r="I196" t="str">
            <v>ขาว</v>
          </cell>
          <cell r="J196"/>
          <cell r="L196">
            <v>130</v>
          </cell>
          <cell r="M196" t="str">
            <v>±</v>
          </cell>
          <cell r="N196">
            <v>5</v>
          </cell>
          <cell r="R196" t="str">
            <v>บิด</v>
          </cell>
          <cell r="T196">
            <v>24</v>
          </cell>
          <cell r="U196">
            <v>40</v>
          </cell>
          <cell r="V196">
            <v>55</v>
          </cell>
          <cell r="X196" t="str">
            <v>รอแจ้ง</v>
          </cell>
          <cell r="Z196" t="str">
            <v>400แบน</v>
          </cell>
          <cell r="AA196">
            <v>200000</v>
          </cell>
          <cell r="AB196">
            <v>6513.1224575999995</v>
          </cell>
          <cell r="AC196">
            <v>0</v>
          </cell>
          <cell r="AD196">
            <v>6513.1224575999995</v>
          </cell>
          <cell r="AG196">
            <v>45889</v>
          </cell>
          <cell r="AI196" t="str">
            <v>สั่งเวียดนามสำเร็จรูปทั้งหมด</v>
          </cell>
          <cell r="AJ196">
            <v>0</v>
          </cell>
          <cell r="AL196">
            <v>200000</v>
          </cell>
          <cell r="AM196"/>
          <cell r="AN196">
            <v>210000</v>
          </cell>
          <cell r="AO196" t="str">
            <v>WSWT2321112512551</v>
          </cell>
          <cell r="AQ196">
            <v>215138.00000000003</v>
          </cell>
          <cell r="AR196">
            <v>0</v>
          </cell>
          <cell r="AS196">
            <v>215138.00000000003</v>
          </cell>
          <cell r="AT196">
            <v>0</v>
          </cell>
          <cell r="AU196">
            <v>0</v>
          </cell>
          <cell r="BZ196" t="str">
            <v>WRWT211125/WRWT251030</v>
          </cell>
          <cell r="CA196">
            <v>27559.954687222227</v>
          </cell>
          <cell r="DL196" t="str">
            <v>P9</v>
          </cell>
          <cell r="DM196">
            <v>3</v>
          </cell>
          <cell r="DN196" t="str">
            <v>รอแจ้ง</v>
          </cell>
          <cell r="DP196" t="e">
            <v>#VALUE!</v>
          </cell>
          <cell r="DQ196"/>
          <cell r="DR196" t="e">
            <v>#VALUE!</v>
          </cell>
          <cell r="DS196" t="e">
            <v>#VALUE!</v>
          </cell>
          <cell r="DT196" t="e">
            <v>#VALUE!</v>
          </cell>
          <cell r="DU196" t="e">
            <v>#VALUE!</v>
          </cell>
          <cell r="DW196" t="e">
            <v>#VALUE!</v>
          </cell>
          <cell r="DX196"/>
          <cell r="DY196"/>
          <cell r="DZ196"/>
          <cell r="EA196"/>
          <cell r="EB196"/>
          <cell r="EC196" t="str">
            <v>งานพิมพ์</v>
          </cell>
          <cell r="ED196" t="str">
            <v xml:space="preserve"> /</v>
          </cell>
          <cell r="EG196"/>
          <cell r="EH196"/>
          <cell r="EI196"/>
        </row>
        <row r="197">
          <cell r="B197" t="str">
            <v>MK67-001490</v>
          </cell>
          <cell r="C197">
            <v>45601</v>
          </cell>
          <cell r="E197" t="str">
            <v>บจก.น้ำตาลทิพย์สุโขทัย</v>
          </cell>
          <cell r="F197" t="str">
            <v>Green for white sugar</v>
          </cell>
          <cell r="G197">
            <v>23</v>
          </cell>
          <cell r="H197">
            <v>37</v>
          </cell>
          <cell r="I197" t="str">
            <v>ขาว</v>
          </cell>
          <cell r="J197"/>
          <cell r="L197">
            <v>130</v>
          </cell>
          <cell r="M197" t="str">
            <v>±</v>
          </cell>
          <cell r="N197">
            <v>5</v>
          </cell>
          <cell r="R197" t="str">
            <v>บิด</v>
          </cell>
          <cell r="T197">
            <v>24</v>
          </cell>
          <cell r="U197">
            <v>40</v>
          </cell>
          <cell r="V197">
            <v>55</v>
          </cell>
          <cell r="X197" t="str">
            <v>รอแจ้ง</v>
          </cell>
          <cell r="Z197" t="str">
            <v>400แบน</v>
          </cell>
          <cell r="AA197">
            <v>136278</v>
          </cell>
          <cell r="AB197">
            <v>4437.9765113840631</v>
          </cell>
          <cell r="AC197">
            <v>0</v>
          </cell>
          <cell r="AD197">
            <v>4437.9765113840631</v>
          </cell>
          <cell r="AG197"/>
          <cell r="AI197" t="str">
            <v>สั่งเวียดนามสำเร็จรูปทั้งหมด</v>
          </cell>
          <cell r="AJ197">
            <v>0</v>
          </cell>
          <cell r="AL197">
            <v>136278</v>
          </cell>
          <cell r="AM197"/>
          <cell r="AN197">
            <v>143091.9</v>
          </cell>
          <cell r="AO197" t="str">
            <v>WSWT2321112512551</v>
          </cell>
          <cell r="AQ197">
            <v>146592.88182000001</v>
          </cell>
          <cell r="AR197">
            <v>0</v>
          </cell>
          <cell r="AS197">
            <v>146592.88182000001</v>
          </cell>
          <cell r="AT197">
            <v>0</v>
          </cell>
          <cell r="AU197">
            <v>0</v>
          </cell>
          <cell r="BZ197" t="str">
            <v>WRWT211125/WRWT251030</v>
          </cell>
          <cell r="CA197">
            <v>18779.077524326356</v>
          </cell>
          <cell r="DL197" t="str">
            <v>P9</v>
          </cell>
          <cell r="DM197">
            <v>3</v>
          </cell>
          <cell r="DN197" t="str">
            <v>รอแจ้ง</v>
          </cell>
          <cell r="DP197" t="e">
            <v>#VALUE!</v>
          </cell>
          <cell r="DQ197"/>
          <cell r="DR197" t="e">
            <v>#VALUE!</v>
          </cell>
          <cell r="DS197" t="e">
            <v>#VALUE!</v>
          </cell>
          <cell r="DT197" t="e">
            <v>#VALUE!</v>
          </cell>
          <cell r="DU197" t="e">
            <v>#VALUE!</v>
          </cell>
          <cell r="DW197" t="e">
            <v>#VALUE!</v>
          </cell>
          <cell r="DX197"/>
          <cell r="DY197"/>
          <cell r="DZ197"/>
          <cell r="EA197"/>
          <cell r="EB197"/>
          <cell r="EC197" t="str">
            <v>งานพิมพ์</v>
          </cell>
          <cell r="ED197" t="str">
            <v xml:space="preserve"> /</v>
          </cell>
          <cell r="EG197"/>
          <cell r="EH197"/>
          <cell r="EI197"/>
        </row>
        <row r="198">
          <cell r="B198">
            <v>0</v>
          </cell>
          <cell r="C198"/>
          <cell r="E198"/>
          <cell r="F198"/>
          <cell r="G198">
            <v>23</v>
          </cell>
          <cell r="H198">
            <v>37</v>
          </cell>
          <cell r="I198"/>
          <cell r="J198"/>
          <cell r="L198">
            <v>128</v>
          </cell>
          <cell r="M198" t="str">
            <v>±</v>
          </cell>
          <cell r="N198">
            <v>5</v>
          </cell>
          <cell r="R198"/>
          <cell r="T198"/>
          <cell r="U198"/>
          <cell r="V198"/>
          <cell r="X198"/>
          <cell r="Z198"/>
          <cell r="AA198"/>
          <cell r="AB198"/>
          <cell r="AC198">
            <v>0</v>
          </cell>
          <cell r="AD198"/>
          <cell r="AG198"/>
          <cell r="AI198" t="str">
            <v>ระบุในSD</v>
          </cell>
          <cell r="AJ198"/>
          <cell r="AL198">
            <v>0</v>
          </cell>
          <cell r="AM198"/>
          <cell r="AN198">
            <v>0</v>
          </cell>
          <cell r="AO198" t="str">
            <v>WSWT2321112512551</v>
          </cell>
          <cell r="AQ198">
            <v>625038.28002000006</v>
          </cell>
          <cell r="AR198">
            <v>16450</v>
          </cell>
          <cell r="AS198">
            <v>608588.28002000006</v>
          </cell>
          <cell r="AT198">
            <v>0</v>
          </cell>
          <cell r="AU198">
            <v>0</v>
          </cell>
          <cell r="BZ198" t="str">
            <v>WRWT2301125/WRWT251030</v>
          </cell>
          <cell r="CA198">
            <v>0</v>
          </cell>
          <cell r="DL198"/>
          <cell r="DM198"/>
          <cell r="DN198"/>
          <cell r="DP198"/>
          <cell r="DQ198"/>
          <cell r="DR198"/>
          <cell r="DS198"/>
          <cell r="DT198"/>
          <cell r="DU198"/>
          <cell r="DW198"/>
          <cell r="DX198"/>
          <cell r="DY198"/>
          <cell r="DZ198"/>
          <cell r="EA198"/>
          <cell r="EB198"/>
          <cell r="EC198"/>
          <cell r="ED198"/>
          <cell r="EG198"/>
          <cell r="EH198">
            <v>0</v>
          </cell>
          <cell r="EI198">
            <v>0</v>
          </cell>
        </row>
        <row r="199">
          <cell r="B199">
            <v>0</v>
          </cell>
          <cell r="C199"/>
          <cell r="E199"/>
          <cell r="F199"/>
          <cell r="G199">
            <v>24</v>
          </cell>
          <cell r="H199">
            <v>37</v>
          </cell>
          <cell r="I199"/>
          <cell r="J199"/>
          <cell r="L199">
            <v>120</v>
          </cell>
          <cell r="M199" t="str">
            <v>+</v>
          </cell>
          <cell r="N199">
            <v>3</v>
          </cell>
          <cell r="R199"/>
          <cell r="T199"/>
          <cell r="U199"/>
          <cell r="V199"/>
          <cell r="X199"/>
          <cell r="Z199"/>
          <cell r="AA199"/>
          <cell r="AB199"/>
          <cell r="AC199">
            <v>0</v>
          </cell>
          <cell r="AD199"/>
          <cell r="AG199"/>
          <cell r="AI199" t="str">
            <v>ระบุในSD</v>
          </cell>
          <cell r="AJ199"/>
          <cell r="AL199">
            <v>0</v>
          </cell>
          <cell r="AM199"/>
          <cell r="AN199">
            <v>0</v>
          </cell>
          <cell r="AO199" t="str">
            <v>WSWT24211125120</v>
          </cell>
          <cell r="AQ199" t="e">
            <v>#REF!</v>
          </cell>
          <cell r="AR199" t="e">
            <v>#REF!</v>
          </cell>
          <cell r="AS199" t="e">
            <v>#REF!</v>
          </cell>
          <cell r="AT199" t="e">
            <v>#REF!</v>
          </cell>
          <cell r="AU199" t="e">
            <v>#REF!</v>
          </cell>
          <cell r="BZ199" t="str">
            <v>WRWT2401125/WRWT25850</v>
          </cell>
          <cell r="CA199">
            <v>0</v>
          </cell>
          <cell r="DL199"/>
          <cell r="DM199"/>
          <cell r="DN199"/>
          <cell r="DP199"/>
          <cell r="DQ199"/>
          <cell r="DR199"/>
          <cell r="DS199"/>
          <cell r="DT199"/>
          <cell r="DU199"/>
          <cell r="DW199"/>
          <cell r="DX199"/>
          <cell r="DY199"/>
          <cell r="DZ199"/>
          <cell r="EA199"/>
          <cell r="EB199"/>
          <cell r="EC199"/>
          <cell r="ED199"/>
          <cell r="EG199"/>
          <cell r="EH199">
            <v>0</v>
          </cell>
          <cell r="EI199">
            <v>0</v>
          </cell>
        </row>
        <row r="200">
          <cell r="B200">
            <v>0</v>
          </cell>
          <cell r="C200"/>
          <cell r="E200"/>
          <cell r="F200" t="str">
            <v xml:space="preserve"> </v>
          </cell>
          <cell r="G200">
            <v>24</v>
          </cell>
          <cell r="H200">
            <v>37</v>
          </cell>
          <cell r="I200"/>
          <cell r="J200"/>
          <cell r="L200">
            <v>125</v>
          </cell>
          <cell r="M200" t="str">
            <v>+</v>
          </cell>
          <cell r="N200">
            <v>3</v>
          </cell>
          <cell r="R200"/>
          <cell r="T200"/>
          <cell r="U200"/>
          <cell r="V200"/>
          <cell r="X200"/>
          <cell r="Z200"/>
          <cell r="AA200"/>
          <cell r="AB200"/>
          <cell r="AC200">
            <v>0</v>
          </cell>
          <cell r="AD200"/>
          <cell r="AG200"/>
          <cell r="AI200" t="str">
            <v>ระบุในSD</v>
          </cell>
          <cell r="AJ200"/>
          <cell r="AL200">
            <v>0</v>
          </cell>
          <cell r="AM200"/>
          <cell r="AN200">
            <v>0</v>
          </cell>
          <cell r="AO200" t="str">
            <v>WSWT2421112512551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BZ200" t="str">
            <v>WRWT2401125/WRWT25960</v>
          </cell>
          <cell r="CA200">
            <v>0</v>
          </cell>
          <cell r="DL200"/>
          <cell r="DM200" t="str">
            <v>Lead time</v>
          </cell>
          <cell r="DN200"/>
          <cell r="DP200"/>
          <cell r="DQ200"/>
          <cell r="DR200"/>
          <cell r="DS200"/>
          <cell r="DT200"/>
          <cell r="DU200"/>
          <cell r="DW200"/>
          <cell r="DX200"/>
          <cell r="DY200"/>
          <cell r="DZ200"/>
          <cell r="EA200"/>
          <cell r="EB200"/>
          <cell r="EC200"/>
          <cell r="ED200"/>
          <cell r="EG200"/>
          <cell r="EH200">
            <v>0</v>
          </cell>
          <cell r="EI200">
            <v>0</v>
          </cell>
        </row>
        <row r="201">
          <cell r="B201">
            <v>0</v>
          </cell>
          <cell r="C201"/>
          <cell r="E201"/>
          <cell r="F201"/>
          <cell r="G201">
            <v>26</v>
          </cell>
          <cell r="H201">
            <v>38</v>
          </cell>
          <cell r="I201" t="str">
            <v>เหลือง</v>
          </cell>
          <cell r="J201"/>
          <cell r="L201">
            <v>105</v>
          </cell>
          <cell r="M201" t="str">
            <v>±</v>
          </cell>
          <cell r="N201">
            <v>5</v>
          </cell>
          <cell r="R201"/>
          <cell r="T201"/>
          <cell r="U201"/>
          <cell r="V201"/>
          <cell r="X201"/>
          <cell r="Z201"/>
          <cell r="AA201"/>
          <cell r="AB201">
            <v>0</v>
          </cell>
          <cell r="AC201">
            <v>0</v>
          </cell>
          <cell r="AD201"/>
          <cell r="AG201"/>
          <cell r="AI201" t="str">
            <v>ระบุในSD</v>
          </cell>
          <cell r="AJ201"/>
          <cell r="AL201">
            <v>0</v>
          </cell>
          <cell r="AM201"/>
          <cell r="AN201">
            <v>0</v>
          </cell>
          <cell r="AO201" t="str">
            <v>WSYL2625850</v>
          </cell>
          <cell r="AQ201" t="e">
            <v>#REF!</v>
          </cell>
          <cell r="AR201" t="e">
            <v>#REF!</v>
          </cell>
          <cell r="AS201" t="e">
            <v>#REF!</v>
          </cell>
          <cell r="AT201" t="e">
            <v>#REF!</v>
          </cell>
          <cell r="AU201" t="e">
            <v>#REF!</v>
          </cell>
          <cell r="BZ201" t="str">
            <v>WRYL25850/WRYL25850</v>
          </cell>
          <cell r="CA201">
            <v>0</v>
          </cell>
          <cell r="DL201"/>
          <cell r="DM201" t="str">
            <v>Lead time</v>
          </cell>
          <cell r="DN201"/>
          <cell r="DP201"/>
          <cell r="DQ201"/>
          <cell r="DR201"/>
          <cell r="DS201"/>
          <cell r="DT201"/>
          <cell r="DU201"/>
          <cell r="DW201"/>
          <cell r="DX201"/>
          <cell r="DY201"/>
          <cell r="DZ201"/>
          <cell r="EA201"/>
          <cell r="EB201"/>
          <cell r="EC201"/>
          <cell r="ED201"/>
          <cell r="EG201"/>
          <cell r="EH201"/>
          <cell r="EI201">
            <v>0</v>
          </cell>
        </row>
        <row r="202">
          <cell r="B202" t="str">
            <v>ประมาณการ</v>
          </cell>
          <cell r="C202" t="str">
            <v>ประมาณการ</v>
          </cell>
          <cell r="E202" t="str">
            <v>บจก.โอเชี่ยนฟีด</v>
          </cell>
          <cell r="F202" t="str">
            <v>ไม่พิมพ์</v>
          </cell>
          <cell r="G202">
            <v>26</v>
          </cell>
          <cell r="H202">
            <v>42</v>
          </cell>
          <cell r="I202" t="str">
            <v>ขาว</v>
          </cell>
          <cell r="J202"/>
          <cell r="L202">
            <v>100</v>
          </cell>
          <cell r="M202" t="str">
            <v>±</v>
          </cell>
          <cell r="N202">
            <v>5</v>
          </cell>
          <cell r="R202" t="str">
            <v>ไม่</v>
          </cell>
          <cell r="T202" t="str">
            <v>ไม่สวมถุงใน</v>
          </cell>
          <cell r="U202"/>
          <cell r="V202"/>
          <cell r="X202">
            <v>45868</v>
          </cell>
          <cell r="Z202" t="str">
            <v>500กระสอบ</v>
          </cell>
          <cell r="AA202">
            <v>40000</v>
          </cell>
          <cell r="AB202">
            <v>0</v>
          </cell>
          <cell r="AC202">
            <v>0</v>
          </cell>
          <cell r="AD202">
            <v>0</v>
          </cell>
          <cell r="AG202"/>
          <cell r="AI202"/>
          <cell r="AJ202">
            <v>0</v>
          </cell>
          <cell r="AL202">
            <v>40000</v>
          </cell>
          <cell r="AM202"/>
          <cell r="AN202">
            <v>0</v>
          </cell>
          <cell r="AO202" t="str">
            <v>WSWT2625650</v>
          </cell>
          <cell r="AQ202">
            <v>48615.600000000006</v>
          </cell>
          <cell r="AR202">
            <v>0</v>
          </cell>
          <cell r="AS202">
            <v>48615.600000000006</v>
          </cell>
          <cell r="AT202">
            <v>0</v>
          </cell>
          <cell r="AU202">
            <v>0</v>
          </cell>
          <cell r="BZ202" t="str">
            <v>WRWT25650/WRWT25650</v>
          </cell>
          <cell r="CA202">
            <v>3925.4396133333335</v>
          </cell>
          <cell r="DL202" t="str">
            <v>P3</v>
          </cell>
          <cell r="DM202">
            <v>1</v>
          </cell>
          <cell r="DN202">
            <v>45868</v>
          </cell>
          <cell r="DP202">
            <v>45863</v>
          </cell>
          <cell r="DQ202"/>
          <cell r="DR202"/>
          <cell r="DS202"/>
          <cell r="DT202"/>
          <cell r="DU202">
            <v>45867</v>
          </cell>
          <cell r="DW202"/>
          <cell r="DX202"/>
          <cell r="DY202"/>
          <cell r="DZ202"/>
          <cell r="EA202"/>
          <cell r="EB202"/>
          <cell r="EC202" t="str">
            <v>ตัด</v>
          </cell>
          <cell r="ED202"/>
          <cell r="EG202"/>
          <cell r="EH202"/>
          <cell r="EI202"/>
        </row>
        <row r="203">
          <cell r="B203" t="str">
            <v>ประมาณการ</v>
          </cell>
          <cell r="C203" t="str">
            <v>ประมาณการ</v>
          </cell>
          <cell r="E203" t="str">
            <v>บจก.กบินทร์อินทรีย์</v>
          </cell>
          <cell r="F203" t="str">
            <v>รอแบบ</v>
          </cell>
          <cell r="G203">
            <v>26</v>
          </cell>
          <cell r="H203">
            <v>41</v>
          </cell>
          <cell r="I203" t="str">
            <v>ขาว</v>
          </cell>
          <cell r="J203"/>
          <cell r="L203">
            <v>97</v>
          </cell>
          <cell r="M203" t="str">
            <v>±</v>
          </cell>
          <cell r="N203">
            <v>5</v>
          </cell>
          <cell r="R203" t="str">
            <v>บิด</v>
          </cell>
          <cell r="T203">
            <v>27</v>
          </cell>
          <cell r="U203">
            <v>43</v>
          </cell>
          <cell r="V203">
            <v>40</v>
          </cell>
          <cell r="X203">
            <v>45868</v>
          </cell>
          <cell r="Z203" t="str">
            <v>300กระสอบ</v>
          </cell>
          <cell r="AA203">
            <v>10000</v>
          </cell>
          <cell r="AB203">
            <v>286.42936262399996</v>
          </cell>
          <cell r="AC203">
            <v>0</v>
          </cell>
          <cell r="AD203">
            <v>286.42936262399996</v>
          </cell>
          <cell r="AG203"/>
          <cell r="AI203"/>
          <cell r="AJ203">
            <v>0</v>
          </cell>
          <cell r="AL203">
            <v>10000</v>
          </cell>
          <cell r="AM203"/>
          <cell r="AN203">
            <v>10500</v>
          </cell>
          <cell r="AO203" t="str">
            <v>WSWT2625650</v>
          </cell>
          <cell r="AQ203">
            <v>11874.499999999998</v>
          </cell>
          <cell r="AR203">
            <v>0</v>
          </cell>
          <cell r="AS203">
            <v>11874.499999999998</v>
          </cell>
          <cell r="AT203">
            <v>0</v>
          </cell>
          <cell r="AU203">
            <v>0</v>
          </cell>
          <cell r="BZ203" t="str">
            <v>WRWT25650/WRWT25650</v>
          </cell>
          <cell r="CA203">
            <v>958.79990555555537</v>
          </cell>
          <cell r="DL203" t="str">
            <v>P9</v>
          </cell>
          <cell r="DM203">
            <v>3</v>
          </cell>
          <cell r="DN203">
            <v>45868</v>
          </cell>
          <cell r="DP203">
            <v>45863</v>
          </cell>
          <cell r="DQ203"/>
          <cell r="DR203">
            <v>45858</v>
          </cell>
          <cell r="DS203">
            <v>45865</v>
          </cell>
          <cell r="DT203">
            <v>45866</v>
          </cell>
          <cell r="DU203">
            <v>45866</v>
          </cell>
          <cell r="DW203">
            <v>45867</v>
          </cell>
          <cell r="DX203"/>
          <cell r="DY203"/>
          <cell r="DZ203"/>
          <cell r="EA203"/>
          <cell r="EB203"/>
          <cell r="EC203" t="str">
            <v>งานพิมพ์</v>
          </cell>
          <cell r="ED203" t="str">
            <v>รอART</v>
          </cell>
          <cell r="EG203"/>
          <cell r="EH203"/>
          <cell r="EI203"/>
        </row>
        <row r="204">
          <cell r="B204">
            <v>0</v>
          </cell>
          <cell r="C204"/>
          <cell r="E204"/>
          <cell r="F204"/>
          <cell r="G204">
            <v>26</v>
          </cell>
          <cell r="H204">
            <v>43</v>
          </cell>
          <cell r="I204" t="str">
            <v>ขาว</v>
          </cell>
          <cell r="J204"/>
          <cell r="L204">
            <v>102</v>
          </cell>
          <cell r="M204" t="str">
            <v>±</v>
          </cell>
          <cell r="N204">
            <v>5</v>
          </cell>
          <cell r="R204"/>
          <cell r="T204"/>
          <cell r="U204"/>
          <cell r="V204"/>
          <cell r="X204"/>
          <cell r="Z204"/>
          <cell r="AA204"/>
          <cell r="AB204">
            <v>0</v>
          </cell>
          <cell r="AC204">
            <v>0</v>
          </cell>
          <cell r="AD204"/>
          <cell r="AG204"/>
          <cell r="AI204" t="str">
            <v>ระบุในSD</v>
          </cell>
          <cell r="AJ204"/>
          <cell r="AL204">
            <v>0</v>
          </cell>
          <cell r="AM204"/>
          <cell r="AN204">
            <v>0</v>
          </cell>
          <cell r="AO204" t="str">
            <v>WSWT2625650</v>
          </cell>
          <cell r="AQ204">
            <v>60490.100000000006</v>
          </cell>
          <cell r="AR204">
            <v>0</v>
          </cell>
          <cell r="AS204">
            <v>60490.100000000006</v>
          </cell>
          <cell r="AT204">
            <v>0</v>
          </cell>
          <cell r="AU204">
            <v>0</v>
          </cell>
          <cell r="BZ204" t="str">
            <v>WRWT25650/WRWT25650</v>
          </cell>
          <cell r="CA204">
            <v>0</v>
          </cell>
          <cell r="DL204"/>
          <cell r="DM204" t="str">
            <v>Lead time</v>
          </cell>
          <cell r="DN204"/>
          <cell r="DP204"/>
          <cell r="DQ204"/>
          <cell r="DR204"/>
          <cell r="DS204"/>
          <cell r="DT204"/>
          <cell r="DU204"/>
          <cell r="DW204"/>
          <cell r="DX204"/>
          <cell r="DY204"/>
          <cell r="DZ204"/>
          <cell r="EA204"/>
          <cell r="EB204"/>
          <cell r="EC204"/>
          <cell r="ED204"/>
          <cell r="EG204"/>
          <cell r="EH204"/>
          <cell r="EI204">
            <v>0</v>
          </cell>
        </row>
        <row r="205">
          <cell r="B205" t="str">
            <v>ใบรับคำสั่งซื้อ</v>
          </cell>
          <cell r="C205"/>
          <cell r="E205" t="str">
            <v>บจก.ทีพีเค แอ็ดวานซ์ สตาร์ซ</v>
          </cell>
          <cell r="F205" t="str">
            <v>MASTER CHEF</v>
          </cell>
          <cell r="G205">
            <v>26</v>
          </cell>
          <cell r="H205">
            <v>43</v>
          </cell>
          <cell r="I205" t="str">
            <v>ขาว</v>
          </cell>
          <cell r="J205" t="str">
            <v>ใส</v>
          </cell>
          <cell r="L205">
            <v>140</v>
          </cell>
          <cell r="M205" t="str">
            <v>±</v>
          </cell>
          <cell r="N205">
            <v>5</v>
          </cell>
          <cell r="R205" t="str">
            <v>ไม่</v>
          </cell>
          <cell r="T205" t="str">
            <v>ไม่สวมถุงใน</v>
          </cell>
          <cell r="U205"/>
          <cell r="V205"/>
          <cell r="X205">
            <v>45836</v>
          </cell>
          <cell r="Z205" t="str">
            <v xml:space="preserve">300กระสอบแบน  </v>
          </cell>
          <cell r="AA205">
            <v>10000</v>
          </cell>
          <cell r="AB205">
            <v>0</v>
          </cell>
          <cell r="AC205">
            <v>0</v>
          </cell>
          <cell r="AD205">
            <v>0</v>
          </cell>
          <cell r="AG205"/>
          <cell r="AI205"/>
          <cell r="AJ205">
            <v>0</v>
          </cell>
          <cell r="AL205">
            <v>10000</v>
          </cell>
          <cell r="AM205"/>
          <cell r="AN205">
            <v>10500</v>
          </cell>
          <cell r="AO205" t="str">
            <v>WSWT262575051</v>
          </cell>
          <cell r="AQ205">
            <v>12433.3</v>
          </cell>
          <cell r="AR205">
            <v>12433.3</v>
          </cell>
          <cell r="AS205">
            <v>0</v>
          </cell>
          <cell r="AT205">
            <v>3000</v>
          </cell>
          <cell r="AU205">
            <v>9433.2999999999993</v>
          </cell>
          <cell r="BZ205" t="str">
            <v>WRWT25800/WRWT25650</v>
          </cell>
          <cell r="CA205">
            <v>0</v>
          </cell>
          <cell r="DL205" t="str">
            <v>P6</v>
          </cell>
          <cell r="DM205">
            <v>4</v>
          </cell>
          <cell r="DN205">
            <v>45836</v>
          </cell>
          <cell r="DP205">
            <v>45831</v>
          </cell>
          <cell r="DQ205">
            <v>45832</v>
          </cell>
          <cell r="DR205">
            <v>45825</v>
          </cell>
          <cell r="DS205">
            <v>45833</v>
          </cell>
          <cell r="DT205">
            <v>45834</v>
          </cell>
          <cell r="DU205">
            <v>45835</v>
          </cell>
          <cell r="DW205"/>
          <cell r="DX205"/>
          <cell r="DY205"/>
          <cell r="DZ205"/>
          <cell r="EA205"/>
          <cell r="EB205"/>
          <cell r="EC205" t="str">
            <v>งานเคลือบ+พิมพ์</v>
          </cell>
          <cell r="ED205" t="str">
            <v>รอART</v>
          </cell>
          <cell r="EG205"/>
          <cell r="EH205"/>
          <cell r="EI205"/>
        </row>
        <row r="206">
          <cell r="B206" t="str">
            <v>MK68-000714</v>
          </cell>
          <cell r="C206">
            <v>45804</v>
          </cell>
          <cell r="E206" t="str">
            <v>คุณธนนท์ อุทัยไพศาลวงศ์</v>
          </cell>
          <cell r="F206" t="str">
            <v>ไม่พิมพ์</v>
          </cell>
          <cell r="G206">
            <v>26</v>
          </cell>
          <cell r="H206">
            <v>39</v>
          </cell>
          <cell r="I206" t="str">
            <v>ขาว</v>
          </cell>
          <cell r="J206"/>
          <cell r="L206">
            <v>93</v>
          </cell>
          <cell r="M206" t="str">
            <v>±</v>
          </cell>
          <cell r="N206">
            <v>5</v>
          </cell>
          <cell r="R206" t="str">
            <v>ไม่</v>
          </cell>
          <cell r="T206" t="str">
            <v>ไม่สวมถุงใน</v>
          </cell>
          <cell r="U206"/>
          <cell r="V206"/>
          <cell r="X206">
            <v>45838</v>
          </cell>
          <cell r="Z206" t="str">
            <v>มัด100</v>
          </cell>
          <cell r="AA206">
            <v>5000</v>
          </cell>
          <cell r="AB206">
            <v>0</v>
          </cell>
          <cell r="AC206">
            <v>0</v>
          </cell>
          <cell r="AD206">
            <v>0</v>
          </cell>
          <cell r="AG206"/>
          <cell r="AI206"/>
          <cell r="AJ206">
            <v>5000</v>
          </cell>
          <cell r="AL206">
            <v>0</v>
          </cell>
          <cell r="AM206"/>
          <cell r="AN206">
            <v>0</v>
          </cell>
          <cell r="AO206" t="str">
            <v>WSWT262575051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BZ206" t="str">
            <v>WRWT25800/WRWT25650</v>
          </cell>
          <cell r="CA206">
            <v>0</v>
          </cell>
          <cell r="DL206" t="str">
            <v>P3</v>
          </cell>
          <cell r="DM206">
            <v>1</v>
          </cell>
          <cell r="DN206">
            <v>45838</v>
          </cell>
          <cell r="DP206">
            <v>45833</v>
          </cell>
          <cell r="DQ206"/>
          <cell r="DR206"/>
          <cell r="DS206"/>
          <cell r="DT206"/>
          <cell r="DU206">
            <v>45837</v>
          </cell>
          <cell r="DW206"/>
          <cell r="DX206"/>
          <cell r="DY206"/>
          <cell r="DZ206"/>
          <cell r="EA206"/>
          <cell r="EB206"/>
          <cell r="EC206" t="str">
            <v>ตัด</v>
          </cell>
          <cell r="ED206"/>
          <cell r="EG206"/>
          <cell r="EH206"/>
          <cell r="EI206"/>
        </row>
        <row r="207">
          <cell r="B207">
            <v>0</v>
          </cell>
          <cell r="C207"/>
          <cell r="E207"/>
          <cell r="F207"/>
          <cell r="G207">
            <v>26</v>
          </cell>
          <cell r="H207">
            <v>43</v>
          </cell>
          <cell r="I207"/>
          <cell r="J207"/>
          <cell r="L207">
            <v>100</v>
          </cell>
          <cell r="M207" t="str">
            <v>±</v>
          </cell>
          <cell r="N207">
            <v>5</v>
          </cell>
          <cell r="R207"/>
          <cell r="T207"/>
          <cell r="U207"/>
          <cell r="V207"/>
          <cell r="X207"/>
          <cell r="Z207"/>
          <cell r="AA207"/>
          <cell r="AB207"/>
          <cell r="AC207">
            <v>0</v>
          </cell>
          <cell r="AD207"/>
          <cell r="AG207"/>
          <cell r="AI207" t="str">
            <v>ระบุในSD</v>
          </cell>
          <cell r="AJ207"/>
          <cell r="AL207">
            <v>0</v>
          </cell>
          <cell r="AM207"/>
          <cell r="AN207">
            <v>0</v>
          </cell>
          <cell r="AO207" t="str">
            <v>WSWT262575051</v>
          </cell>
          <cell r="AQ207">
            <v>12433.3</v>
          </cell>
          <cell r="AR207">
            <v>12433.3</v>
          </cell>
          <cell r="AS207">
            <v>0</v>
          </cell>
          <cell r="AT207">
            <v>3000</v>
          </cell>
          <cell r="AU207">
            <v>9433.2999999999993</v>
          </cell>
          <cell r="BZ207" t="str">
            <v>WRWT25800/WRWT25650</v>
          </cell>
          <cell r="CA207">
            <v>0</v>
          </cell>
          <cell r="DL207"/>
          <cell r="DM207" t="str">
            <v>Lead time</v>
          </cell>
          <cell r="DN207"/>
          <cell r="DP207"/>
          <cell r="DQ207"/>
          <cell r="DR207"/>
          <cell r="DS207"/>
          <cell r="DT207"/>
          <cell r="DU207"/>
          <cell r="DW207"/>
          <cell r="DX207"/>
          <cell r="DY207"/>
          <cell r="DZ207"/>
          <cell r="EA207"/>
          <cell r="EB207"/>
          <cell r="EC207"/>
          <cell r="ED207"/>
          <cell r="EG207"/>
          <cell r="EH207">
            <v>0</v>
          </cell>
          <cell r="EI207">
            <v>0</v>
          </cell>
        </row>
        <row r="208">
          <cell r="B208">
            <v>0</v>
          </cell>
          <cell r="C208"/>
          <cell r="E208"/>
          <cell r="F208"/>
          <cell r="G208">
            <v>26</v>
          </cell>
          <cell r="H208">
            <v>43</v>
          </cell>
          <cell r="I208"/>
          <cell r="J208"/>
          <cell r="L208">
            <v>113</v>
          </cell>
          <cell r="M208" t="str">
            <v>±</v>
          </cell>
          <cell r="N208">
            <v>5</v>
          </cell>
          <cell r="R208"/>
          <cell r="T208"/>
          <cell r="U208"/>
          <cell r="V208"/>
          <cell r="X208"/>
          <cell r="Z208"/>
          <cell r="AA208"/>
          <cell r="AB208"/>
          <cell r="AC208">
            <v>0</v>
          </cell>
          <cell r="AD208"/>
          <cell r="AG208"/>
          <cell r="AI208" t="str">
            <v>ระบุในSD</v>
          </cell>
          <cell r="AJ208"/>
          <cell r="AL208">
            <v>0</v>
          </cell>
          <cell r="AM208"/>
          <cell r="AN208">
            <v>0</v>
          </cell>
          <cell r="AO208" t="str">
            <v>WSWT2625700</v>
          </cell>
          <cell r="AQ208" t="e">
            <v>#REF!</v>
          </cell>
          <cell r="AR208" t="e">
            <v>#REF!</v>
          </cell>
          <cell r="AS208" t="e">
            <v>#REF!</v>
          </cell>
          <cell r="AT208" t="e">
            <v>#REF!</v>
          </cell>
          <cell r="AU208" t="e">
            <v>#REF!</v>
          </cell>
          <cell r="BZ208" t="str">
            <v>WRWT260800/WRWT25650</v>
          </cell>
          <cell r="CA208">
            <v>0</v>
          </cell>
          <cell r="DL208"/>
          <cell r="DM208" t="str">
            <v>Lead time</v>
          </cell>
          <cell r="DN208"/>
          <cell r="DP208"/>
          <cell r="DQ208"/>
          <cell r="DR208"/>
          <cell r="DS208"/>
          <cell r="DT208"/>
          <cell r="DU208"/>
          <cell r="DW208"/>
          <cell r="DX208"/>
          <cell r="DY208"/>
          <cell r="DZ208"/>
          <cell r="EA208"/>
          <cell r="EB208"/>
          <cell r="EC208"/>
          <cell r="ED208"/>
          <cell r="EG208"/>
          <cell r="EH208">
            <v>0</v>
          </cell>
          <cell r="EI208">
            <v>0</v>
          </cell>
        </row>
        <row r="209">
          <cell r="B209">
            <v>0</v>
          </cell>
          <cell r="C209"/>
          <cell r="E209"/>
          <cell r="F209"/>
          <cell r="G209">
            <v>26</v>
          </cell>
          <cell r="H209">
            <v>41</v>
          </cell>
          <cell r="I209"/>
          <cell r="J209"/>
          <cell r="L209">
            <v>90</v>
          </cell>
          <cell r="M209" t="str">
            <v>±</v>
          </cell>
          <cell r="N209">
            <v>5</v>
          </cell>
          <cell r="R209"/>
          <cell r="T209"/>
          <cell r="U209"/>
          <cell r="V209"/>
          <cell r="X209"/>
          <cell r="Z209"/>
          <cell r="AA209"/>
          <cell r="AB209"/>
          <cell r="AC209">
            <v>0</v>
          </cell>
          <cell r="AD209"/>
          <cell r="AG209"/>
          <cell r="AI209" t="str">
            <v>ระบุในSD</v>
          </cell>
          <cell r="AJ209"/>
          <cell r="AL209">
            <v>0</v>
          </cell>
          <cell r="AM209"/>
          <cell r="AN209">
            <v>0</v>
          </cell>
          <cell r="AO209" t="str">
            <v>WSWT2625800SM</v>
          </cell>
          <cell r="AQ209" t="e">
            <v>#REF!</v>
          </cell>
          <cell r="AR209" t="e">
            <v>#REF!</v>
          </cell>
          <cell r="AS209" t="e">
            <v>#REF!</v>
          </cell>
          <cell r="AT209" t="e">
            <v>#REF!</v>
          </cell>
          <cell r="AU209" t="e">
            <v>#REF!</v>
          </cell>
          <cell r="BZ209" t="str">
            <v>WRWT260800/WRWT25650</v>
          </cell>
          <cell r="CA209">
            <v>0</v>
          </cell>
          <cell r="DL209"/>
          <cell r="DM209" t="str">
            <v>Lead time</v>
          </cell>
          <cell r="DN209"/>
          <cell r="DP209"/>
          <cell r="DQ209"/>
          <cell r="DR209"/>
          <cell r="DS209"/>
          <cell r="DT209"/>
          <cell r="DU209"/>
          <cell r="DW209"/>
          <cell r="DX209"/>
          <cell r="DY209"/>
          <cell r="DZ209"/>
          <cell r="EA209"/>
          <cell r="EB209"/>
          <cell r="EC209"/>
          <cell r="ED209"/>
          <cell r="EG209"/>
          <cell r="EH209">
            <v>0</v>
          </cell>
          <cell r="EI209">
            <v>0</v>
          </cell>
        </row>
        <row r="210">
          <cell r="B210" t="str">
            <v>ประมาณการ</v>
          </cell>
          <cell r="C210" t="str">
            <v>ประมาณการ</v>
          </cell>
          <cell r="E210" t="str">
            <v>บจก.ที.ซี.ยูเนี่ยน อโกรเทค</v>
          </cell>
          <cell r="F210" t="str">
            <v>ไม่พิมพ์</v>
          </cell>
          <cell r="G210">
            <v>26</v>
          </cell>
          <cell r="H210">
            <v>43</v>
          </cell>
          <cell r="I210" t="str">
            <v>ขาว</v>
          </cell>
          <cell r="J210"/>
          <cell r="L210">
            <v>116</v>
          </cell>
          <cell r="M210" t="str">
            <v>±</v>
          </cell>
          <cell r="N210">
            <v>5</v>
          </cell>
          <cell r="R210" t="str">
            <v>ไม่</v>
          </cell>
          <cell r="T210" t="str">
            <v>ไม่สวมถุงใน</v>
          </cell>
          <cell r="U210"/>
          <cell r="V210"/>
          <cell r="X210">
            <v>45868</v>
          </cell>
          <cell r="Z210" t="str">
            <v xml:space="preserve">300กระสอบแบนเต็มใบ </v>
          </cell>
          <cell r="AA210">
            <v>20000</v>
          </cell>
          <cell r="AB210">
            <v>0</v>
          </cell>
          <cell r="AC210">
            <v>0</v>
          </cell>
          <cell r="AD210">
            <v>0</v>
          </cell>
          <cell r="AG210"/>
          <cell r="AI210"/>
          <cell r="AJ210">
            <v>0</v>
          </cell>
          <cell r="AL210">
            <v>20000</v>
          </cell>
          <cell r="AM210"/>
          <cell r="AN210">
            <v>0</v>
          </cell>
          <cell r="AO210" t="str">
            <v xml:space="preserve">WSWT2625800 </v>
          </cell>
          <cell r="AQ210">
            <v>24866.6</v>
          </cell>
          <cell r="AR210">
            <v>18836</v>
          </cell>
          <cell r="AS210">
            <v>6030.5999999999985</v>
          </cell>
          <cell r="AT210">
            <v>0</v>
          </cell>
          <cell r="AU210">
            <v>0</v>
          </cell>
          <cell r="BZ210" t="str">
            <v>WRWT25800/WRWT25800</v>
          </cell>
          <cell r="CA210">
            <v>599.30762666666658</v>
          </cell>
          <cell r="DL210" t="str">
            <v>P3</v>
          </cell>
          <cell r="DM210">
            <v>1</v>
          </cell>
          <cell r="DN210">
            <v>45868</v>
          </cell>
          <cell r="DP210">
            <v>45863</v>
          </cell>
          <cell r="DQ210"/>
          <cell r="DR210"/>
          <cell r="DS210"/>
          <cell r="DT210"/>
          <cell r="DU210">
            <v>45867</v>
          </cell>
          <cell r="DW210"/>
          <cell r="DX210"/>
          <cell r="DY210"/>
          <cell r="DZ210"/>
          <cell r="EA210"/>
          <cell r="EB210"/>
          <cell r="EC210" t="str">
            <v>ตัด</v>
          </cell>
          <cell r="ED210"/>
          <cell r="EG210"/>
          <cell r="EH210"/>
          <cell r="EI210"/>
        </row>
        <row r="211">
          <cell r="B211">
            <v>0</v>
          </cell>
          <cell r="C211"/>
          <cell r="E211"/>
          <cell r="F211"/>
          <cell r="G211">
            <v>26</v>
          </cell>
          <cell r="H211">
            <v>43</v>
          </cell>
          <cell r="I211"/>
          <cell r="J211"/>
          <cell r="L211">
            <v>116</v>
          </cell>
          <cell r="M211" t="str">
            <v>±</v>
          </cell>
          <cell r="N211">
            <v>5</v>
          </cell>
          <cell r="R211"/>
          <cell r="T211"/>
          <cell r="U211"/>
          <cell r="V211"/>
          <cell r="X211"/>
          <cell r="Z211"/>
          <cell r="AA211"/>
          <cell r="AB211"/>
          <cell r="AC211">
            <v>0</v>
          </cell>
          <cell r="AD211"/>
          <cell r="AG211"/>
          <cell r="AI211" t="str">
            <v>ระบุในSD</v>
          </cell>
          <cell r="AJ211"/>
          <cell r="AL211">
            <v>0</v>
          </cell>
          <cell r="AM211"/>
          <cell r="AN211">
            <v>0</v>
          </cell>
          <cell r="AO211" t="str">
            <v xml:space="preserve">WSWT2625800 </v>
          </cell>
          <cell r="AQ211">
            <v>24866.6</v>
          </cell>
          <cell r="AR211">
            <v>18836</v>
          </cell>
          <cell r="AS211">
            <v>6030.5999999999985</v>
          </cell>
          <cell r="AT211">
            <v>0</v>
          </cell>
          <cell r="AU211">
            <v>0</v>
          </cell>
          <cell r="BZ211" t="str">
            <v>WRWT260800/WRWT25800</v>
          </cell>
          <cell r="CA211">
            <v>0</v>
          </cell>
          <cell r="DL211"/>
          <cell r="DM211" t="str">
            <v>Lead time</v>
          </cell>
          <cell r="DN211"/>
          <cell r="DP211"/>
          <cell r="DQ211"/>
          <cell r="DR211"/>
          <cell r="DS211"/>
          <cell r="DT211"/>
          <cell r="DU211"/>
          <cell r="DW211"/>
          <cell r="DX211"/>
          <cell r="DY211"/>
          <cell r="DZ211"/>
          <cell r="EA211"/>
          <cell r="EB211"/>
          <cell r="EC211"/>
          <cell r="ED211"/>
          <cell r="EG211"/>
          <cell r="EH211">
            <v>0</v>
          </cell>
          <cell r="EI211">
            <v>0</v>
          </cell>
        </row>
        <row r="212">
          <cell r="B212" t="str">
            <v>MK68-000761</v>
          </cell>
          <cell r="C212">
            <v>45815</v>
          </cell>
          <cell r="E212" t="str">
            <v>บจก.ที.ซี.ยูเนี่ยน อโกรเทค</v>
          </cell>
          <cell r="F212" t="str">
            <v>ไม่พิมพ์</v>
          </cell>
          <cell r="G212">
            <v>26</v>
          </cell>
          <cell r="H212">
            <v>43</v>
          </cell>
          <cell r="I212" t="str">
            <v>ขาว</v>
          </cell>
          <cell r="J212" t="str">
            <v>ใส</v>
          </cell>
          <cell r="L212">
            <v>150</v>
          </cell>
          <cell r="M212" t="str">
            <v>±</v>
          </cell>
          <cell r="N212">
            <v>5</v>
          </cell>
          <cell r="R212" t="str">
            <v>บิด</v>
          </cell>
          <cell r="T212" t="str">
            <v>ไม่สวมถุงใน</v>
          </cell>
          <cell r="U212"/>
          <cell r="V212"/>
          <cell r="X212">
            <v>45833</v>
          </cell>
          <cell r="Z212" t="str">
            <v xml:space="preserve">300กระสอบแบนเต็มใบ </v>
          </cell>
          <cell r="AA212">
            <v>10000</v>
          </cell>
          <cell r="AB212">
            <v>0</v>
          </cell>
          <cell r="AC212">
            <v>0</v>
          </cell>
          <cell r="AD212">
            <v>0</v>
          </cell>
          <cell r="AG212"/>
          <cell r="AI212" t="str">
            <v>ห้ามขาด-เกินได้5%</v>
          </cell>
          <cell r="AJ212">
            <v>0</v>
          </cell>
          <cell r="AL212">
            <v>10000</v>
          </cell>
          <cell r="AM212"/>
          <cell r="AN212">
            <v>0</v>
          </cell>
          <cell r="AO212" t="str">
            <v>WSWT2625850SM</v>
          </cell>
          <cell r="AQ212">
            <v>12433.3</v>
          </cell>
          <cell r="AR212">
            <v>12433.3</v>
          </cell>
          <cell r="AS212">
            <v>0</v>
          </cell>
          <cell r="AT212">
            <v>12433.3</v>
          </cell>
          <cell r="AU212">
            <v>0</v>
          </cell>
          <cell r="BZ212" t="str">
            <v>WRWT25850/WRWT25850</v>
          </cell>
          <cell r="CA212">
            <v>0</v>
          </cell>
          <cell r="DL212" t="str">
            <v>P13</v>
          </cell>
          <cell r="DM212">
            <v>2</v>
          </cell>
          <cell r="DN212">
            <v>45833</v>
          </cell>
          <cell r="DP212">
            <v>45828</v>
          </cell>
          <cell r="DQ212"/>
          <cell r="DR212"/>
          <cell r="DS212"/>
          <cell r="DT212"/>
          <cell r="DU212">
            <v>45831</v>
          </cell>
          <cell r="DW212">
            <v>45832</v>
          </cell>
          <cell r="DX212"/>
          <cell r="DY212"/>
          <cell r="DZ212"/>
          <cell r="EA212"/>
          <cell r="EB212"/>
          <cell r="EC212" t="str">
            <v>งานเคลือบ+ตัด</v>
          </cell>
          <cell r="ED212"/>
          <cell r="EG212"/>
          <cell r="EH212"/>
          <cell r="EI212"/>
        </row>
        <row r="213">
          <cell r="B213" t="str">
            <v>MK68-000795</v>
          </cell>
          <cell r="C213">
            <v>45825</v>
          </cell>
          <cell r="E213" t="str">
            <v>บจก.ที.ซี.ยูเนี่ยน อโกรเทค</v>
          </cell>
          <cell r="F213" t="str">
            <v>TUNA MEAL MARIN TRUST</v>
          </cell>
          <cell r="G213">
            <v>26</v>
          </cell>
          <cell r="H213">
            <v>43</v>
          </cell>
          <cell r="I213" t="str">
            <v>ขาว</v>
          </cell>
          <cell r="J213" t="str">
            <v>ใส</v>
          </cell>
          <cell r="L213">
            <v>150</v>
          </cell>
          <cell r="M213" t="str">
            <v>±</v>
          </cell>
          <cell r="N213">
            <v>5</v>
          </cell>
          <cell r="R213" t="str">
            <v>บิด</v>
          </cell>
          <cell r="T213" t="str">
            <v>ไม่สวมถุงใน</v>
          </cell>
          <cell r="U213"/>
          <cell r="V213"/>
          <cell r="X213">
            <v>45833</v>
          </cell>
          <cell r="Z213" t="str">
            <v xml:space="preserve">300กระสอบแบนเต็มใบ </v>
          </cell>
          <cell r="AA213">
            <v>10000</v>
          </cell>
          <cell r="AB213">
            <v>0</v>
          </cell>
          <cell r="AC213">
            <v>0</v>
          </cell>
          <cell r="AD213">
            <v>0</v>
          </cell>
          <cell r="AG213"/>
          <cell r="AI213" t="str">
            <v>ห้ามขาด-เกินได้5%</v>
          </cell>
          <cell r="AJ213">
            <v>0</v>
          </cell>
          <cell r="AL213">
            <v>10000</v>
          </cell>
          <cell r="AM213">
            <v>10800</v>
          </cell>
          <cell r="AN213">
            <v>0</v>
          </cell>
          <cell r="AO213" t="str">
            <v>WSWT2625850SM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BZ213" t="str">
            <v>WRWT25850/WRWT25850</v>
          </cell>
          <cell r="CA213">
            <v>0</v>
          </cell>
          <cell r="DL213" t="str">
            <v>P6</v>
          </cell>
          <cell r="DM213">
            <v>4</v>
          </cell>
          <cell r="DN213">
            <v>45833</v>
          </cell>
          <cell r="DP213">
            <v>45828</v>
          </cell>
          <cell r="DQ213">
            <v>45829</v>
          </cell>
          <cell r="DR213">
            <v>45822</v>
          </cell>
          <cell r="DS213">
            <v>45830</v>
          </cell>
          <cell r="DT213">
            <v>45831</v>
          </cell>
          <cell r="DU213">
            <v>45832</v>
          </cell>
          <cell r="DW213"/>
          <cell r="DX213"/>
          <cell r="DY213"/>
          <cell r="DZ213"/>
          <cell r="EA213"/>
          <cell r="EB213"/>
          <cell r="EC213" t="str">
            <v>งานเคลือบ+พิมพ์</v>
          </cell>
          <cell r="ED213"/>
          <cell r="EG213"/>
          <cell r="EH213"/>
          <cell r="EI213"/>
        </row>
        <row r="214">
          <cell r="B214" t="str">
            <v>MK68-000761</v>
          </cell>
          <cell r="C214">
            <v>45815</v>
          </cell>
          <cell r="E214" t="str">
            <v>บจก.ที.ซี.ยูเนี่ยน อโกรเทค</v>
          </cell>
          <cell r="F214" t="str">
            <v>ไม่พิมพ์</v>
          </cell>
          <cell r="G214">
            <v>26</v>
          </cell>
          <cell r="H214">
            <v>43</v>
          </cell>
          <cell r="I214" t="str">
            <v>ขาว</v>
          </cell>
          <cell r="J214" t="str">
            <v>ใส</v>
          </cell>
          <cell r="L214">
            <v>150</v>
          </cell>
          <cell r="M214" t="str">
            <v>±</v>
          </cell>
          <cell r="N214">
            <v>5</v>
          </cell>
          <cell r="R214" t="str">
            <v>บิด</v>
          </cell>
          <cell r="T214" t="str">
            <v>ไม่สวมถุงใน</v>
          </cell>
          <cell r="U214"/>
          <cell r="V214"/>
          <cell r="X214">
            <v>45838</v>
          </cell>
          <cell r="Z214" t="str">
            <v xml:space="preserve">300กระสอบแบนเต็มใบ </v>
          </cell>
          <cell r="AA214">
            <v>5000</v>
          </cell>
          <cell r="AB214">
            <v>0</v>
          </cell>
          <cell r="AC214">
            <v>0</v>
          </cell>
          <cell r="AD214">
            <v>0</v>
          </cell>
          <cell r="AG214"/>
          <cell r="AI214" t="str">
            <v>ห้ามขาด-เกินได้5%</v>
          </cell>
          <cell r="AJ214">
            <v>0</v>
          </cell>
          <cell r="AL214">
            <v>5000</v>
          </cell>
          <cell r="AM214"/>
          <cell r="AN214">
            <v>0</v>
          </cell>
          <cell r="AO214" t="str">
            <v>WSWT2625850SM</v>
          </cell>
          <cell r="AQ214">
            <v>6216.65</v>
          </cell>
          <cell r="AR214">
            <v>6216.65</v>
          </cell>
          <cell r="AS214">
            <v>0</v>
          </cell>
          <cell r="AT214">
            <v>0</v>
          </cell>
          <cell r="AU214">
            <v>6216.65</v>
          </cell>
          <cell r="BZ214" t="str">
            <v>WRWT25850/WRWT25850</v>
          </cell>
          <cell r="CA214">
            <v>0</v>
          </cell>
          <cell r="DL214" t="str">
            <v>P13</v>
          </cell>
          <cell r="DM214">
            <v>2</v>
          </cell>
          <cell r="DN214">
            <v>45838</v>
          </cell>
          <cell r="DP214">
            <v>45833</v>
          </cell>
          <cell r="DQ214"/>
          <cell r="DR214"/>
          <cell r="DS214"/>
          <cell r="DT214"/>
          <cell r="DU214">
            <v>45836</v>
          </cell>
          <cell r="DW214">
            <v>45837</v>
          </cell>
          <cell r="DX214"/>
          <cell r="DY214"/>
          <cell r="DZ214"/>
          <cell r="EA214"/>
          <cell r="EB214"/>
          <cell r="EC214" t="str">
            <v>งานเคลือบ+ตัด</v>
          </cell>
          <cell r="ED214"/>
          <cell r="EG214"/>
          <cell r="EH214"/>
          <cell r="EI214"/>
        </row>
        <row r="215">
          <cell r="B215" t="str">
            <v>MK68-000787</v>
          </cell>
          <cell r="C215">
            <v>45820</v>
          </cell>
          <cell r="E215" t="str">
            <v>บจก.ที.ซี.ยูเนี่ยน อโกรเทค</v>
          </cell>
          <cell r="F215" t="str">
            <v>ไม่พิมพ์</v>
          </cell>
          <cell r="G215">
            <v>26</v>
          </cell>
          <cell r="H215">
            <v>43</v>
          </cell>
          <cell r="I215" t="str">
            <v>ขาว</v>
          </cell>
          <cell r="J215" t="str">
            <v>ใส</v>
          </cell>
          <cell r="L215">
            <v>150</v>
          </cell>
          <cell r="M215" t="str">
            <v>±</v>
          </cell>
          <cell r="N215">
            <v>5</v>
          </cell>
          <cell r="R215" t="str">
            <v>บิด</v>
          </cell>
          <cell r="T215" t="str">
            <v>ไม่สวมถุงใน</v>
          </cell>
          <cell r="U215"/>
          <cell r="V215"/>
          <cell r="X215">
            <v>45838</v>
          </cell>
          <cell r="Z215" t="str">
            <v xml:space="preserve">300กระสอบแบนเต็มใบ </v>
          </cell>
          <cell r="AA215">
            <v>15000</v>
          </cell>
          <cell r="AB215">
            <v>0</v>
          </cell>
          <cell r="AC215">
            <v>0</v>
          </cell>
          <cell r="AD215">
            <v>0</v>
          </cell>
          <cell r="AG215"/>
          <cell r="AI215" t="str">
            <v>ห้ามขาด-เกินได้5%</v>
          </cell>
          <cell r="AJ215">
            <v>0</v>
          </cell>
          <cell r="AL215">
            <v>15000</v>
          </cell>
          <cell r="AM215"/>
          <cell r="AN215">
            <v>0</v>
          </cell>
          <cell r="AO215" t="str">
            <v>WSWT2625850SM</v>
          </cell>
          <cell r="AQ215">
            <v>18649.949999999997</v>
          </cell>
          <cell r="AR215">
            <v>18649.949999999997</v>
          </cell>
          <cell r="AS215">
            <v>0</v>
          </cell>
          <cell r="AT215">
            <v>0</v>
          </cell>
          <cell r="AU215">
            <v>18649.949999999997</v>
          </cell>
          <cell r="BZ215" t="str">
            <v>WRWT25850/WRWT25850</v>
          </cell>
          <cell r="CA215">
            <v>0</v>
          </cell>
          <cell r="DL215" t="str">
            <v>P13</v>
          </cell>
          <cell r="DM215">
            <v>2</v>
          </cell>
          <cell r="DN215">
            <v>45838</v>
          </cell>
          <cell r="DP215">
            <v>45833</v>
          </cell>
          <cell r="DQ215"/>
          <cell r="DR215"/>
          <cell r="DS215"/>
          <cell r="DT215"/>
          <cell r="DU215">
            <v>45836</v>
          </cell>
          <cell r="DW215">
            <v>45837</v>
          </cell>
          <cell r="DX215"/>
          <cell r="DY215"/>
          <cell r="DZ215"/>
          <cell r="EA215"/>
          <cell r="EB215"/>
          <cell r="EC215" t="str">
            <v>งานเคลือบ+ตัด</v>
          </cell>
          <cell r="ED215"/>
          <cell r="EG215"/>
          <cell r="EH215"/>
          <cell r="EI215"/>
        </row>
        <row r="216">
          <cell r="B216" t="str">
            <v>ประมาณการ</v>
          </cell>
          <cell r="C216" t="str">
            <v>ประมาณการ</v>
          </cell>
          <cell r="E216" t="str">
            <v>บจก.ที.ซี.ยูเนี่ยน อโกรเทค</v>
          </cell>
          <cell r="F216" t="str">
            <v>Fish meal spectra</v>
          </cell>
          <cell r="G216">
            <v>26</v>
          </cell>
          <cell r="H216">
            <v>43</v>
          </cell>
          <cell r="I216" t="str">
            <v>ขาว</v>
          </cell>
          <cell r="J216" t="str">
            <v>ใส</v>
          </cell>
          <cell r="L216">
            <v>150</v>
          </cell>
          <cell r="M216" t="str">
            <v>±</v>
          </cell>
          <cell r="N216">
            <v>5</v>
          </cell>
          <cell r="R216" t="str">
            <v>บิด</v>
          </cell>
          <cell r="T216" t="str">
            <v>ไม่สวมถุงใน</v>
          </cell>
          <cell r="U216"/>
          <cell r="V216"/>
          <cell r="X216">
            <v>45838</v>
          </cell>
          <cell r="Z216" t="str">
            <v xml:space="preserve">300กระสอบแบนเต็มใบ </v>
          </cell>
          <cell r="AA216">
            <v>5000</v>
          </cell>
          <cell r="AB216">
            <v>0</v>
          </cell>
          <cell r="AC216">
            <v>0</v>
          </cell>
          <cell r="AD216">
            <v>0</v>
          </cell>
          <cell r="AG216"/>
          <cell r="AI216"/>
          <cell r="AJ216">
            <v>0</v>
          </cell>
          <cell r="AL216">
            <v>5000</v>
          </cell>
          <cell r="AM216"/>
          <cell r="AN216">
            <v>5250</v>
          </cell>
          <cell r="AO216" t="str">
            <v>WSWT2625850SM</v>
          </cell>
          <cell r="AQ216">
            <v>6216.65</v>
          </cell>
          <cell r="AR216">
            <v>6216.65</v>
          </cell>
          <cell r="AS216">
            <v>0</v>
          </cell>
          <cell r="AT216">
            <v>0</v>
          </cell>
          <cell r="AU216">
            <v>6216.65</v>
          </cell>
          <cell r="BZ216" t="str">
            <v>WRWT25850/WRWT25850</v>
          </cell>
          <cell r="CA216">
            <v>0</v>
          </cell>
          <cell r="DL216" t="str">
            <v>P6</v>
          </cell>
          <cell r="DM216">
            <v>4</v>
          </cell>
          <cell r="DN216">
            <v>45838</v>
          </cell>
          <cell r="DP216">
            <v>45833</v>
          </cell>
          <cell r="DQ216">
            <v>45834</v>
          </cell>
          <cell r="DR216">
            <v>45827</v>
          </cell>
          <cell r="DS216">
            <v>45835</v>
          </cell>
          <cell r="DT216">
            <v>45836</v>
          </cell>
          <cell r="DU216">
            <v>45837</v>
          </cell>
          <cell r="DW216"/>
          <cell r="DX216"/>
          <cell r="DY216"/>
          <cell r="DZ216"/>
          <cell r="EA216"/>
          <cell r="EB216"/>
          <cell r="EC216" t="str">
            <v>งานเคลือบ+พิมพ์</v>
          </cell>
          <cell r="ED216"/>
          <cell r="EG216"/>
          <cell r="EH216"/>
          <cell r="EI216"/>
        </row>
        <row r="217">
          <cell r="B217" t="str">
            <v>ประมาณการ</v>
          </cell>
          <cell r="C217" t="str">
            <v>ประมาณการ</v>
          </cell>
          <cell r="E217" t="str">
            <v>บจก.ที.ซี.ยูเนี่ยน อโกรเทค</v>
          </cell>
          <cell r="F217" t="str">
            <v>Zhejiang UN</v>
          </cell>
          <cell r="G217">
            <v>26</v>
          </cell>
          <cell r="H217">
            <v>43</v>
          </cell>
          <cell r="I217" t="str">
            <v>ขาว</v>
          </cell>
          <cell r="J217" t="str">
            <v>ใส</v>
          </cell>
          <cell r="L217">
            <v>150</v>
          </cell>
          <cell r="M217" t="str">
            <v>±</v>
          </cell>
          <cell r="N217">
            <v>5</v>
          </cell>
          <cell r="R217" t="str">
            <v>บิด</v>
          </cell>
          <cell r="T217" t="str">
            <v>ไม่สวมถุงใน</v>
          </cell>
          <cell r="U217"/>
          <cell r="V217"/>
          <cell r="X217">
            <v>45842</v>
          </cell>
          <cell r="Z217" t="str">
            <v xml:space="preserve">300กระสอบแบนเต็มใบ </v>
          </cell>
          <cell r="AA217">
            <v>30000</v>
          </cell>
          <cell r="AB217">
            <v>0</v>
          </cell>
          <cell r="AC217">
            <v>0</v>
          </cell>
          <cell r="AD217">
            <v>0</v>
          </cell>
          <cell r="AG217"/>
          <cell r="AI217"/>
          <cell r="AJ217">
            <v>0</v>
          </cell>
          <cell r="AL217">
            <v>30000</v>
          </cell>
          <cell r="AM217"/>
          <cell r="AN217">
            <v>31500</v>
          </cell>
          <cell r="AO217" t="str">
            <v>WSWT2625850SM</v>
          </cell>
          <cell r="AQ217">
            <v>37299.899999999994</v>
          </cell>
          <cell r="AR217">
            <v>17121</v>
          </cell>
          <cell r="AS217">
            <v>20178.899999999994</v>
          </cell>
          <cell r="AT217">
            <v>0</v>
          </cell>
          <cell r="AU217">
            <v>37299.899999999994</v>
          </cell>
          <cell r="BZ217" t="str">
            <v>WRWT25850/WRWT25850</v>
          </cell>
          <cell r="CA217">
            <v>2081.1172199999996</v>
          </cell>
          <cell r="DL217" t="str">
            <v>P6</v>
          </cell>
          <cell r="DM217">
            <v>4</v>
          </cell>
          <cell r="DN217">
            <v>45842</v>
          </cell>
          <cell r="DP217">
            <v>45837</v>
          </cell>
          <cell r="DQ217">
            <v>45838</v>
          </cell>
          <cell r="DR217">
            <v>45831</v>
          </cell>
          <cell r="DS217">
            <v>45839</v>
          </cell>
          <cell r="DT217">
            <v>45840</v>
          </cell>
          <cell r="DU217">
            <v>45841</v>
          </cell>
          <cell r="DW217"/>
          <cell r="DX217"/>
          <cell r="DY217"/>
          <cell r="DZ217"/>
          <cell r="EA217"/>
          <cell r="EB217"/>
          <cell r="EC217" t="str">
            <v>งานเคลือบ+พิมพ์</v>
          </cell>
          <cell r="ED217"/>
          <cell r="EG217"/>
          <cell r="EH217"/>
          <cell r="EI217"/>
        </row>
        <row r="218">
          <cell r="B218" t="str">
            <v>ประมาณการ</v>
          </cell>
          <cell r="C218" t="str">
            <v>ประมาณการ</v>
          </cell>
          <cell r="E218" t="str">
            <v>บจก.ที.ซี.ยูเนี่ยน อโกรเทค</v>
          </cell>
          <cell r="F218" t="str">
            <v>Zhejiang UN</v>
          </cell>
          <cell r="G218">
            <v>26</v>
          </cell>
          <cell r="H218">
            <v>43</v>
          </cell>
          <cell r="I218" t="str">
            <v>ขาว</v>
          </cell>
          <cell r="J218" t="str">
            <v>ใส</v>
          </cell>
          <cell r="L218">
            <v>150</v>
          </cell>
          <cell r="M218" t="str">
            <v>±</v>
          </cell>
          <cell r="N218">
            <v>5</v>
          </cell>
          <cell r="R218" t="str">
            <v>บิด</v>
          </cell>
          <cell r="T218" t="str">
            <v>ไม่สวมถุงใน</v>
          </cell>
          <cell r="U218"/>
          <cell r="V218"/>
          <cell r="X218">
            <v>45852</v>
          </cell>
          <cell r="Z218" t="str">
            <v xml:space="preserve">300กระสอบแบนเต็มใบ </v>
          </cell>
          <cell r="AA218">
            <v>30000</v>
          </cell>
          <cell r="AB218">
            <v>0</v>
          </cell>
          <cell r="AC218">
            <v>0</v>
          </cell>
          <cell r="AD218">
            <v>0</v>
          </cell>
          <cell r="AG218"/>
          <cell r="AI218"/>
          <cell r="AJ218">
            <v>0</v>
          </cell>
          <cell r="AL218">
            <v>30000</v>
          </cell>
          <cell r="AM218"/>
          <cell r="AN218">
            <v>31500</v>
          </cell>
          <cell r="AO218" t="str">
            <v>WSWT2625850SM</v>
          </cell>
          <cell r="AQ218">
            <v>37299.899999999994</v>
          </cell>
          <cell r="AR218">
            <v>0</v>
          </cell>
          <cell r="AS218">
            <v>37299.899999999994</v>
          </cell>
          <cell r="AT218">
            <v>0</v>
          </cell>
          <cell r="AU218">
            <v>37299.899999999994</v>
          </cell>
          <cell r="BZ218" t="str">
            <v>WRWT25850/WRWT25850</v>
          </cell>
          <cell r="CA218">
            <v>3846.8630200000002</v>
          </cell>
          <cell r="DL218" t="str">
            <v>P6</v>
          </cell>
          <cell r="DM218">
            <v>4</v>
          </cell>
          <cell r="DN218">
            <v>45852</v>
          </cell>
          <cell r="DP218">
            <v>45847</v>
          </cell>
          <cell r="DQ218">
            <v>45848</v>
          </cell>
          <cell r="DR218">
            <v>45841</v>
          </cell>
          <cell r="DS218">
            <v>45849</v>
          </cell>
          <cell r="DT218">
            <v>45850</v>
          </cell>
          <cell r="DU218">
            <v>45851</v>
          </cell>
          <cell r="DW218"/>
          <cell r="DX218"/>
          <cell r="DY218"/>
          <cell r="DZ218"/>
          <cell r="EA218"/>
          <cell r="EB218"/>
          <cell r="EC218" t="str">
            <v>งานเคลือบ+พิมพ์</v>
          </cell>
          <cell r="ED218"/>
          <cell r="EG218"/>
          <cell r="EH218"/>
          <cell r="EI218"/>
        </row>
        <row r="219">
          <cell r="B219" t="str">
            <v>ประมาณการ</v>
          </cell>
          <cell r="C219" t="str">
            <v>ประมาณการ</v>
          </cell>
          <cell r="E219" t="str">
            <v>บจก.ที.ซี.ยูเนี่ยน อโกรเทค</v>
          </cell>
          <cell r="F219" t="str">
            <v>Zhejiang UN</v>
          </cell>
          <cell r="G219">
            <v>26</v>
          </cell>
          <cell r="H219">
            <v>43</v>
          </cell>
          <cell r="I219" t="str">
            <v>ขาว</v>
          </cell>
          <cell r="J219" t="str">
            <v>ใส</v>
          </cell>
          <cell r="L219">
            <v>150</v>
          </cell>
          <cell r="M219" t="str">
            <v>±</v>
          </cell>
          <cell r="N219">
            <v>5</v>
          </cell>
          <cell r="R219" t="str">
            <v>บิด</v>
          </cell>
          <cell r="T219" t="str">
            <v>ไม่สวมถุงใน</v>
          </cell>
          <cell r="U219"/>
          <cell r="V219"/>
          <cell r="X219">
            <v>45863</v>
          </cell>
          <cell r="Z219" t="str">
            <v xml:space="preserve">300กระสอบแบนเต็มใบ </v>
          </cell>
          <cell r="AA219">
            <v>30000</v>
          </cell>
          <cell r="AB219">
            <v>0</v>
          </cell>
          <cell r="AC219">
            <v>0</v>
          </cell>
          <cell r="AD219">
            <v>0</v>
          </cell>
          <cell r="AG219"/>
          <cell r="AI219"/>
          <cell r="AJ219">
            <v>0</v>
          </cell>
          <cell r="AL219">
            <v>30000</v>
          </cell>
          <cell r="AM219"/>
          <cell r="AN219">
            <v>31500</v>
          </cell>
          <cell r="AO219" t="str">
            <v>WSWT2625850SM</v>
          </cell>
          <cell r="AQ219">
            <v>37299.899999999994</v>
          </cell>
          <cell r="AR219">
            <v>0</v>
          </cell>
          <cell r="AS219">
            <v>37299.899999999994</v>
          </cell>
          <cell r="AT219">
            <v>0</v>
          </cell>
          <cell r="AU219">
            <v>37299.899999999994</v>
          </cell>
          <cell r="BZ219" t="str">
            <v>WRWT25850/WRWT25850</v>
          </cell>
          <cell r="CA219">
            <v>3846.8630200000002</v>
          </cell>
          <cell r="DL219" t="str">
            <v>P6</v>
          </cell>
          <cell r="DM219">
            <v>4</v>
          </cell>
          <cell r="DN219">
            <v>45863</v>
          </cell>
          <cell r="DP219">
            <v>45858</v>
          </cell>
          <cell r="DQ219">
            <v>45859</v>
          </cell>
          <cell r="DR219">
            <v>45852</v>
          </cell>
          <cell r="DS219">
            <v>45860</v>
          </cell>
          <cell r="DT219">
            <v>45861</v>
          </cell>
          <cell r="DU219">
            <v>45862</v>
          </cell>
          <cell r="DW219"/>
          <cell r="DX219"/>
          <cell r="DY219"/>
          <cell r="DZ219"/>
          <cell r="EA219"/>
          <cell r="EB219"/>
          <cell r="EC219" t="str">
            <v>งานเคลือบ+พิมพ์</v>
          </cell>
          <cell r="ED219"/>
          <cell r="EG219"/>
          <cell r="EH219"/>
          <cell r="EI219"/>
        </row>
        <row r="220">
          <cell r="B220" t="str">
            <v>ประมาณการ</v>
          </cell>
          <cell r="C220" t="str">
            <v>ประมาณการ</v>
          </cell>
          <cell r="E220" t="str">
            <v>บจก.ที.ซี.ยูเนี่ยน อโกรเทค</v>
          </cell>
          <cell r="F220" t="str">
            <v>Zhejiang UN</v>
          </cell>
          <cell r="G220">
            <v>26</v>
          </cell>
          <cell r="H220">
            <v>43</v>
          </cell>
          <cell r="I220" t="str">
            <v>ขาว</v>
          </cell>
          <cell r="J220" t="str">
            <v>ใส</v>
          </cell>
          <cell r="L220">
            <v>150</v>
          </cell>
          <cell r="M220" t="str">
            <v>±</v>
          </cell>
          <cell r="N220">
            <v>5</v>
          </cell>
          <cell r="R220" t="str">
            <v>บิด</v>
          </cell>
          <cell r="T220" t="str">
            <v>ไม่สวมถุงใน</v>
          </cell>
          <cell r="U220"/>
          <cell r="V220"/>
          <cell r="X220">
            <v>45883</v>
          </cell>
          <cell r="Z220" t="str">
            <v xml:space="preserve">300กระสอบแบนเต็มใบ </v>
          </cell>
          <cell r="AA220">
            <v>20000</v>
          </cell>
          <cell r="AB220">
            <v>0</v>
          </cell>
          <cell r="AC220">
            <v>0</v>
          </cell>
          <cell r="AD220">
            <v>0</v>
          </cell>
          <cell r="AG220"/>
          <cell r="AI220"/>
          <cell r="AJ220">
            <v>0</v>
          </cell>
          <cell r="AL220">
            <v>20000</v>
          </cell>
          <cell r="AM220"/>
          <cell r="AN220">
            <v>21000</v>
          </cell>
          <cell r="AO220" t="str">
            <v>WSWT2625850SM</v>
          </cell>
          <cell r="AQ220">
            <v>24866.6</v>
          </cell>
          <cell r="AR220">
            <v>0</v>
          </cell>
          <cell r="AS220">
            <v>24866.6</v>
          </cell>
          <cell r="AT220">
            <v>0</v>
          </cell>
          <cell r="AU220">
            <v>24866.6</v>
          </cell>
          <cell r="BZ220" t="str">
            <v>WRWT25850/WRWT25850</v>
          </cell>
          <cell r="CA220">
            <v>2564.5753466666665</v>
          </cell>
          <cell r="DL220" t="str">
            <v>P6</v>
          </cell>
          <cell r="DM220">
            <v>4</v>
          </cell>
          <cell r="DN220">
            <v>45883</v>
          </cell>
          <cell r="DP220">
            <v>45878</v>
          </cell>
          <cell r="DQ220">
            <v>45879</v>
          </cell>
          <cell r="DR220">
            <v>45872</v>
          </cell>
          <cell r="DS220">
            <v>45880</v>
          </cell>
          <cell r="DT220">
            <v>45881</v>
          </cell>
          <cell r="DU220">
            <v>45882</v>
          </cell>
          <cell r="DW220"/>
          <cell r="DX220"/>
          <cell r="DY220"/>
          <cell r="DZ220"/>
          <cell r="EA220"/>
          <cell r="EB220"/>
          <cell r="EC220" t="str">
            <v>งานเคลือบ+พิมพ์</v>
          </cell>
          <cell r="ED220"/>
          <cell r="EG220"/>
          <cell r="EH220"/>
          <cell r="EI220"/>
        </row>
        <row r="221">
          <cell r="B221">
            <v>0</v>
          </cell>
          <cell r="C221"/>
          <cell r="E221"/>
          <cell r="F221"/>
          <cell r="G221">
            <v>26</v>
          </cell>
          <cell r="H221">
            <v>43</v>
          </cell>
          <cell r="I221"/>
          <cell r="J221"/>
          <cell r="L221">
            <v>120</v>
          </cell>
          <cell r="M221" t="str">
            <v>±</v>
          </cell>
          <cell r="N221">
            <v>5</v>
          </cell>
          <cell r="R221"/>
          <cell r="T221"/>
          <cell r="U221"/>
          <cell r="V221"/>
          <cell r="X221"/>
          <cell r="Z221"/>
          <cell r="AA221"/>
          <cell r="AB221"/>
          <cell r="AC221">
            <v>0</v>
          </cell>
          <cell r="AD221"/>
          <cell r="AG221"/>
          <cell r="AI221" t="str">
            <v>ระบุในSD</v>
          </cell>
          <cell r="AJ221"/>
          <cell r="AL221">
            <v>0</v>
          </cell>
          <cell r="AM221"/>
          <cell r="AN221">
            <v>0</v>
          </cell>
          <cell r="AO221" t="str">
            <v>WSWT2625850SM</v>
          </cell>
          <cell r="AQ221">
            <v>180282.84999999998</v>
          </cell>
          <cell r="AR221">
            <v>60637.549999999996</v>
          </cell>
          <cell r="AS221">
            <v>119645.29999999999</v>
          </cell>
          <cell r="AT221">
            <v>12433.3</v>
          </cell>
          <cell r="AU221">
            <v>167849.55</v>
          </cell>
          <cell r="BZ221" t="str">
            <v>WRWT260850/WRWT25850</v>
          </cell>
          <cell r="CA221">
            <v>0</v>
          </cell>
          <cell r="DL221"/>
          <cell r="DM221" t="str">
            <v>Lead time</v>
          </cell>
          <cell r="DN221"/>
          <cell r="DP221"/>
          <cell r="DQ221"/>
          <cell r="DR221"/>
          <cell r="DS221"/>
          <cell r="DT221"/>
          <cell r="DU221"/>
          <cell r="DW221"/>
          <cell r="DX221"/>
          <cell r="DY221"/>
          <cell r="DZ221"/>
          <cell r="EA221"/>
          <cell r="EB221"/>
          <cell r="EC221"/>
          <cell r="ED221"/>
          <cell r="EG221"/>
          <cell r="EH221">
            <v>0</v>
          </cell>
          <cell r="EI221">
            <v>0</v>
          </cell>
        </row>
        <row r="222">
          <cell r="B222">
            <v>0</v>
          </cell>
          <cell r="C222"/>
          <cell r="E222"/>
          <cell r="F222"/>
          <cell r="G222">
            <v>28</v>
          </cell>
          <cell r="H222">
            <v>41</v>
          </cell>
          <cell r="I222" t="str">
            <v>ขาว</v>
          </cell>
          <cell r="J222"/>
          <cell r="L222">
            <v>122</v>
          </cell>
          <cell r="M222" t="str">
            <v>+</v>
          </cell>
          <cell r="N222">
            <v>3</v>
          </cell>
          <cell r="R222"/>
          <cell r="T222"/>
          <cell r="U222"/>
          <cell r="V222"/>
          <cell r="X222"/>
          <cell r="Z222"/>
          <cell r="AA222"/>
          <cell r="AB222">
            <v>0</v>
          </cell>
          <cell r="AC222">
            <v>0</v>
          </cell>
          <cell r="AD222"/>
          <cell r="AG222"/>
          <cell r="AI222" t="str">
            <v>ระบุในSD</v>
          </cell>
          <cell r="AJ222"/>
          <cell r="AL222">
            <v>0</v>
          </cell>
          <cell r="AM222"/>
          <cell r="AN222">
            <v>0</v>
          </cell>
          <cell r="AO222" t="str">
            <v>WSWT2825800</v>
          </cell>
          <cell r="AQ222" t="e">
            <v>#REF!</v>
          </cell>
          <cell r="AR222" t="e">
            <v>#REF!</v>
          </cell>
          <cell r="AS222" t="e">
            <v>#REF!</v>
          </cell>
          <cell r="AT222" t="e">
            <v>#REF!</v>
          </cell>
          <cell r="AU222" t="e">
            <v>#REF!</v>
          </cell>
          <cell r="BZ222" t="str">
            <v>WRWT25850/WRWT25800</v>
          </cell>
          <cell r="CA222">
            <v>0</v>
          </cell>
          <cell r="DL222"/>
          <cell r="DM222" t="str">
            <v>Lead time</v>
          </cell>
          <cell r="DN222"/>
          <cell r="DP222"/>
          <cell r="DQ222"/>
          <cell r="DR222"/>
          <cell r="DS222"/>
          <cell r="DT222"/>
          <cell r="DU222"/>
          <cell r="DW222"/>
          <cell r="DX222"/>
          <cell r="DY222"/>
          <cell r="DZ222"/>
          <cell r="EA222"/>
          <cell r="EB222"/>
          <cell r="EC222"/>
          <cell r="ED222"/>
          <cell r="EG222"/>
          <cell r="EH222"/>
          <cell r="EI222">
            <v>0</v>
          </cell>
        </row>
        <row r="223">
          <cell r="B223" t="str">
            <v>MK68-000702</v>
          </cell>
          <cell r="C223">
            <v>45800</v>
          </cell>
          <cell r="E223" t="str">
            <v>บจก.ไทยร่วมใจน้ำมันพืช</v>
          </cell>
          <cell r="F223" t="str">
            <v>TRJ</v>
          </cell>
          <cell r="G223">
            <v>28</v>
          </cell>
          <cell r="H223">
            <v>41</v>
          </cell>
          <cell r="I223" t="str">
            <v>ขาว</v>
          </cell>
          <cell r="J223"/>
          <cell r="L223">
            <v>120</v>
          </cell>
          <cell r="M223" t="str">
            <v>±</v>
          </cell>
          <cell r="N223">
            <v>3</v>
          </cell>
          <cell r="R223" t="str">
            <v>ไม่</v>
          </cell>
          <cell r="T223" t="str">
            <v>ไม่สวมถุงใน</v>
          </cell>
          <cell r="U223"/>
          <cell r="V223"/>
          <cell r="X223">
            <v>45833</v>
          </cell>
          <cell r="Z223" t="str">
            <v>500กระสอบ</v>
          </cell>
          <cell r="AA223">
            <v>50000</v>
          </cell>
          <cell r="AB223">
            <v>0</v>
          </cell>
          <cell r="AC223">
            <v>0</v>
          </cell>
          <cell r="AD223">
            <v>0</v>
          </cell>
          <cell r="AG223" t="str">
            <v>ทอผ้าไม่ทันเส้นเทปไม่ทัน เครื่องรีดเส้นเสีย  24/6เย็น</v>
          </cell>
          <cell r="AI223"/>
          <cell r="AJ223">
            <v>8339</v>
          </cell>
          <cell r="AL223">
            <v>41661</v>
          </cell>
          <cell r="AM223">
            <v>53935</v>
          </cell>
          <cell r="AN223">
            <v>0</v>
          </cell>
          <cell r="AO223" t="str">
            <v>WSWT2825850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BZ223" t="str">
            <v>WRWT25850/WRWT25850</v>
          </cell>
          <cell r="CA223">
            <v>0</v>
          </cell>
          <cell r="DL223" t="str">
            <v>P1</v>
          </cell>
          <cell r="DM223">
            <v>2</v>
          </cell>
          <cell r="DN223">
            <v>45833</v>
          </cell>
          <cell r="DP223">
            <v>45828</v>
          </cell>
          <cell r="DQ223"/>
          <cell r="DR223">
            <v>45824</v>
          </cell>
          <cell r="DS223">
            <v>45831</v>
          </cell>
          <cell r="DT223"/>
          <cell r="DU223">
            <v>45832</v>
          </cell>
          <cell r="DW223"/>
          <cell r="DX223"/>
          <cell r="DY223"/>
          <cell r="DZ223"/>
          <cell r="EA223"/>
          <cell r="EB223"/>
          <cell r="EC223" t="str">
            <v>งานพิมพ์</v>
          </cell>
          <cell r="ED223" t="str">
            <v xml:space="preserve"> /</v>
          </cell>
          <cell r="EG223"/>
          <cell r="EH223"/>
          <cell r="EI223"/>
        </row>
        <row r="224">
          <cell r="B224" t="str">
            <v>ประมาณการ</v>
          </cell>
          <cell r="C224" t="str">
            <v>ประมาณการ</v>
          </cell>
          <cell r="E224" t="str">
            <v>บจก.ที.ซี.ยูเนี่ยน อโกรเทค</v>
          </cell>
          <cell r="F224" t="str">
            <v>ไม่พิมพ์</v>
          </cell>
          <cell r="G224">
            <v>28</v>
          </cell>
          <cell r="H224">
            <v>47</v>
          </cell>
          <cell r="I224" t="str">
            <v>ขาว</v>
          </cell>
          <cell r="J224" t="str">
            <v>ใส</v>
          </cell>
          <cell r="L224">
            <v>180</v>
          </cell>
          <cell r="M224" t="str">
            <v>±</v>
          </cell>
          <cell r="N224">
            <v>5</v>
          </cell>
          <cell r="R224" t="str">
            <v>ไม่</v>
          </cell>
          <cell r="T224" t="str">
            <v>ไม่สวมถุงใน</v>
          </cell>
          <cell r="U224"/>
          <cell r="V224"/>
          <cell r="X224">
            <v>45842</v>
          </cell>
          <cell r="Z224" t="str">
            <v xml:space="preserve">300กระสอบแบนเต็มใบ </v>
          </cell>
          <cell r="AA224">
            <v>5000</v>
          </cell>
          <cell r="AB224">
            <v>0</v>
          </cell>
          <cell r="AC224">
            <v>0</v>
          </cell>
          <cell r="AD224">
            <v>0</v>
          </cell>
          <cell r="AG224"/>
          <cell r="AI224"/>
          <cell r="AJ224">
            <v>0</v>
          </cell>
          <cell r="AL224">
            <v>5000</v>
          </cell>
          <cell r="AM224"/>
          <cell r="AN224">
            <v>0</v>
          </cell>
          <cell r="AO224" t="str">
            <v>WSWT2825850</v>
          </cell>
          <cell r="AQ224">
            <v>6775.4500000000007</v>
          </cell>
          <cell r="AR224">
            <v>6330</v>
          </cell>
          <cell r="AS224">
            <v>445.45000000000073</v>
          </cell>
          <cell r="AT224">
            <v>1499</v>
          </cell>
          <cell r="AU224">
            <v>5276.4500000000007</v>
          </cell>
          <cell r="BZ224" t="str">
            <v>WRWT25850/WRWT25850</v>
          </cell>
          <cell r="CA224">
            <v>50.06363055555564</v>
          </cell>
          <cell r="DL224" t="str">
            <v>P3</v>
          </cell>
          <cell r="DM224">
            <v>1</v>
          </cell>
          <cell r="DN224">
            <v>45842</v>
          </cell>
          <cell r="DP224">
            <v>45837</v>
          </cell>
          <cell r="DQ224"/>
          <cell r="DR224"/>
          <cell r="DS224"/>
          <cell r="DT224"/>
          <cell r="DU224">
            <v>45841</v>
          </cell>
          <cell r="DW224"/>
          <cell r="DX224"/>
          <cell r="DY224"/>
          <cell r="DZ224"/>
          <cell r="EA224"/>
          <cell r="EB224"/>
          <cell r="EC224" t="str">
            <v>ตัด</v>
          </cell>
          <cell r="ED224"/>
          <cell r="EG224"/>
          <cell r="EH224"/>
          <cell r="EI224"/>
        </row>
        <row r="225">
          <cell r="B225" t="str">
            <v>ประมาณการ</v>
          </cell>
          <cell r="C225" t="str">
            <v>ประมาณการ</v>
          </cell>
          <cell r="E225" t="str">
            <v>บจก.ที.ซี.ยูเนี่ยน อโกรเทค</v>
          </cell>
          <cell r="F225" t="str">
            <v>ไม่พิมพ์</v>
          </cell>
          <cell r="G225">
            <v>28</v>
          </cell>
          <cell r="H225">
            <v>47</v>
          </cell>
          <cell r="I225" t="str">
            <v>ขาว</v>
          </cell>
          <cell r="J225" t="str">
            <v>ใส</v>
          </cell>
          <cell r="L225">
            <v>180</v>
          </cell>
          <cell r="M225" t="str">
            <v>±</v>
          </cell>
          <cell r="N225">
            <v>5</v>
          </cell>
          <cell r="R225" t="str">
            <v>ไม่</v>
          </cell>
          <cell r="T225" t="str">
            <v>ไม่สวมถุงใน</v>
          </cell>
          <cell r="U225"/>
          <cell r="V225"/>
          <cell r="X225">
            <v>45868</v>
          </cell>
          <cell r="Z225" t="str">
            <v xml:space="preserve">300กระสอบแบนเต็มใบ </v>
          </cell>
          <cell r="AA225">
            <v>10000</v>
          </cell>
          <cell r="AB225">
            <v>0</v>
          </cell>
          <cell r="AC225">
            <v>0</v>
          </cell>
          <cell r="AD225">
            <v>0</v>
          </cell>
          <cell r="AG225"/>
          <cell r="AI225"/>
          <cell r="AJ225">
            <v>0</v>
          </cell>
          <cell r="AL225">
            <v>10000</v>
          </cell>
          <cell r="AM225"/>
          <cell r="AN225">
            <v>0</v>
          </cell>
          <cell r="AO225" t="str">
            <v>WSWT2825850</v>
          </cell>
          <cell r="AQ225">
            <v>13550.900000000001</v>
          </cell>
          <cell r="AR225">
            <v>0</v>
          </cell>
          <cell r="AS225">
            <v>13550.900000000001</v>
          </cell>
          <cell r="AT225">
            <v>0</v>
          </cell>
          <cell r="AU225">
            <v>13550.900000000001</v>
          </cell>
          <cell r="BZ225" t="str">
            <v>WRWT25850/WRWT25850</v>
          </cell>
          <cell r="CA225">
            <v>1522.9705944444447</v>
          </cell>
          <cell r="DL225" t="str">
            <v>P3</v>
          </cell>
          <cell r="DM225">
            <v>1</v>
          </cell>
          <cell r="DN225">
            <v>45868</v>
          </cell>
          <cell r="DP225">
            <v>45863</v>
          </cell>
          <cell r="DQ225"/>
          <cell r="DR225"/>
          <cell r="DS225"/>
          <cell r="DT225"/>
          <cell r="DU225">
            <v>45867</v>
          </cell>
          <cell r="DW225"/>
          <cell r="DX225"/>
          <cell r="DY225"/>
          <cell r="DZ225"/>
          <cell r="EA225"/>
          <cell r="EB225"/>
          <cell r="EC225" t="str">
            <v>ตัด</v>
          </cell>
          <cell r="ED225"/>
          <cell r="EG225"/>
          <cell r="EH225"/>
          <cell r="EI225"/>
        </row>
        <row r="226">
          <cell r="B226">
            <v>0</v>
          </cell>
          <cell r="C226"/>
          <cell r="E226"/>
          <cell r="F226"/>
          <cell r="G226">
            <v>28</v>
          </cell>
          <cell r="H226">
            <v>43</v>
          </cell>
          <cell r="I226"/>
          <cell r="J226"/>
          <cell r="L226">
            <v>130</v>
          </cell>
          <cell r="M226" t="str">
            <v>±</v>
          </cell>
          <cell r="N226">
            <v>3</v>
          </cell>
          <cell r="R226"/>
          <cell r="T226"/>
          <cell r="U226"/>
          <cell r="V226"/>
          <cell r="X226"/>
          <cell r="Z226"/>
          <cell r="AA226"/>
          <cell r="AB226"/>
          <cell r="AC226">
            <v>0</v>
          </cell>
          <cell r="AD226"/>
          <cell r="AG226"/>
          <cell r="AI226" t="str">
            <v>ระบุในSD</v>
          </cell>
          <cell r="AJ226"/>
          <cell r="AL226">
            <v>0</v>
          </cell>
          <cell r="AM226"/>
          <cell r="AN226">
            <v>0</v>
          </cell>
          <cell r="AO226" t="str">
            <v>WSWT2825850</v>
          </cell>
          <cell r="AQ226">
            <v>20326.350000000002</v>
          </cell>
          <cell r="AR226">
            <v>6330</v>
          </cell>
          <cell r="AS226">
            <v>13996.350000000002</v>
          </cell>
          <cell r="AT226">
            <v>1499</v>
          </cell>
          <cell r="AU226">
            <v>18827.350000000002</v>
          </cell>
          <cell r="BZ226" t="str">
            <v>WRWT280850/WRWT25850</v>
          </cell>
          <cell r="CA226">
            <v>0</v>
          </cell>
          <cell r="DL226"/>
          <cell r="DM226"/>
          <cell r="DN226"/>
          <cell r="DP226"/>
          <cell r="DQ226"/>
          <cell r="DR226"/>
          <cell r="DS226"/>
          <cell r="DT226"/>
          <cell r="DU226"/>
          <cell r="DW226"/>
          <cell r="DX226"/>
          <cell r="DY226"/>
          <cell r="DZ226"/>
          <cell r="EA226"/>
          <cell r="EB226"/>
          <cell r="EC226"/>
          <cell r="ED226"/>
          <cell r="EG226"/>
          <cell r="EH226"/>
          <cell r="EI226"/>
        </row>
        <row r="227">
          <cell r="B227">
            <v>0</v>
          </cell>
          <cell r="C227"/>
          <cell r="E227"/>
          <cell r="F227"/>
          <cell r="G227">
            <v>30</v>
          </cell>
          <cell r="H227">
            <v>41</v>
          </cell>
          <cell r="I227"/>
          <cell r="J227"/>
          <cell r="L227">
            <v>122</v>
          </cell>
          <cell r="M227" t="str">
            <v>±</v>
          </cell>
          <cell r="N227">
            <v>5</v>
          </cell>
          <cell r="R227"/>
          <cell r="T227"/>
          <cell r="U227"/>
          <cell r="V227"/>
          <cell r="X227"/>
          <cell r="Z227"/>
          <cell r="AA227"/>
          <cell r="AB227">
            <v>0</v>
          </cell>
          <cell r="AC227">
            <v>0</v>
          </cell>
          <cell r="AD227"/>
          <cell r="AG227"/>
          <cell r="AI227" t="str">
            <v>ระบุในSD</v>
          </cell>
          <cell r="AJ227"/>
          <cell r="AL227">
            <v>0</v>
          </cell>
          <cell r="AM227"/>
          <cell r="AN227">
            <v>0</v>
          </cell>
          <cell r="AO227" t="str">
            <v>WSWT3025800</v>
          </cell>
          <cell r="AQ227" t="e">
            <v>#REF!</v>
          </cell>
          <cell r="AR227" t="e">
            <v>#REF!</v>
          </cell>
          <cell r="AS227" t="e">
            <v>#REF!</v>
          </cell>
          <cell r="AT227" t="e">
            <v>#REF!</v>
          </cell>
          <cell r="AU227" t="e">
            <v>#REF!</v>
          </cell>
          <cell r="BZ227" t="str">
            <v>WRWT25800/WRWT28750</v>
          </cell>
          <cell r="CA227">
            <v>0</v>
          </cell>
          <cell r="DL227"/>
          <cell r="DM227" t="str">
            <v>Lead time</v>
          </cell>
          <cell r="DN227"/>
          <cell r="DP227"/>
          <cell r="DQ227"/>
          <cell r="DR227"/>
          <cell r="DS227"/>
          <cell r="DT227"/>
          <cell r="DU227"/>
          <cell r="DW227"/>
          <cell r="DX227"/>
          <cell r="DY227"/>
          <cell r="DZ227"/>
          <cell r="EA227"/>
          <cell r="EB227"/>
          <cell r="EC227"/>
          <cell r="ED227"/>
          <cell r="EG227"/>
          <cell r="EH227"/>
          <cell r="EI227">
            <v>0</v>
          </cell>
        </row>
        <row r="228">
          <cell r="B228"/>
          <cell r="C228"/>
          <cell r="E228"/>
          <cell r="F228"/>
          <cell r="G228"/>
          <cell r="H228"/>
          <cell r="I228"/>
          <cell r="J228"/>
          <cell r="L228"/>
          <cell r="M228"/>
          <cell r="N228"/>
          <cell r="R228"/>
          <cell r="T228"/>
          <cell r="U228"/>
          <cell r="V228"/>
          <cell r="X228" t="str">
            <v>ค้างส่งทั้งหมด</v>
          </cell>
          <cell r="Z228"/>
          <cell r="AA228">
            <v>4905573</v>
          </cell>
          <cell r="AB228"/>
          <cell r="AC228"/>
          <cell r="AD228"/>
          <cell r="AG228"/>
          <cell r="AI228"/>
          <cell r="AJ228">
            <v>1635134</v>
          </cell>
          <cell r="AL228"/>
          <cell r="AM228"/>
          <cell r="AN228"/>
          <cell r="AO228"/>
          <cell r="AQ228" t="e">
            <v>#REF!</v>
          </cell>
          <cell r="AR228" t="e">
            <v>#REF!</v>
          </cell>
          <cell r="AS228" t="e">
            <v>#REF!</v>
          </cell>
          <cell r="AT228"/>
          <cell r="AU228"/>
          <cell r="BZ228"/>
          <cell r="CA228">
            <v>227103.28427204257</v>
          </cell>
          <cell r="DL228"/>
          <cell r="DM228" t="str">
            <v>Lead time</v>
          </cell>
          <cell r="DN228"/>
          <cell r="DP228">
            <v>-5</v>
          </cell>
          <cell r="DQ228"/>
          <cell r="DR228"/>
          <cell r="DS228"/>
          <cell r="DT228"/>
          <cell r="DU228"/>
          <cell r="DW228"/>
          <cell r="DX228"/>
          <cell r="DY228"/>
          <cell r="DZ228"/>
          <cell r="EA228"/>
          <cell r="EB228"/>
          <cell r="EC228"/>
          <cell r="ED228"/>
          <cell r="EG228"/>
          <cell r="EH228"/>
          <cell r="EI228"/>
        </row>
        <row r="229">
          <cell r="B229"/>
          <cell r="C229"/>
          <cell r="E229"/>
          <cell r="F229"/>
          <cell r="G229"/>
          <cell r="H229"/>
          <cell r="I229"/>
          <cell r="J229"/>
          <cell r="L229"/>
          <cell r="M229"/>
          <cell r="N229"/>
          <cell r="R229"/>
          <cell r="T229"/>
          <cell r="U229"/>
          <cell r="V229"/>
          <cell r="X229"/>
          <cell r="Z229">
            <v>140000</v>
          </cell>
          <cell r="AA229">
            <v>35.039807142857143</v>
          </cell>
          <cell r="AB229"/>
          <cell r="AC229"/>
          <cell r="AD229"/>
          <cell r="AG229"/>
          <cell r="AI229"/>
          <cell r="AJ229"/>
          <cell r="AL229">
            <v>0</v>
          </cell>
          <cell r="AM229"/>
          <cell r="AN229">
            <v>0</v>
          </cell>
          <cell r="AO229"/>
          <cell r="AQ229" t="e">
            <v>#REF!</v>
          </cell>
          <cell r="AR229"/>
          <cell r="AS229" t="e">
            <v>#REF!</v>
          </cell>
          <cell r="AT229"/>
          <cell r="AU229"/>
          <cell r="BZ229"/>
          <cell r="CA229" t="str">
            <v>ห้ามลบ</v>
          </cell>
          <cell r="DL229" t="str">
            <v>P1</v>
          </cell>
          <cell r="DM229">
            <v>2</v>
          </cell>
          <cell r="DN229">
            <v>0</v>
          </cell>
          <cell r="DP229">
            <v>-5</v>
          </cell>
          <cell r="DQ229"/>
          <cell r="DR229">
            <v>-9</v>
          </cell>
          <cell r="DS229">
            <v>-2</v>
          </cell>
          <cell r="DT229"/>
          <cell r="DU229">
            <v>-1</v>
          </cell>
          <cell r="DW229"/>
          <cell r="DX229"/>
          <cell r="DY229"/>
          <cell r="DZ229"/>
          <cell r="EA229"/>
          <cell r="EB229"/>
          <cell r="EC229" t="str">
            <v>งานพิมพ์</v>
          </cell>
          <cell r="ED229" t="str">
            <v>รอART</v>
          </cell>
          <cell r="EG229"/>
          <cell r="EH229"/>
          <cell r="EI229"/>
        </row>
        <row r="230">
          <cell r="B230"/>
          <cell r="C230"/>
          <cell r="E230"/>
          <cell r="F230"/>
          <cell r="G230"/>
          <cell r="H230"/>
          <cell r="I230"/>
          <cell r="J230"/>
          <cell r="L230"/>
          <cell r="M230"/>
          <cell r="N230"/>
          <cell r="R230"/>
          <cell r="T230"/>
          <cell r="U230"/>
          <cell r="V230"/>
          <cell r="X230" t="str">
            <v>ประมาณการ</v>
          </cell>
          <cell r="Z230"/>
          <cell r="AA230">
            <v>1025000</v>
          </cell>
          <cell r="AB230"/>
          <cell r="AC230"/>
          <cell r="AD230"/>
          <cell r="AG230"/>
          <cell r="AI230"/>
          <cell r="AJ230"/>
          <cell r="AL230"/>
          <cell r="AM230"/>
          <cell r="AN230"/>
          <cell r="AO230"/>
          <cell r="AQ230"/>
          <cell r="AR230"/>
          <cell r="AS230">
            <v>0</v>
          </cell>
          <cell r="AT230"/>
          <cell r="AU230"/>
          <cell r="BZ230"/>
          <cell r="CA230"/>
          <cell r="DL230" t="str">
            <v>P3</v>
          </cell>
          <cell r="DM230">
            <v>1</v>
          </cell>
          <cell r="DN230" t="str">
            <v>ประมาณการ</v>
          </cell>
          <cell r="DP230" t="e">
            <v>#VALUE!</v>
          </cell>
          <cell r="DQ230"/>
          <cell r="DR230"/>
          <cell r="DS230"/>
          <cell r="DT230"/>
          <cell r="DU230" t="e">
            <v>#VALUE!</v>
          </cell>
          <cell r="DW230"/>
          <cell r="DX230"/>
          <cell r="DY230"/>
          <cell r="DZ230"/>
          <cell r="EA230"/>
          <cell r="EB230"/>
          <cell r="EC230" t="str">
            <v>ตัด</v>
          </cell>
          <cell r="ED230"/>
          <cell r="EG230"/>
          <cell r="EH230"/>
          <cell r="EI230"/>
        </row>
        <row r="231">
          <cell r="B231"/>
          <cell r="C231"/>
          <cell r="E231"/>
          <cell r="F231"/>
          <cell r="G231"/>
          <cell r="H231"/>
          <cell r="I231"/>
          <cell r="J231"/>
          <cell r="L231"/>
          <cell r="M231"/>
          <cell r="N231"/>
          <cell r="R231"/>
          <cell r="T231"/>
          <cell r="U231"/>
          <cell r="V231"/>
          <cell r="X231" t="str">
            <v>รอแจ้ง</v>
          </cell>
          <cell r="Z231"/>
          <cell r="AA231">
            <v>654340</v>
          </cell>
          <cell r="AB231"/>
          <cell r="AC231"/>
          <cell r="AD231"/>
          <cell r="AG231"/>
          <cell r="AI231"/>
          <cell r="AJ231"/>
          <cell r="AL231"/>
          <cell r="AM231"/>
          <cell r="AN231"/>
          <cell r="AO231"/>
          <cell r="AQ231"/>
          <cell r="AR231"/>
          <cell r="AS231">
            <v>625537.56782</v>
          </cell>
          <cell r="AT231"/>
          <cell r="AU231"/>
          <cell r="BZ231"/>
          <cell r="CA231"/>
          <cell r="DL231" t="str">
            <v>P2</v>
          </cell>
          <cell r="DM231">
            <v>3</v>
          </cell>
          <cell r="DN231" t="str">
            <v>รอแจ้ง</v>
          </cell>
          <cell r="DP231" t="e">
            <v>#VALUE!</v>
          </cell>
          <cell r="DQ231" t="e">
            <v>#VALUE!</v>
          </cell>
          <cell r="DR231" t="e">
            <v>#VALUE!</v>
          </cell>
          <cell r="DS231" t="e">
            <v>#VALUE!</v>
          </cell>
          <cell r="DT231"/>
          <cell r="DU231" t="e">
            <v>#VALUE!</v>
          </cell>
          <cell r="DW231"/>
          <cell r="DX231"/>
          <cell r="DY231"/>
          <cell r="DZ231"/>
          <cell r="EA231"/>
          <cell r="EB231"/>
          <cell r="EC231" t="str">
            <v>งานเคลือบ+พิมพ์</v>
          </cell>
          <cell r="ED231"/>
          <cell r="EG231"/>
          <cell r="EH231"/>
          <cell r="EI231"/>
        </row>
        <row r="232">
          <cell r="B232"/>
          <cell r="C232"/>
          <cell r="E232"/>
          <cell r="F232"/>
          <cell r="G232"/>
          <cell r="H232"/>
          <cell r="I232"/>
          <cell r="J232"/>
          <cell r="L232"/>
          <cell r="M232"/>
          <cell r="N232"/>
          <cell r="R232"/>
          <cell r="T232"/>
          <cell r="U232"/>
          <cell r="V232"/>
          <cell r="X232" t="str">
            <v>รอส่ง</v>
          </cell>
          <cell r="Z232"/>
          <cell r="AA232">
            <v>38000</v>
          </cell>
          <cell r="AB232"/>
          <cell r="AC232"/>
          <cell r="AD232"/>
          <cell r="AG232"/>
          <cell r="AI232"/>
          <cell r="AJ232"/>
          <cell r="AL232"/>
          <cell r="AM232"/>
          <cell r="AN232"/>
          <cell r="AO232"/>
          <cell r="AQ232"/>
          <cell r="AR232"/>
          <cell r="AS232">
            <v>0</v>
          </cell>
          <cell r="AT232"/>
          <cell r="AU232"/>
          <cell r="BZ232"/>
          <cell r="CA232"/>
          <cell r="DL232" t="str">
            <v>P6</v>
          </cell>
          <cell r="DM232">
            <v>4</v>
          </cell>
          <cell r="DN232" t="str">
            <v>รอส่ง</v>
          </cell>
          <cell r="DP232" t="e">
            <v>#VALUE!</v>
          </cell>
          <cell r="DQ232" t="e">
            <v>#VALUE!</v>
          </cell>
          <cell r="DR232" t="e">
            <v>#VALUE!</v>
          </cell>
          <cell r="DS232" t="e">
            <v>#VALUE!</v>
          </cell>
          <cell r="DT232" t="e">
            <v>#VALUE!</v>
          </cell>
          <cell r="DU232" t="e">
            <v>#VALUE!</v>
          </cell>
          <cell r="DW232"/>
          <cell r="DX232"/>
          <cell r="DY232"/>
          <cell r="DZ232"/>
          <cell r="EA232"/>
          <cell r="EB232"/>
          <cell r="EC232" t="str">
            <v>งานเคลือบ+พิมพ์</v>
          </cell>
          <cell r="ED232"/>
          <cell r="EG232"/>
          <cell r="EH232"/>
          <cell r="EI232"/>
        </row>
        <row r="233">
          <cell r="B233"/>
          <cell r="C233"/>
          <cell r="E233"/>
          <cell r="F233"/>
          <cell r="G233"/>
          <cell r="H233"/>
          <cell r="I233"/>
          <cell r="J233"/>
          <cell r="L233"/>
          <cell r="M233"/>
          <cell r="N233"/>
          <cell r="R233"/>
          <cell r="T233"/>
          <cell r="U233"/>
          <cell r="V233"/>
          <cell r="X233" t="str">
            <v>มีกำหนดส่ง</v>
          </cell>
          <cell r="Z233"/>
          <cell r="AA233">
            <v>3188233</v>
          </cell>
          <cell r="AB233"/>
          <cell r="AC233"/>
          <cell r="AD233"/>
          <cell r="AG233"/>
          <cell r="AI233"/>
          <cell r="AJ233"/>
          <cell r="AL233"/>
          <cell r="AM233"/>
          <cell r="AN233"/>
          <cell r="AO233"/>
          <cell r="AQ233"/>
          <cell r="AR233"/>
          <cell r="AS233" t="e">
            <v>#REF!</v>
          </cell>
          <cell r="AT233" t="e">
            <v>#REF!</v>
          </cell>
          <cell r="AU233"/>
          <cell r="BZ233"/>
          <cell r="CA233"/>
          <cell r="DL233" t="str">
            <v>P11</v>
          </cell>
          <cell r="DM233">
            <v>2</v>
          </cell>
          <cell r="DN233" t="str">
            <v>มีกำหนดส่ง</v>
          </cell>
          <cell r="DP233" t="e">
            <v>#VALUE!</v>
          </cell>
          <cell r="DQ233" t="e">
            <v>#VALUE!</v>
          </cell>
          <cell r="DR233"/>
          <cell r="DS233"/>
          <cell r="DT233"/>
          <cell r="DU233" t="e">
            <v>#VALUE!</v>
          </cell>
          <cell r="DW233"/>
          <cell r="DX233"/>
          <cell r="DY233"/>
          <cell r="DZ233"/>
          <cell r="EA233"/>
          <cell r="EB233"/>
          <cell r="EC233" t="str">
            <v>งานเคลือบ+ตัด</v>
          </cell>
          <cell r="ED233"/>
          <cell r="EG233"/>
          <cell r="EH233"/>
          <cell r="EI233"/>
        </row>
        <row r="234">
          <cell r="B234"/>
          <cell r="C234"/>
          <cell r="E234" t="str">
            <v>ผู้สั่งผลิต..................................................</v>
          </cell>
          <cell r="F234"/>
          <cell r="G234"/>
          <cell r="H234"/>
          <cell r="I234" t="str">
            <v xml:space="preserve"> </v>
          </cell>
          <cell r="J234"/>
          <cell r="L234"/>
          <cell r="M234" t="str">
            <v xml:space="preserve"> </v>
          </cell>
          <cell r="N234"/>
          <cell r="R234"/>
          <cell r="T234"/>
          <cell r="U234"/>
          <cell r="V234"/>
          <cell r="X234"/>
          <cell r="Z234"/>
          <cell r="AA234"/>
          <cell r="AB234"/>
          <cell r="AC234"/>
          <cell r="AD234"/>
          <cell r="AG234"/>
          <cell r="AI234"/>
          <cell r="AJ234"/>
          <cell r="AL234"/>
          <cell r="AM234"/>
          <cell r="AN234"/>
          <cell r="AO234"/>
          <cell r="AQ234"/>
          <cell r="AR234"/>
          <cell r="AS234"/>
          <cell r="AT234"/>
          <cell r="AU234"/>
          <cell r="BZ234"/>
          <cell r="CA234"/>
          <cell r="DL234" t="str">
            <v>P9</v>
          </cell>
          <cell r="DM234">
            <v>3</v>
          </cell>
          <cell r="DN234">
            <v>0</v>
          </cell>
          <cell r="DP234">
            <v>-5</v>
          </cell>
          <cell r="DQ234"/>
          <cell r="DR234">
            <v>-10</v>
          </cell>
          <cell r="DS234">
            <v>-3</v>
          </cell>
          <cell r="DT234">
            <v>-2</v>
          </cell>
          <cell r="DU234">
            <v>-1</v>
          </cell>
          <cell r="DW234">
            <v>0</v>
          </cell>
          <cell r="DX234"/>
          <cell r="DY234"/>
          <cell r="DZ234"/>
          <cell r="EA234"/>
          <cell r="EB234"/>
          <cell r="EC234" t="str">
            <v>งานพิมพ์</v>
          </cell>
          <cell r="ED234"/>
          <cell r="EG234"/>
          <cell r="EH234"/>
          <cell r="EI234"/>
        </row>
        <row r="235">
          <cell r="B235"/>
          <cell r="C235"/>
          <cell r="E235" t="str">
            <v>เจ้าหน้าที่วางแผนการผลิต</v>
          </cell>
          <cell r="F235"/>
          <cell r="G235"/>
          <cell r="H235"/>
          <cell r="I235"/>
          <cell r="J235"/>
          <cell r="L235"/>
          <cell r="M235" t="str">
            <v>ผู้อนุมัติ..................................................</v>
          </cell>
          <cell r="N235"/>
          <cell r="R235"/>
          <cell r="T235"/>
          <cell r="U235"/>
          <cell r="V235"/>
          <cell r="X235"/>
          <cell r="Z235"/>
          <cell r="AA235"/>
          <cell r="AB235"/>
          <cell r="AC235"/>
          <cell r="AD235"/>
          <cell r="AG235"/>
          <cell r="AI235"/>
          <cell r="AJ235"/>
          <cell r="AL235"/>
          <cell r="AM235"/>
          <cell r="AN235"/>
          <cell r="AO235"/>
          <cell r="AQ235"/>
          <cell r="AR235"/>
          <cell r="AS235"/>
          <cell r="AT235" t="str">
            <v xml:space="preserve"> </v>
          </cell>
          <cell r="AU235"/>
          <cell r="BZ235"/>
          <cell r="CA235"/>
          <cell r="DL235" t="str">
            <v>P4</v>
          </cell>
          <cell r="DM235">
            <v>3</v>
          </cell>
          <cell r="DN235">
            <v>0</v>
          </cell>
          <cell r="DP235">
            <v>-5</v>
          </cell>
          <cell r="DQ235"/>
          <cell r="DR235">
            <v>-10</v>
          </cell>
          <cell r="DS235">
            <v>-3</v>
          </cell>
          <cell r="DT235"/>
          <cell r="DU235">
            <v>-2</v>
          </cell>
          <cell r="DW235">
            <v>-1</v>
          </cell>
          <cell r="DX235"/>
          <cell r="DY235"/>
          <cell r="DZ235"/>
          <cell r="EA235"/>
          <cell r="EB235"/>
          <cell r="EC235" t="str">
            <v>งานพิมพ์</v>
          </cell>
          <cell r="ED235"/>
          <cell r="EG235"/>
          <cell r="EH235"/>
          <cell r="EI235"/>
        </row>
        <row r="236">
          <cell r="B236"/>
          <cell r="C236"/>
          <cell r="E236" t="str">
            <v xml:space="preserve">        /         /        .</v>
          </cell>
          <cell r="F236"/>
          <cell r="G236"/>
          <cell r="H236"/>
          <cell r="I236"/>
          <cell r="J236"/>
          <cell r="L236"/>
          <cell r="M236" t="str">
            <v>ผู้จัดการฝ่ายผลิต</v>
          </cell>
          <cell r="N236"/>
          <cell r="R236"/>
          <cell r="T236"/>
          <cell r="U236"/>
          <cell r="V236" t="str">
            <v xml:space="preserve"> </v>
          </cell>
          <cell r="X236"/>
          <cell r="Z236"/>
          <cell r="AA236"/>
          <cell r="AB236"/>
          <cell r="AC236"/>
          <cell r="AD236"/>
          <cell r="AG236"/>
          <cell r="AI236"/>
          <cell r="AJ236"/>
          <cell r="AL236"/>
          <cell r="AM236"/>
          <cell r="AN236"/>
          <cell r="AO236"/>
          <cell r="AQ236"/>
          <cell r="AR236"/>
          <cell r="AS236"/>
          <cell r="AT236"/>
          <cell r="AU236"/>
          <cell r="BZ236"/>
          <cell r="CA236"/>
          <cell r="DL236" t="str">
            <v>P7</v>
          </cell>
          <cell r="DM236">
            <v>2</v>
          </cell>
          <cell r="DN236">
            <v>0</v>
          </cell>
          <cell r="DP236">
            <v>-5</v>
          </cell>
          <cell r="DQ236"/>
          <cell r="DR236">
            <v>-9</v>
          </cell>
          <cell r="DS236">
            <v>-2</v>
          </cell>
          <cell r="DT236">
            <v>-1</v>
          </cell>
          <cell r="DU236">
            <v>-1</v>
          </cell>
          <cell r="DW236"/>
          <cell r="DX236"/>
          <cell r="DY236"/>
          <cell r="DZ236"/>
          <cell r="EA236"/>
          <cell r="EB236"/>
          <cell r="EC236" t="str">
            <v>งานพิมพ์</v>
          </cell>
          <cell r="ED236"/>
          <cell r="EG236"/>
          <cell r="EH236"/>
          <cell r="EI236"/>
        </row>
        <row r="237">
          <cell r="B237"/>
          <cell r="C237"/>
          <cell r="E237"/>
          <cell r="F237"/>
          <cell r="G237"/>
          <cell r="H237"/>
          <cell r="I237"/>
          <cell r="J237"/>
          <cell r="L237"/>
          <cell r="M237" t="str">
            <v xml:space="preserve">        /         /        .</v>
          </cell>
          <cell r="N237"/>
          <cell r="R237"/>
          <cell r="T237"/>
          <cell r="U237"/>
          <cell r="V237"/>
          <cell r="X237"/>
          <cell r="Z237"/>
          <cell r="AA237"/>
          <cell r="AB237"/>
          <cell r="AC237"/>
          <cell r="AD237"/>
          <cell r="AG237"/>
          <cell r="AI237"/>
          <cell r="AJ237"/>
          <cell r="AL237"/>
          <cell r="AM237"/>
          <cell r="AN237"/>
          <cell r="AO237"/>
          <cell r="AQ237"/>
          <cell r="AR237"/>
          <cell r="AS237"/>
          <cell r="AT237"/>
          <cell r="AU237"/>
          <cell r="BZ237"/>
          <cell r="CA237"/>
          <cell r="DL237" t="str">
            <v>P8</v>
          </cell>
          <cell r="DM237">
            <v>4</v>
          </cell>
          <cell r="DN237">
            <v>0</v>
          </cell>
          <cell r="DP237">
            <v>-5</v>
          </cell>
          <cell r="DQ237">
            <v>-4</v>
          </cell>
          <cell r="DR237">
            <v>-10</v>
          </cell>
          <cell r="DS237">
            <v>-3</v>
          </cell>
          <cell r="DT237">
            <v>-2</v>
          </cell>
          <cell r="DU237">
            <v>-2</v>
          </cell>
          <cell r="DW237">
            <v>-1</v>
          </cell>
          <cell r="DX237"/>
          <cell r="DY237"/>
          <cell r="DZ237"/>
          <cell r="EA237"/>
          <cell r="EB237"/>
          <cell r="EC237" t="str">
            <v>งานเคลือบ+พิมพ์</v>
          </cell>
          <cell r="ED237"/>
          <cell r="EG237"/>
          <cell r="EH237"/>
          <cell r="EI237"/>
        </row>
        <row r="238">
          <cell r="B238"/>
          <cell r="C238"/>
          <cell r="E238"/>
          <cell r="F238" t="str">
            <v xml:space="preserve"> </v>
          </cell>
          <cell r="G238" t="str">
            <v xml:space="preserve"> </v>
          </cell>
          <cell r="H238"/>
          <cell r="I238"/>
          <cell r="J238"/>
          <cell r="L238"/>
          <cell r="M238"/>
          <cell r="N238"/>
          <cell r="R238"/>
          <cell r="T238"/>
          <cell r="U238"/>
          <cell r="V238"/>
          <cell r="X238"/>
          <cell r="Z238"/>
          <cell r="AA238"/>
          <cell r="AB238"/>
          <cell r="AC238"/>
          <cell r="AD238"/>
          <cell r="AG238"/>
          <cell r="AI238"/>
          <cell r="AJ238"/>
          <cell r="AL238"/>
          <cell r="AM238"/>
          <cell r="AN238"/>
          <cell r="AO238"/>
          <cell r="AQ238"/>
          <cell r="AR238"/>
          <cell r="AS238"/>
          <cell r="AT238"/>
          <cell r="AU238"/>
          <cell r="BZ238"/>
          <cell r="CA238"/>
          <cell r="DL238" t="str">
            <v>P13</v>
          </cell>
          <cell r="DM238">
            <v>2</v>
          </cell>
          <cell r="DN238">
            <v>0</v>
          </cell>
          <cell r="DP238">
            <v>-5</v>
          </cell>
          <cell r="DQ238"/>
          <cell r="DR238"/>
          <cell r="DS238"/>
          <cell r="DT238"/>
          <cell r="DU238">
            <v>-2</v>
          </cell>
          <cell r="DW238">
            <v>-1</v>
          </cell>
          <cell r="DX238"/>
          <cell r="DY238"/>
          <cell r="DZ238"/>
          <cell r="EA238"/>
          <cell r="EB238"/>
          <cell r="EC238" t="str">
            <v>ตัด</v>
          </cell>
          <cell r="ED238"/>
          <cell r="EG238"/>
          <cell r="EH238"/>
          <cell r="EI238"/>
        </row>
        <row r="239">
          <cell r="B239"/>
          <cell r="C239"/>
          <cell r="E239"/>
          <cell r="F239"/>
          <cell r="G239"/>
          <cell r="H239"/>
          <cell r="I239"/>
          <cell r="J239"/>
          <cell r="L239"/>
          <cell r="M239"/>
          <cell r="N239"/>
          <cell r="R239"/>
          <cell r="T239"/>
          <cell r="U239"/>
          <cell r="V239" t="str">
            <v xml:space="preserve"> </v>
          </cell>
          <cell r="X239"/>
          <cell r="Z239"/>
          <cell r="AA239"/>
          <cell r="AB239"/>
          <cell r="AC239"/>
          <cell r="AD239"/>
          <cell r="AG239"/>
          <cell r="AI239"/>
          <cell r="AJ239"/>
          <cell r="AL239"/>
          <cell r="AM239"/>
          <cell r="AN239"/>
          <cell r="AO239"/>
          <cell r="AQ239"/>
          <cell r="AR239"/>
          <cell r="AS239"/>
          <cell r="AT239"/>
          <cell r="AU239"/>
          <cell r="BZ239"/>
          <cell r="CA239"/>
          <cell r="DL239" t="str">
            <v>P10</v>
          </cell>
          <cell r="DM239">
            <v>3</v>
          </cell>
          <cell r="DN239">
            <v>0</v>
          </cell>
          <cell r="DP239">
            <v>-5</v>
          </cell>
          <cell r="DQ239">
            <v>-3</v>
          </cell>
          <cell r="DR239">
            <v>-9</v>
          </cell>
          <cell r="DS239">
            <v>-2</v>
          </cell>
          <cell r="DT239"/>
          <cell r="DU239">
            <v>-1</v>
          </cell>
          <cell r="DW239">
            <v>0</v>
          </cell>
          <cell r="DX239"/>
          <cell r="DY239"/>
          <cell r="DZ239"/>
          <cell r="EA239"/>
          <cell r="EB239"/>
          <cell r="EC239" t="str">
            <v>งานเคลือบ+พิมพ์</v>
          </cell>
          <cell r="ED239"/>
          <cell r="EG239"/>
          <cell r="EH239"/>
          <cell r="EI239"/>
        </row>
        <row r="240">
          <cell r="B240"/>
          <cell r="C240"/>
          <cell r="E240"/>
          <cell r="F240"/>
          <cell r="G240"/>
          <cell r="H240"/>
          <cell r="I240"/>
          <cell r="J240"/>
          <cell r="L240"/>
          <cell r="M240"/>
          <cell r="N240"/>
          <cell r="R240"/>
          <cell r="T240"/>
          <cell r="U240"/>
          <cell r="V240"/>
          <cell r="X240"/>
          <cell r="Z240"/>
          <cell r="AA240" t="str">
            <v xml:space="preserve"> </v>
          </cell>
          <cell r="AB240"/>
          <cell r="AC240"/>
          <cell r="AD240"/>
          <cell r="AG240"/>
          <cell r="AI240"/>
          <cell r="AJ240" t="str">
            <v>.</v>
          </cell>
          <cell r="AL240"/>
          <cell r="AM240"/>
          <cell r="AN240"/>
          <cell r="AO240"/>
          <cell r="AQ240"/>
          <cell r="AR240"/>
          <cell r="AS240"/>
          <cell r="AT240"/>
          <cell r="AU240"/>
          <cell r="BZ240"/>
          <cell r="CA240"/>
          <cell r="DL240"/>
          <cell r="DM240" t="str">
            <v>Lead time</v>
          </cell>
          <cell r="DN240"/>
          <cell r="DP240">
            <v>-5</v>
          </cell>
          <cell r="DQ240"/>
          <cell r="DR240"/>
          <cell r="DS240"/>
          <cell r="DT240"/>
          <cell r="DU240"/>
          <cell r="DW240"/>
          <cell r="DX240"/>
          <cell r="DY240"/>
          <cell r="DZ240"/>
          <cell r="EA240"/>
          <cell r="EB240"/>
          <cell r="EC240"/>
          <cell r="ED240"/>
          <cell r="EG240"/>
          <cell r="EH240"/>
          <cell r="EI240"/>
        </row>
        <row r="241">
          <cell r="B241"/>
          <cell r="C241"/>
          <cell r="E241"/>
          <cell r="F241"/>
          <cell r="G241"/>
          <cell r="H241"/>
          <cell r="I241"/>
          <cell r="J241"/>
          <cell r="L241"/>
          <cell r="M241"/>
          <cell r="N241"/>
          <cell r="R241"/>
          <cell r="T241"/>
          <cell r="U241"/>
          <cell r="V241"/>
          <cell r="X241"/>
          <cell r="Z241"/>
          <cell r="AA241"/>
          <cell r="AB241"/>
          <cell r="AC241"/>
          <cell r="AD241"/>
          <cell r="AG241"/>
          <cell r="AI241"/>
          <cell r="AJ241"/>
          <cell r="AL241"/>
          <cell r="AM241"/>
          <cell r="AN241"/>
          <cell r="AO241"/>
          <cell r="AQ241"/>
          <cell r="AR241"/>
          <cell r="AS241"/>
          <cell r="AT241"/>
          <cell r="AU241"/>
          <cell r="BZ241"/>
          <cell r="CA241"/>
          <cell r="DL241" t="str">
            <v>P5.2</v>
          </cell>
          <cell r="DM241">
            <v>4</v>
          </cell>
          <cell r="DN241">
            <v>0</v>
          </cell>
          <cell r="DP241">
            <v>-15</v>
          </cell>
          <cell r="DQ241"/>
          <cell r="DR241">
            <v>-11</v>
          </cell>
          <cell r="DS241">
            <v>-4</v>
          </cell>
          <cell r="DT241">
            <v>-3</v>
          </cell>
          <cell r="DU241">
            <v>-3</v>
          </cell>
          <cell r="DW241">
            <v>-2</v>
          </cell>
          <cell r="DX241">
            <v>-1</v>
          </cell>
          <cell r="DY241"/>
          <cell r="DZ241"/>
          <cell r="EA241"/>
          <cell r="EB241"/>
          <cell r="EC241"/>
          <cell r="ED241"/>
          <cell r="EG241"/>
          <cell r="EH241"/>
          <cell r="EI241"/>
        </row>
        <row r="242">
          <cell r="B242"/>
          <cell r="C242"/>
          <cell r="E242"/>
          <cell r="F242"/>
          <cell r="G242"/>
          <cell r="H242"/>
          <cell r="I242"/>
          <cell r="J242"/>
          <cell r="L242"/>
          <cell r="M242"/>
          <cell r="N242"/>
          <cell r="R242"/>
          <cell r="T242"/>
          <cell r="U242"/>
          <cell r="V242"/>
          <cell r="X242"/>
          <cell r="Z242"/>
          <cell r="AA242"/>
          <cell r="AB242"/>
          <cell r="AC242"/>
          <cell r="AD242"/>
          <cell r="AG242"/>
          <cell r="AI242"/>
          <cell r="AJ242"/>
          <cell r="AL242"/>
          <cell r="AM242"/>
          <cell r="AN242"/>
          <cell r="AO242"/>
          <cell r="AQ242"/>
          <cell r="AR242"/>
          <cell r="AS242"/>
          <cell r="AT242"/>
          <cell r="AU242"/>
          <cell r="BZ242"/>
          <cell r="CA242"/>
          <cell r="DL242" t="str">
            <v>P5.3</v>
          </cell>
          <cell r="DM242">
            <v>6</v>
          </cell>
          <cell r="DN242">
            <v>0</v>
          </cell>
          <cell r="DP242">
            <v>-15</v>
          </cell>
          <cell r="DQ242">
            <v>-6</v>
          </cell>
          <cell r="DR242">
            <v>-12</v>
          </cell>
          <cell r="DS242">
            <v>-5</v>
          </cell>
          <cell r="DT242">
            <v>-4</v>
          </cell>
          <cell r="DU242">
            <v>-3</v>
          </cell>
          <cell r="DW242">
            <v>-2</v>
          </cell>
          <cell r="DX242">
            <v>-1</v>
          </cell>
          <cell r="DY242"/>
          <cell r="DZ242"/>
          <cell r="EA242"/>
          <cell r="EB242"/>
          <cell r="EC242"/>
          <cell r="ED242"/>
          <cell r="EG242"/>
          <cell r="EH242"/>
          <cell r="EI242"/>
        </row>
        <row r="243">
          <cell r="B243"/>
          <cell r="C243"/>
          <cell r="E243"/>
          <cell r="F243"/>
          <cell r="G243"/>
          <cell r="H243"/>
          <cell r="I243"/>
          <cell r="J243"/>
          <cell r="L243"/>
          <cell r="M243"/>
          <cell r="N243"/>
          <cell r="R243"/>
          <cell r="T243"/>
          <cell r="U243"/>
          <cell r="V243"/>
          <cell r="X243"/>
          <cell r="Z243"/>
          <cell r="AA243"/>
          <cell r="AB243"/>
          <cell r="AC243"/>
          <cell r="AD243"/>
          <cell r="AG243"/>
          <cell r="AI243"/>
          <cell r="AJ243"/>
          <cell r="AL243"/>
          <cell r="AM243"/>
          <cell r="AN243"/>
          <cell r="AO243"/>
          <cell r="AQ243"/>
          <cell r="AR243"/>
          <cell r="AS243"/>
          <cell r="AT243"/>
          <cell r="AU243"/>
          <cell r="BZ243"/>
          <cell r="CA243"/>
          <cell r="DL243"/>
          <cell r="DM243"/>
          <cell r="DN243"/>
          <cell r="DP243"/>
          <cell r="DQ243"/>
          <cell r="DR243"/>
          <cell r="DS243"/>
          <cell r="DT243"/>
          <cell r="DU243"/>
          <cell r="DW243"/>
          <cell r="DX243"/>
          <cell r="DY243"/>
          <cell r="DZ243"/>
          <cell r="EA243"/>
          <cell r="EB243"/>
          <cell r="EC243"/>
          <cell r="ED243"/>
          <cell r="EG243"/>
          <cell r="EH243"/>
          <cell r="EI243"/>
        </row>
        <row r="244">
          <cell r="B244"/>
          <cell r="C244"/>
          <cell r="E244"/>
          <cell r="F244"/>
          <cell r="G244"/>
          <cell r="H244"/>
          <cell r="I244"/>
          <cell r="J244"/>
          <cell r="L244"/>
          <cell r="M244"/>
          <cell r="N244"/>
          <cell r="R244"/>
          <cell r="T244"/>
          <cell r="U244"/>
          <cell r="V244"/>
          <cell r="X244"/>
          <cell r="Z244"/>
          <cell r="AA244"/>
          <cell r="AB244"/>
          <cell r="AC244"/>
          <cell r="AD244"/>
          <cell r="AG244"/>
          <cell r="AI244"/>
          <cell r="AJ244"/>
          <cell r="AL244"/>
          <cell r="AM244"/>
          <cell r="AN244"/>
          <cell r="AO244"/>
          <cell r="AQ244"/>
          <cell r="AR244"/>
          <cell r="AS244"/>
          <cell r="AT244"/>
          <cell r="AU244"/>
          <cell r="BZ244"/>
          <cell r="CA244"/>
          <cell r="DL244"/>
          <cell r="DM244"/>
          <cell r="DN244"/>
          <cell r="DP244"/>
          <cell r="DQ244"/>
          <cell r="DR244"/>
          <cell r="DS244"/>
          <cell r="DT244"/>
          <cell r="DU244"/>
          <cell r="DW244"/>
          <cell r="DX244"/>
          <cell r="DY244"/>
          <cell r="DZ244"/>
          <cell r="EA244"/>
          <cell r="EB244"/>
          <cell r="EC244"/>
          <cell r="ED244"/>
          <cell r="EG244"/>
          <cell r="EH244"/>
          <cell r="EI244"/>
        </row>
        <row r="245">
          <cell r="B245"/>
          <cell r="C245"/>
          <cell r="E245"/>
          <cell r="F245"/>
          <cell r="G245"/>
          <cell r="H245"/>
          <cell r="I245"/>
          <cell r="J245"/>
          <cell r="L245"/>
          <cell r="M245"/>
          <cell r="N245"/>
          <cell r="R245"/>
          <cell r="T245"/>
          <cell r="U245"/>
          <cell r="V245"/>
          <cell r="X245"/>
          <cell r="Z245"/>
          <cell r="AA245"/>
          <cell r="AB245"/>
          <cell r="AC245"/>
          <cell r="AD245"/>
          <cell r="AG245"/>
          <cell r="AI245"/>
          <cell r="AJ245"/>
          <cell r="AL245"/>
          <cell r="AM245"/>
          <cell r="AN245"/>
          <cell r="AO245"/>
          <cell r="AQ245"/>
          <cell r="AR245"/>
          <cell r="AS245"/>
          <cell r="AT245"/>
          <cell r="AU245"/>
          <cell r="BZ245"/>
          <cell r="CA245"/>
          <cell r="DL245"/>
          <cell r="DM245"/>
          <cell r="DN245"/>
          <cell r="DP245"/>
          <cell r="DQ245"/>
          <cell r="DR245"/>
          <cell r="DS245"/>
          <cell r="DT245"/>
          <cell r="DU245"/>
          <cell r="DW245"/>
          <cell r="DX245"/>
          <cell r="DY245"/>
          <cell r="DZ245"/>
          <cell r="EA245"/>
          <cell r="EB245"/>
          <cell r="EC245"/>
          <cell r="ED245"/>
          <cell r="EG245"/>
          <cell r="EH245"/>
          <cell r="EI245"/>
        </row>
        <row r="246">
          <cell r="B246"/>
          <cell r="C246"/>
          <cell r="E246"/>
          <cell r="F246"/>
          <cell r="G246"/>
          <cell r="H246"/>
          <cell r="I246"/>
          <cell r="J246"/>
          <cell r="L246"/>
          <cell r="M246"/>
          <cell r="N246"/>
          <cell r="R246"/>
          <cell r="T246"/>
          <cell r="U246"/>
          <cell r="V246"/>
          <cell r="X246"/>
          <cell r="Z246"/>
          <cell r="AA246"/>
          <cell r="AB246"/>
          <cell r="AC246"/>
          <cell r="AD246"/>
          <cell r="AG246"/>
          <cell r="AI246"/>
          <cell r="AJ246"/>
          <cell r="AL246"/>
          <cell r="AM246"/>
          <cell r="AN246"/>
          <cell r="AO246"/>
          <cell r="AQ246"/>
          <cell r="AR246"/>
          <cell r="AS246"/>
          <cell r="AT246"/>
          <cell r="AU246"/>
          <cell r="BZ246"/>
          <cell r="CA246"/>
          <cell r="DL246"/>
          <cell r="DM246"/>
          <cell r="DN246"/>
          <cell r="DP246"/>
          <cell r="DQ246"/>
          <cell r="DR246"/>
          <cell r="DS246"/>
          <cell r="DT246"/>
          <cell r="DU246"/>
          <cell r="DW246"/>
          <cell r="DX246"/>
          <cell r="DY246"/>
          <cell r="DZ246"/>
          <cell r="EA246"/>
          <cell r="EB246"/>
          <cell r="EC246"/>
          <cell r="ED246"/>
          <cell r="EG246"/>
          <cell r="EH246"/>
          <cell r="EI246"/>
        </row>
        <row r="247">
          <cell r="B247"/>
          <cell r="C247"/>
          <cell r="E247"/>
          <cell r="F247"/>
          <cell r="G247"/>
          <cell r="H247"/>
          <cell r="I247"/>
          <cell r="J247"/>
          <cell r="L247"/>
          <cell r="M247"/>
          <cell r="N247"/>
          <cell r="R247"/>
          <cell r="T247"/>
          <cell r="U247"/>
          <cell r="V247"/>
          <cell r="X247"/>
          <cell r="Z247"/>
          <cell r="AA247"/>
          <cell r="AB247"/>
          <cell r="AC247"/>
          <cell r="AD247"/>
          <cell r="AG247"/>
          <cell r="AI247"/>
          <cell r="AJ247"/>
          <cell r="AL247"/>
          <cell r="AM247"/>
          <cell r="AN247"/>
          <cell r="AO247"/>
          <cell r="AQ247"/>
          <cell r="AR247"/>
          <cell r="AS247"/>
          <cell r="AT247"/>
          <cell r="AU247"/>
          <cell r="BZ247"/>
          <cell r="CA247"/>
          <cell r="DL247"/>
          <cell r="DM247"/>
          <cell r="DN247"/>
          <cell r="DP247"/>
          <cell r="DQ247"/>
          <cell r="DR247"/>
          <cell r="DS247"/>
          <cell r="DT247"/>
          <cell r="DU247"/>
          <cell r="DW247"/>
          <cell r="DX247"/>
          <cell r="DY247"/>
          <cell r="DZ247"/>
          <cell r="EA247"/>
          <cell r="EB247"/>
          <cell r="EC247"/>
          <cell r="ED247"/>
          <cell r="EG247"/>
          <cell r="EH247"/>
          <cell r="EI247"/>
        </row>
        <row r="248">
          <cell r="B248"/>
          <cell r="C248"/>
          <cell r="E248"/>
          <cell r="F248"/>
          <cell r="G248"/>
          <cell r="H248"/>
          <cell r="I248"/>
          <cell r="J248"/>
          <cell r="L248"/>
          <cell r="M248"/>
          <cell r="N248"/>
          <cell r="R248"/>
          <cell r="T248"/>
          <cell r="U248"/>
          <cell r="V248"/>
          <cell r="X248"/>
          <cell r="Z248"/>
          <cell r="AA248"/>
          <cell r="AB248"/>
          <cell r="AC248"/>
          <cell r="AD248"/>
          <cell r="AG248"/>
          <cell r="AI248"/>
          <cell r="AJ248"/>
          <cell r="AL248"/>
          <cell r="AM248"/>
          <cell r="AN248"/>
          <cell r="AO248"/>
          <cell r="AQ248"/>
          <cell r="AR248"/>
          <cell r="AS248"/>
          <cell r="AT248"/>
          <cell r="AU248"/>
          <cell r="BZ248"/>
          <cell r="CA248"/>
          <cell r="DL248"/>
          <cell r="DM248"/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/>
          <cell r="EI248"/>
        </row>
        <row r="249">
          <cell r="B249"/>
          <cell r="C249"/>
          <cell r="E249"/>
          <cell r="F249"/>
          <cell r="G249"/>
          <cell r="H249"/>
          <cell r="I249"/>
          <cell r="J249"/>
          <cell r="L249"/>
          <cell r="M249"/>
          <cell r="N249"/>
          <cell r="R249"/>
          <cell r="T249"/>
          <cell r="U249"/>
          <cell r="V249"/>
          <cell r="X249"/>
          <cell r="Z249"/>
          <cell r="AA249"/>
          <cell r="AB249"/>
          <cell r="AC249"/>
          <cell r="AD249"/>
          <cell r="AG249"/>
          <cell r="AI249"/>
          <cell r="AJ249"/>
          <cell r="AL249"/>
          <cell r="AM249"/>
          <cell r="AN249"/>
          <cell r="AO249"/>
          <cell r="AQ249"/>
          <cell r="AR249"/>
          <cell r="AS249"/>
          <cell r="AT249"/>
          <cell r="AU249"/>
          <cell r="BZ249"/>
          <cell r="CA249"/>
          <cell r="DL249"/>
          <cell r="DM249"/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/>
        </row>
        <row r="250">
          <cell r="B250"/>
          <cell r="C250"/>
          <cell r="E250"/>
          <cell r="F250"/>
          <cell r="G250"/>
          <cell r="H250"/>
          <cell r="I250"/>
          <cell r="J250"/>
          <cell r="L250"/>
          <cell r="M250"/>
          <cell r="N250"/>
          <cell r="R250"/>
          <cell r="T250"/>
          <cell r="U250"/>
          <cell r="V250"/>
          <cell r="X250"/>
          <cell r="Z250"/>
          <cell r="AA250"/>
          <cell r="AB250"/>
          <cell r="AC250"/>
          <cell r="AD250"/>
          <cell r="AG250"/>
          <cell r="AI250"/>
          <cell r="AJ250"/>
          <cell r="AL250"/>
          <cell r="AM250"/>
          <cell r="AN250"/>
          <cell r="AO250"/>
          <cell r="AQ250"/>
          <cell r="AR250"/>
          <cell r="AS250"/>
          <cell r="AT250"/>
          <cell r="AU250"/>
          <cell r="BZ250"/>
          <cell r="CA250"/>
          <cell r="DL250"/>
          <cell r="DM250"/>
          <cell r="DN250"/>
          <cell r="DP250"/>
          <cell r="DQ250"/>
          <cell r="DR250"/>
          <cell r="DS250"/>
          <cell r="DT250"/>
          <cell r="DU250"/>
          <cell r="DW250"/>
          <cell r="DX250"/>
          <cell r="DY250"/>
          <cell r="DZ250"/>
          <cell r="EA250"/>
          <cell r="EB250"/>
          <cell r="EC250"/>
          <cell r="ED250"/>
          <cell r="EG250"/>
          <cell r="EH250"/>
          <cell r="EI250"/>
        </row>
        <row r="251">
          <cell r="B251"/>
          <cell r="C251"/>
          <cell r="E251"/>
          <cell r="F251"/>
          <cell r="G251"/>
          <cell r="H251"/>
          <cell r="I251"/>
          <cell r="J251"/>
          <cell r="L251"/>
          <cell r="M251"/>
          <cell r="N251"/>
          <cell r="R251"/>
          <cell r="T251"/>
          <cell r="U251"/>
          <cell r="V251"/>
          <cell r="X251"/>
          <cell r="Z251"/>
          <cell r="AA251"/>
          <cell r="AB251"/>
          <cell r="AC251"/>
          <cell r="AD251"/>
          <cell r="AG251"/>
          <cell r="AI251"/>
          <cell r="AJ251"/>
          <cell r="AL251"/>
          <cell r="AM251"/>
          <cell r="AN251"/>
          <cell r="AO251"/>
          <cell r="AQ251"/>
          <cell r="AR251"/>
          <cell r="AS251"/>
          <cell r="AT251"/>
          <cell r="AU251"/>
          <cell r="BZ251"/>
          <cell r="CA251"/>
          <cell r="DL251"/>
          <cell r="DM251"/>
          <cell r="DN251"/>
          <cell r="DP251"/>
          <cell r="DQ251"/>
          <cell r="DR251"/>
          <cell r="DS251"/>
          <cell r="DT251"/>
          <cell r="DU251"/>
          <cell r="DW251"/>
          <cell r="DX251"/>
          <cell r="DY251"/>
          <cell r="DZ251"/>
          <cell r="EA251"/>
          <cell r="EB251"/>
          <cell r="EC251"/>
          <cell r="ED251"/>
          <cell r="EG251"/>
          <cell r="EH251"/>
          <cell r="EI251"/>
        </row>
        <row r="252">
          <cell r="B252"/>
          <cell r="C252"/>
          <cell r="E252"/>
          <cell r="F252"/>
          <cell r="G252"/>
          <cell r="H252"/>
          <cell r="I252"/>
          <cell r="J252"/>
          <cell r="L252"/>
          <cell r="M252"/>
          <cell r="N252"/>
          <cell r="R252"/>
          <cell r="T252"/>
          <cell r="U252"/>
          <cell r="V252"/>
          <cell r="X252"/>
          <cell r="Z252"/>
          <cell r="AA252"/>
          <cell r="AB252"/>
          <cell r="AC252"/>
          <cell r="AD252"/>
          <cell r="AG252"/>
          <cell r="AI252"/>
          <cell r="AJ252"/>
          <cell r="AL252"/>
          <cell r="AM252"/>
          <cell r="AN252"/>
          <cell r="AO252"/>
          <cell r="AQ252"/>
          <cell r="AR252"/>
          <cell r="AS252"/>
          <cell r="AT252"/>
          <cell r="AU252"/>
          <cell r="BZ252"/>
          <cell r="CA252"/>
          <cell r="DL252"/>
          <cell r="DM252"/>
          <cell r="DN252"/>
          <cell r="DP252"/>
          <cell r="DQ252"/>
          <cell r="DR252"/>
          <cell r="DS252"/>
          <cell r="DT252"/>
          <cell r="DU252"/>
          <cell r="DW252"/>
          <cell r="DX252"/>
          <cell r="DY252"/>
          <cell r="DZ252"/>
          <cell r="EA252"/>
          <cell r="EB252"/>
          <cell r="EC252"/>
          <cell r="ED252"/>
          <cell r="EG252"/>
          <cell r="EH252"/>
          <cell r="EI252"/>
        </row>
        <row r="253">
          <cell r="B253"/>
          <cell r="C253"/>
          <cell r="E253"/>
          <cell r="F253"/>
          <cell r="G253"/>
          <cell r="H253"/>
          <cell r="I253"/>
          <cell r="J253"/>
          <cell r="L253"/>
          <cell r="M253"/>
          <cell r="N253"/>
          <cell r="R253"/>
          <cell r="T253"/>
          <cell r="U253"/>
          <cell r="V253"/>
          <cell r="X253"/>
          <cell r="Z253"/>
          <cell r="AA253"/>
          <cell r="AB253"/>
          <cell r="AC253"/>
          <cell r="AD253"/>
          <cell r="AG253"/>
          <cell r="AI253"/>
          <cell r="AJ253"/>
          <cell r="AL253"/>
          <cell r="AM253"/>
          <cell r="AN253"/>
          <cell r="AO253"/>
          <cell r="AQ253"/>
          <cell r="AR253"/>
          <cell r="AS253"/>
          <cell r="AT253"/>
          <cell r="AU253"/>
          <cell r="BZ253"/>
          <cell r="CA253"/>
          <cell r="DL253"/>
          <cell r="DM253"/>
          <cell r="DN253"/>
          <cell r="DP253"/>
          <cell r="DQ253"/>
          <cell r="DR253"/>
          <cell r="DS253"/>
          <cell r="DT253"/>
          <cell r="DU253"/>
          <cell r="DW253"/>
          <cell r="DX253"/>
          <cell r="DY253"/>
          <cell r="DZ253"/>
          <cell r="EA253"/>
          <cell r="EB253"/>
          <cell r="EC253"/>
          <cell r="ED253"/>
          <cell r="EG253"/>
          <cell r="EH253"/>
          <cell r="EI253"/>
        </row>
        <row r="254">
          <cell r="B254"/>
          <cell r="C254"/>
          <cell r="E254"/>
          <cell r="F254"/>
          <cell r="G254"/>
          <cell r="H254"/>
          <cell r="I254"/>
          <cell r="J254"/>
          <cell r="L254"/>
          <cell r="M254"/>
          <cell r="N254"/>
          <cell r="R254"/>
          <cell r="T254"/>
          <cell r="U254"/>
          <cell r="V254"/>
          <cell r="X254"/>
          <cell r="Z254"/>
          <cell r="AA254"/>
          <cell r="AB254"/>
          <cell r="AC254"/>
          <cell r="AD254"/>
          <cell r="AG254"/>
          <cell r="AI254"/>
          <cell r="AJ254"/>
          <cell r="AL254"/>
          <cell r="AM254"/>
          <cell r="AN254"/>
          <cell r="AO254"/>
          <cell r="AQ254"/>
          <cell r="AR254"/>
          <cell r="AS254"/>
          <cell r="AT254"/>
          <cell r="AU254"/>
          <cell r="BZ254"/>
          <cell r="CA254"/>
          <cell r="DL254"/>
          <cell r="DM254"/>
          <cell r="DN254"/>
          <cell r="DP254"/>
          <cell r="DQ254"/>
          <cell r="DR254"/>
          <cell r="DS254"/>
          <cell r="DT254"/>
          <cell r="DU254"/>
          <cell r="DW254"/>
          <cell r="DX254"/>
          <cell r="DY254"/>
          <cell r="DZ254"/>
          <cell r="EA254"/>
          <cell r="EB254"/>
          <cell r="EC254"/>
          <cell r="ED254"/>
          <cell r="EG254"/>
          <cell r="EH254"/>
          <cell r="EI254"/>
        </row>
        <row r="255">
          <cell r="B255"/>
          <cell r="C255"/>
          <cell r="E255"/>
          <cell r="F255"/>
          <cell r="G255"/>
          <cell r="H255"/>
          <cell r="I255"/>
          <cell r="J255"/>
          <cell r="L255"/>
          <cell r="M255"/>
          <cell r="N255"/>
          <cell r="R255"/>
          <cell r="T255"/>
          <cell r="U255"/>
          <cell r="V255"/>
          <cell r="X255"/>
          <cell r="Z255"/>
          <cell r="AA255"/>
          <cell r="AB255"/>
          <cell r="AC255"/>
          <cell r="AD255"/>
          <cell r="AG255"/>
          <cell r="AI255"/>
          <cell r="AJ255"/>
          <cell r="AL255"/>
          <cell r="AM255"/>
          <cell r="AN255"/>
          <cell r="AO255"/>
          <cell r="AQ255"/>
          <cell r="AR255"/>
          <cell r="AS255"/>
          <cell r="AT255"/>
          <cell r="AU255"/>
          <cell r="BZ255"/>
          <cell r="CA255"/>
          <cell r="DL255"/>
          <cell r="DM255"/>
          <cell r="DN255"/>
          <cell r="DP255"/>
          <cell r="DQ255"/>
          <cell r="DR255"/>
          <cell r="DS255"/>
          <cell r="DT255"/>
          <cell r="DU255"/>
          <cell r="DW255"/>
          <cell r="DX255"/>
          <cell r="DY255"/>
          <cell r="DZ255"/>
          <cell r="EA255"/>
          <cell r="EB255"/>
          <cell r="EC255"/>
          <cell r="ED255"/>
          <cell r="EG255"/>
          <cell r="EH255"/>
          <cell r="EI255"/>
        </row>
        <row r="256">
          <cell r="B256"/>
          <cell r="C256"/>
          <cell r="E256"/>
          <cell r="F256"/>
          <cell r="G256"/>
          <cell r="H256"/>
          <cell r="I256"/>
          <cell r="J256"/>
          <cell r="L256"/>
          <cell r="M256"/>
          <cell r="N256"/>
          <cell r="R256"/>
          <cell r="T256"/>
          <cell r="U256"/>
          <cell r="V256"/>
          <cell r="X256"/>
          <cell r="Z256"/>
          <cell r="AA256"/>
          <cell r="AB256"/>
          <cell r="AC256"/>
          <cell r="AD256"/>
          <cell r="AG256"/>
          <cell r="AI256"/>
          <cell r="AJ256"/>
          <cell r="AL256"/>
          <cell r="AM256"/>
          <cell r="AN256"/>
          <cell r="AO256"/>
          <cell r="AQ256"/>
          <cell r="AR256"/>
          <cell r="AS256"/>
          <cell r="AT256"/>
          <cell r="AU256"/>
          <cell r="BZ256"/>
          <cell r="CA256"/>
          <cell r="DL256"/>
          <cell r="DM256"/>
          <cell r="DN256"/>
          <cell r="DP256"/>
          <cell r="DQ256"/>
          <cell r="DR256"/>
          <cell r="DS256"/>
          <cell r="DT256"/>
          <cell r="DU256"/>
          <cell r="DW256"/>
          <cell r="DX256"/>
          <cell r="DY256"/>
          <cell r="DZ256"/>
          <cell r="EA256"/>
          <cell r="EB256"/>
          <cell r="EC256"/>
          <cell r="ED256"/>
          <cell r="EG256"/>
          <cell r="EH256"/>
          <cell r="EI256"/>
        </row>
        <row r="257">
          <cell r="B257"/>
          <cell r="C257"/>
          <cell r="E257"/>
          <cell r="F257"/>
          <cell r="G257"/>
          <cell r="H257"/>
          <cell r="I257"/>
          <cell r="J257"/>
          <cell r="L257"/>
          <cell r="M257"/>
          <cell r="N257"/>
          <cell r="R257"/>
          <cell r="T257"/>
          <cell r="U257"/>
          <cell r="V257"/>
          <cell r="X257"/>
          <cell r="Z257"/>
          <cell r="AA257"/>
          <cell r="AB257"/>
          <cell r="AC257"/>
          <cell r="AD257"/>
          <cell r="AG257"/>
          <cell r="AI257"/>
          <cell r="AJ257"/>
          <cell r="AL257"/>
          <cell r="AM257"/>
          <cell r="AN257"/>
          <cell r="AO257"/>
          <cell r="AQ257"/>
          <cell r="AR257"/>
          <cell r="AS257"/>
          <cell r="AT257"/>
          <cell r="AU257"/>
          <cell r="BZ257"/>
          <cell r="CA257"/>
          <cell r="DL257"/>
          <cell r="DM257"/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/>
        </row>
        <row r="258">
          <cell r="B258"/>
          <cell r="C258"/>
          <cell r="E258"/>
          <cell r="F258"/>
          <cell r="G258"/>
          <cell r="H258"/>
          <cell r="I258"/>
          <cell r="J258"/>
          <cell r="L258"/>
          <cell r="M258"/>
          <cell r="N258"/>
          <cell r="R258"/>
          <cell r="T258"/>
          <cell r="U258"/>
          <cell r="V258"/>
          <cell r="X258"/>
          <cell r="Z258"/>
          <cell r="AA258"/>
          <cell r="AB258"/>
          <cell r="AC258"/>
          <cell r="AD258"/>
          <cell r="AG258"/>
          <cell r="AI258"/>
          <cell r="AJ258"/>
          <cell r="AL258"/>
          <cell r="AM258"/>
          <cell r="AN258"/>
          <cell r="AO258"/>
          <cell r="AQ258"/>
          <cell r="AR258"/>
          <cell r="AS258"/>
          <cell r="AT258"/>
          <cell r="AU258"/>
          <cell r="BZ258"/>
          <cell r="CA258"/>
          <cell r="DL258"/>
          <cell r="DM258"/>
          <cell r="DN258"/>
          <cell r="DP258"/>
          <cell r="DQ258"/>
          <cell r="DR258"/>
          <cell r="DS258"/>
          <cell r="DT258"/>
          <cell r="DU258"/>
          <cell r="DW258"/>
          <cell r="DX258"/>
          <cell r="DY258"/>
          <cell r="DZ258"/>
          <cell r="EA258"/>
          <cell r="EB258"/>
          <cell r="EC258"/>
          <cell r="ED258"/>
          <cell r="EG258"/>
          <cell r="EH258"/>
          <cell r="EI258"/>
        </row>
        <row r="259">
          <cell r="B259"/>
          <cell r="C259"/>
          <cell r="E259"/>
          <cell r="F259"/>
          <cell r="G259"/>
          <cell r="H259" t="str">
            <v xml:space="preserve"> </v>
          </cell>
          <cell r="I259"/>
          <cell r="J259"/>
          <cell r="L259"/>
          <cell r="M259"/>
          <cell r="N259"/>
          <cell r="R259"/>
          <cell r="T259"/>
          <cell r="U259"/>
          <cell r="V259"/>
          <cell r="X259"/>
          <cell r="Z259"/>
          <cell r="AA259"/>
          <cell r="AB259"/>
          <cell r="AC259"/>
          <cell r="AD259"/>
          <cell r="AG259"/>
          <cell r="AI259"/>
          <cell r="AJ259"/>
          <cell r="AL259"/>
          <cell r="AM259"/>
          <cell r="AN259"/>
          <cell r="AO259"/>
          <cell r="AQ259"/>
          <cell r="AR259"/>
          <cell r="AS259"/>
          <cell r="AT259"/>
          <cell r="AU259"/>
          <cell r="BZ259"/>
          <cell r="CA259"/>
          <cell r="DL259"/>
          <cell r="DM259"/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/>
        </row>
        <row r="260">
          <cell r="B260"/>
          <cell r="C260"/>
          <cell r="E260"/>
          <cell r="F260"/>
          <cell r="G260"/>
          <cell r="H260"/>
          <cell r="I260"/>
          <cell r="J260"/>
          <cell r="L260"/>
          <cell r="M260"/>
          <cell r="N260"/>
          <cell r="R260"/>
          <cell r="T260"/>
          <cell r="U260"/>
          <cell r="V260"/>
          <cell r="X260"/>
          <cell r="Z260"/>
          <cell r="AA260"/>
          <cell r="AB260"/>
          <cell r="AC260"/>
          <cell r="AD260"/>
          <cell r="AG260"/>
          <cell r="AI260"/>
          <cell r="AJ260"/>
          <cell r="AL260"/>
          <cell r="AM260"/>
          <cell r="AN260"/>
          <cell r="AO260"/>
          <cell r="AQ260"/>
          <cell r="AR260"/>
          <cell r="AS260"/>
          <cell r="AT260"/>
          <cell r="AU260"/>
          <cell r="BZ260"/>
          <cell r="CA260"/>
          <cell r="DL260"/>
          <cell r="DM260"/>
          <cell r="DN260"/>
          <cell r="DP260"/>
          <cell r="DQ260"/>
          <cell r="DR260"/>
          <cell r="DS260"/>
          <cell r="DT260"/>
          <cell r="DU260"/>
          <cell r="DW260"/>
          <cell r="DX260"/>
          <cell r="DY260"/>
          <cell r="DZ260"/>
          <cell r="EA260"/>
          <cell r="EB260"/>
          <cell r="EC260"/>
          <cell r="ED260"/>
          <cell r="EG260"/>
          <cell r="EH260"/>
          <cell r="EI260"/>
        </row>
        <row r="261">
          <cell r="B261"/>
          <cell r="C261"/>
          <cell r="E261"/>
          <cell r="F261"/>
          <cell r="G261"/>
          <cell r="H261"/>
          <cell r="I261"/>
          <cell r="J261"/>
          <cell r="L261"/>
          <cell r="M261"/>
          <cell r="N261"/>
          <cell r="R261"/>
          <cell r="T261"/>
          <cell r="U261"/>
          <cell r="V261"/>
          <cell r="X261"/>
          <cell r="Z261"/>
          <cell r="AA261"/>
          <cell r="AB261"/>
          <cell r="AC261"/>
          <cell r="AD261"/>
          <cell r="AG261"/>
          <cell r="AI261"/>
          <cell r="AJ261"/>
          <cell r="AL261"/>
          <cell r="AM261"/>
          <cell r="AN261"/>
          <cell r="AO261"/>
          <cell r="AQ261"/>
          <cell r="AR261"/>
          <cell r="AS261"/>
          <cell r="AT261"/>
          <cell r="AU261"/>
          <cell r="BZ261"/>
          <cell r="CA261"/>
          <cell r="DL261"/>
          <cell r="DM261"/>
          <cell r="DN261"/>
          <cell r="DP261"/>
          <cell r="DQ261"/>
          <cell r="DR261"/>
          <cell r="DS261"/>
          <cell r="DT261"/>
          <cell r="DU261"/>
          <cell r="DW261"/>
          <cell r="DX261"/>
          <cell r="DY261"/>
          <cell r="DZ261"/>
          <cell r="EA261"/>
          <cell r="EB261"/>
          <cell r="EC261"/>
          <cell r="ED261"/>
          <cell r="EG261"/>
          <cell r="EH261"/>
          <cell r="EI261"/>
        </row>
        <row r="262">
          <cell r="B262"/>
          <cell r="C262"/>
          <cell r="E262"/>
          <cell r="F262"/>
          <cell r="G262"/>
          <cell r="H262"/>
          <cell r="I262"/>
          <cell r="J262"/>
          <cell r="L262"/>
          <cell r="M262"/>
          <cell r="N262"/>
          <cell r="R262"/>
          <cell r="T262"/>
          <cell r="U262"/>
          <cell r="V262"/>
          <cell r="X262"/>
          <cell r="Z262"/>
          <cell r="AA262"/>
          <cell r="AB262"/>
          <cell r="AC262"/>
          <cell r="AD262"/>
          <cell r="AG262"/>
          <cell r="AI262"/>
          <cell r="AJ262"/>
          <cell r="AL262"/>
          <cell r="AM262"/>
          <cell r="AN262"/>
          <cell r="AO262"/>
          <cell r="AQ262"/>
          <cell r="AR262"/>
          <cell r="AS262"/>
          <cell r="AT262"/>
          <cell r="AU262"/>
          <cell r="BZ262"/>
          <cell r="CA262"/>
          <cell r="DL262"/>
          <cell r="DM262"/>
          <cell r="DN262"/>
          <cell r="DP262"/>
          <cell r="DQ262"/>
          <cell r="DR262"/>
          <cell r="DS262"/>
          <cell r="DT262"/>
          <cell r="DU262"/>
          <cell r="DW262"/>
          <cell r="DX262"/>
          <cell r="DY262"/>
          <cell r="DZ262"/>
          <cell r="EA262"/>
          <cell r="EB262"/>
          <cell r="EC262"/>
          <cell r="ED262"/>
          <cell r="EG262"/>
          <cell r="EH262"/>
          <cell r="EI262"/>
        </row>
        <row r="263">
          <cell r="B263"/>
          <cell r="C263"/>
          <cell r="E263"/>
          <cell r="F263"/>
          <cell r="G263"/>
          <cell r="H263"/>
          <cell r="I263"/>
          <cell r="J263"/>
          <cell r="L263"/>
          <cell r="M263"/>
          <cell r="N263"/>
          <cell r="R263"/>
          <cell r="T263"/>
          <cell r="U263"/>
          <cell r="V263"/>
          <cell r="X263"/>
          <cell r="Z263"/>
          <cell r="AA263"/>
          <cell r="AB263"/>
          <cell r="AC263"/>
          <cell r="AD263"/>
          <cell r="AG263"/>
          <cell r="AI263"/>
          <cell r="AJ263"/>
          <cell r="AL263"/>
          <cell r="AM263"/>
          <cell r="AN263"/>
          <cell r="AO263"/>
          <cell r="AQ263"/>
          <cell r="AR263"/>
          <cell r="AS263"/>
          <cell r="AT263"/>
          <cell r="AU263"/>
          <cell r="BZ263"/>
          <cell r="CA263"/>
          <cell r="DL263"/>
          <cell r="DM263"/>
          <cell r="DN263"/>
          <cell r="DP263"/>
          <cell r="DQ263"/>
          <cell r="DR263"/>
          <cell r="DS263"/>
          <cell r="DT263"/>
          <cell r="DU263"/>
          <cell r="DW263"/>
          <cell r="DX263"/>
          <cell r="DY263"/>
          <cell r="DZ263"/>
          <cell r="EA263"/>
          <cell r="EB263"/>
          <cell r="EC263"/>
          <cell r="ED263"/>
          <cell r="EG263"/>
          <cell r="EH263"/>
          <cell r="EI263"/>
        </row>
        <row r="264">
          <cell r="B264"/>
          <cell r="C264"/>
          <cell r="E264"/>
          <cell r="F264"/>
          <cell r="G264"/>
          <cell r="H264"/>
          <cell r="I264"/>
          <cell r="J264"/>
          <cell r="L264"/>
          <cell r="M264"/>
          <cell r="N264"/>
          <cell r="R264"/>
          <cell r="T264"/>
          <cell r="U264"/>
          <cell r="V264"/>
          <cell r="X264"/>
          <cell r="Z264"/>
          <cell r="AA264"/>
          <cell r="AB264"/>
          <cell r="AC264"/>
          <cell r="AD264"/>
          <cell r="AG264"/>
          <cell r="AI264"/>
          <cell r="AJ264"/>
          <cell r="AL264"/>
          <cell r="AM264"/>
          <cell r="AN264"/>
          <cell r="AO264"/>
          <cell r="AQ264"/>
          <cell r="AR264"/>
          <cell r="AS264"/>
          <cell r="AT264"/>
          <cell r="AU264"/>
          <cell r="BZ264"/>
          <cell r="CA264"/>
          <cell r="DL264"/>
          <cell r="DM264"/>
          <cell r="DN264"/>
          <cell r="DP264"/>
          <cell r="DQ264"/>
          <cell r="DR264"/>
          <cell r="DS264"/>
          <cell r="DT264"/>
          <cell r="DU264"/>
          <cell r="DW264"/>
          <cell r="DX264"/>
          <cell r="DY264"/>
          <cell r="DZ264"/>
          <cell r="EA264"/>
          <cell r="EB264"/>
          <cell r="EC264"/>
          <cell r="ED264"/>
          <cell r="EG264"/>
          <cell r="EH264"/>
          <cell r="EI264"/>
        </row>
        <row r="265">
          <cell r="B265"/>
          <cell r="C265"/>
          <cell r="E265"/>
          <cell r="F265"/>
          <cell r="G265"/>
          <cell r="H265"/>
          <cell r="I265"/>
          <cell r="J265"/>
          <cell r="L265"/>
          <cell r="M265"/>
          <cell r="N265"/>
          <cell r="R265"/>
          <cell r="T265"/>
          <cell r="U265"/>
          <cell r="V265"/>
          <cell r="X265"/>
          <cell r="Z265"/>
          <cell r="AA265"/>
          <cell r="AB265"/>
          <cell r="AC265"/>
          <cell r="AD265"/>
          <cell r="AG265"/>
          <cell r="AI265"/>
          <cell r="AJ265"/>
          <cell r="AL265"/>
          <cell r="AM265"/>
          <cell r="AN265"/>
          <cell r="AO265"/>
          <cell r="AQ265"/>
          <cell r="AR265"/>
          <cell r="AS265"/>
          <cell r="AT265"/>
          <cell r="AU265"/>
          <cell r="BZ265"/>
          <cell r="CA265"/>
          <cell r="DL265"/>
          <cell r="DM265"/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/>
          <cell r="EI265"/>
        </row>
        <row r="266">
          <cell r="B266"/>
          <cell r="C266"/>
          <cell r="E266"/>
          <cell r="F266"/>
          <cell r="G266"/>
          <cell r="H266"/>
          <cell r="I266"/>
          <cell r="J266"/>
          <cell r="L266"/>
          <cell r="M266"/>
          <cell r="N266"/>
          <cell r="R266"/>
          <cell r="T266"/>
          <cell r="U266"/>
          <cell r="V266"/>
          <cell r="X266"/>
          <cell r="Z266"/>
          <cell r="AA266"/>
          <cell r="AB266"/>
          <cell r="AC266"/>
          <cell r="AD266"/>
          <cell r="AG266"/>
          <cell r="AI266"/>
          <cell r="AJ266"/>
          <cell r="AL266"/>
          <cell r="AM266"/>
          <cell r="AN266"/>
          <cell r="AO266"/>
          <cell r="AQ266"/>
          <cell r="AR266"/>
          <cell r="AS266"/>
          <cell r="AT266"/>
          <cell r="AU266"/>
          <cell r="BZ266"/>
          <cell r="CA266"/>
          <cell r="DL266"/>
          <cell r="DM266"/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/>
          <cell r="EI266"/>
        </row>
        <row r="267">
          <cell r="B267"/>
          <cell r="C267"/>
          <cell r="E267"/>
          <cell r="F267"/>
          <cell r="G267"/>
          <cell r="H267"/>
          <cell r="I267"/>
          <cell r="J267"/>
          <cell r="L267"/>
          <cell r="M267"/>
          <cell r="N267"/>
          <cell r="R267"/>
          <cell r="T267"/>
          <cell r="U267"/>
          <cell r="V267"/>
          <cell r="X267"/>
          <cell r="Z267"/>
          <cell r="AA267"/>
          <cell r="AB267"/>
          <cell r="AC267"/>
          <cell r="AD267"/>
          <cell r="AG267"/>
          <cell r="AI267"/>
          <cell r="AJ267"/>
          <cell r="AL267"/>
          <cell r="AM267"/>
          <cell r="AN267"/>
          <cell r="AO267"/>
          <cell r="AQ267"/>
          <cell r="AR267"/>
          <cell r="AS267"/>
          <cell r="AT267"/>
          <cell r="AU267"/>
          <cell r="BZ267"/>
          <cell r="CA267"/>
          <cell r="DL267"/>
          <cell r="DM267"/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/>
          <cell r="EI267"/>
        </row>
        <row r="268">
          <cell r="B268"/>
          <cell r="C268"/>
          <cell r="E268"/>
          <cell r="F268"/>
          <cell r="G268"/>
          <cell r="H268"/>
          <cell r="I268"/>
          <cell r="J268"/>
          <cell r="L268"/>
          <cell r="M268"/>
          <cell r="N268"/>
          <cell r="R268"/>
          <cell r="T268"/>
          <cell r="U268"/>
          <cell r="V268"/>
          <cell r="X268"/>
          <cell r="Z268"/>
          <cell r="AA268"/>
          <cell r="AB268"/>
          <cell r="AC268"/>
          <cell r="AD268"/>
          <cell r="AG268"/>
          <cell r="AI268"/>
          <cell r="AJ268"/>
          <cell r="AL268"/>
          <cell r="AM268"/>
          <cell r="AN268"/>
          <cell r="AO268"/>
          <cell r="AQ268"/>
          <cell r="AR268"/>
          <cell r="AS268"/>
          <cell r="AT268"/>
          <cell r="AU268"/>
          <cell r="BZ268"/>
          <cell r="CA268"/>
          <cell r="DL268"/>
          <cell r="DM268"/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/>
        </row>
        <row r="269">
          <cell r="B269"/>
          <cell r="C269"/>
          <cell r="E269"/>
          <cell r="F269"/>
          <cell r="G269"/>
          <cell r="H269"/>
          <cell r="I269"/>
          <cell r="J269"/>
          <cell r="L269"/>
          <cell r="M269"/>
          <cell r="N269"/>
          <cell r="R269"/>
          <cell r="T269"/>
          <cell r="U269"/>
          <cell r="V269"/>
          <cell r="X269"/>
          <cell r="Z269"/>
          <cell r="AA269"/>
          <cell r="AB269"/>
          <cell r="AC269"/>
          <cell r="AD269"/>
          <cell r="AG269"/>
          <cell r="AI269"/>
          <cell r="AJ269"/>
          <cell r="AL269"/>
          <cell r="AM269"/>
          <cell r="AN269"/>
          <cell r="AO269"/>
          <cell r="AQ269"/>
          <cell r="AR269"/>
          <cell r="AS269"/>
          <cell r="AT269"/>
          <cell r="AU269"/>
          <cell r="BZ269"/>
          <cell r="CA269"/>
          <cell r="DL269"/>
          <cell r="DM269"/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/>
        </row>
        <row r="270">
          <cell r="B270"/>
          <cell r="C270"/>
          <cell r="E270"/>
          <cell r="F270"/>
          <cell r="G270"/>
          <cell r="H270"/>
          <cell r="I270"/>
          <cell r="J270"/>
          <cell r="L270"/>
          <cell r="M270"/>
          <cell r="N270"/>
          <cell r="R270"/>
          <cell r="T270"/>
          <cell r="U270"/>
          <cell r="V270"/>
          <cell r="X270"/>
          <cell r="Z270"/>
          <cell r="AA270"/>
          <cell r="AB270"/>
          <cell r="AC270"/>
          <cell r="AD270"/>
          <cell r="AG270"/>
          <cell r="AI270"/>
          <cell r="AJ270"/>
          <cell r="AL270"/>
          <cell r="AM270"/>
          <cell r="AN270"/>
          <cell r="AO270"/>
          <cell r="AQ270"/>
          <cell r="AR270"/>
          <cell r="AS270"/>
          <cell r="AT270"/>
          <cell r="AU270"/>
          <cell r="BZ270"/>
          <cell r="CA270"/>
          <cell r="DL270"/>
          <cell r="DM270"/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/>
        </row>
        <row r="271">
          <cell r="B271"/>
          <cell r="C271"/>
          <cell r="E271"/>
          <cell r="F271"/>
          <cell r="G271"/>
          <cell r="H271"/>
          <cell r="I271"/>
          <cell r="J271"/>
          <cell r="L271"/>
          <cell r="M271"/>
          <cell r="N271"/>
          <cell r="R271"/>
          <cell r="T271"/>
          <cell r="U271"/>
          <cell r="V271"/>
          <cell r="X271"/>
          <cell r="Z271"/>
          <cell r="AA271"/>
          <cell r="AB271"/>
          <cell r="AC271"/>
          <cell r="AD271"/>
          <cell r="AG271"/>
          <cell r="AI271"/>
          <cell r="AJ271"/>
          <cell r="AL271"/>
          <cell r="AM271"/>
          <cell r="AN271"/>
          <cell r="AO271"/>
          <cell r="AQ271"/>
          <cell r="AR271"/>
          <cell r="AS271"/>
          <cell r="AT271"/>
          <cell r="AU271"/>
          <cell r="BZ271"/>
          <cell r="CA271"/>
          <cell r="DL271"/>
          <cell r="DM271"/>
          <cell r="DN271"/>
          <cell r="DP271"/>
          <cell r="DQ271"/>
          <cell r="DR271"/>
          <cell r="DS271"/>
          <cell r="DT271"/>
          <cell r="DU271"/>
          <cell r="DW271"/>
          <cell r="DX271"/>
          <cell r="DY271"/>
          <cell r="DZ271"/>
          <cell r="EA271"/>
          <cell r="EB271"/>
          <cell r="EC271"/>
          <cell r="ED271"/>
          <cell r="EG271"/>
          <cell r="EH271"/>
          <cell r="EI271"/>
        </row>
        <row r="272">
          <cell r="B272"/>
          <cell r="C272"/>
          <cell r="E272"/>
          <cell r="F272"/>
          <cell r="G272"/>
          <cell r="H272"/>
          <cell r="I272"/>
          <cell r="J272"/>
          <cell r="L272"/>
          <cell r="M272"/>
          <cell r="N272"/>
          <cell r="R272"/>
          <cell r="T272"/>
          <cell r="U272"/>
          <cell r="V272"/>
          <cell r="X272"/>
          <cell r="Z272"/>
          <cell r="AA272"/>
          <cell r="AB272"/>
          <cell r="AC272"/>
          <cell r="AD272"/>
          <cell r="AG272"/>
          <cell r="AI272"/>
          <cell r="AJ272"/>
          <cell r="AL272"/>
          <cell r="AM272"/>
          <cell r="AN272"/>
          <cell r="AO272"/>
          <cell r="AQ272"/>
          <cell r="AR272"/>
          <cell r="AS272"/>
          <cell r="AT272"/>
          <cell r="AU272"/>
          <cell r="BZ272"/>
          <cell r="CA272"/>
          <cell r="DL272"/>
          <cell r="DM272"/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/>
        </row>
        <row r="273">
          <cell r="B273"/>
          <cell r="C273"/>
          <cell r="E273"/>
          <cell r="F273"/>
          <cell r="G273"/>
          <cell r="H273"/>
          <cell r="I273"/>
          <cell r="J273"/>
          <cell r="L273"/>
          <cell r="M273"/>
          <cell r="N273"/>
          <cell r="R273"/>
          <cell r="T273"/>
          <cell r="U273"/>
          <cell r="V273"/>
          <cell r="X273"/>
          <cell r="Z273"/>
          <cell r="AA273"/>
          <cell r="AB273"/>
          <cell r="AC273"/>
          <cell r="AD273"/>
          <cell r="AG273"/>
          <cell r="AI273"/>
          <cell r="AJ273"/>
          <cell r="AL273"/>
          <cell r="AM273"/>
          <cell r="AN273"/>
          <cell r="AO273"/>
          <cell r="AQ273"/>
          <cell r="AR273"/>
          <cell r="AS273"/>
          <cell r="AT273"/>
          <cell r="AU273"/>
          <cell r="BZ273"/>
          <cell r="CA273"/>
          <cell r="DL273"/>
          <cell r="DM273"/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/>
        </row>
        <row r="274">
          <cell r="B274"/>
          <cell r="C274"/>
          <cell r="E274"/>
          <cell r="F274"/>
          <cell r="G274"/>
          <cell r="H274"/>
          <cell r="I274"/>
          <cell r="J274"/>
          <cell r="L274"/>
          <cell r="M274"/>
          <cell r="N274"/>
          <cell r="R274"/>
          <cell r="T274"/>
          <cell r="U274"/>
          <cell r="V274"/>
          <cell r="X274"/>
          <cell r="Z274"/>
          <cell r="AA274"/>
          <cell r="AB274"/>
          <cell r="AC274"/>
          <cell r="AD274"/>
          <cell r="AG274"/>
          <cell r="AI274"/>
          <cell r="AJ274"/>
          <cell r="AL274"/>
          <cell r="AM274"/>
          <cell r="AN274"/>
          <cell r="AO274"/>
          <cell r="AQ274"/>
          <cell r="AR274"/>
          <cell r="AS274"/>
          <cell r="AT274"/>
          <cell r="AU274"/>
          <cell r="BZ274"/>
          <cell r="CA274"/>
          <cell r="DL274"/>
          <cell r="DM274"/>
          <cell r="DN274"/>
          <cell r="DP274"/>
          <cell r="DQ274"/>
          <cell r="DR274"/>
          <cell r="DS274"/>
          <cell r="DT274"/>
          <cell r="DU274"/>
          <cell r="DW274"/>
          <cell r="DX274"/>
          <cell r="DY274"/>
          <cell r="DZ274"/>
          <cell r="EA274"/>
          <cell r="EB274"/>
          <cell r="EC274"/>
          <cell r="ED274"/>
          <cell r="EG274"/>
          <cell r="EH274"/>
          <cell r="EI274"/>
        </row>
        <row r="275">
          <cell r="B275"/>
          <cell r="C275"/>
          <cell r="E275"/>
          <cell r="F275"/>
          <cell r="G275"/>
          <cell r="H275"/>
          <cell r="I275"/>
          <cell r="J275"/>
          <cell r="L275"/>
          <cell r="M275"/>
          <cell r="N275"/>
          <cell r="R275"/>
          <cell r="T275"/>
          <cell r="U275"/>
          <cell r="V275"/>
          <cell r="X275"/>
          <cell r="Z275"/>
          <cell r="AA275"/>
          <cell r="AB275"/>
          <cell r="AC275"/>
          <cell r="AD275"/>
          <cell r="AG275"/>
          <cell r="AI275"/>
          <cell r="AJ275"/>
          <cell r="AL275"/>
          <cell r="AM275"/>
          <cell r="AN275"/>
          <cell r="AO275"/>
          <cell r="AQ275"/>
          <cell r="AR275"/>
          <cell r="AS275"/>
          <cell r="AT275"/>
          <cell r="AU275"/>
          <cell r="BZ275"/>
          <cell r="CA275"/>
          <cell r="DL275"/>
          <cell r="DM275"/>
          <cell r="DN275"/>
          <cell r="DP275"/>
          <cell r="DQ275"/>
          <cell r="DR275"/>
          <cell r="DS275"/>
          <cell r="DT275"/>
          <cell r="DU275"/>
          <cell r="DW275"/>
          <cell r="DX275"/>
          <cell r="DY275"/>
          <cell r="DZ275"/>
          <cell r="EA275"/>
          <cell r="EB275"/>
          <cell r="EC275"/>
          <cell r="ED275"/>
          <cell r="EG275"/>
          <cell r="EH275"/>
          <cell r="EI275"/>
        </row>
        <row r="276">
          <cell r="B276"/>
          <cell r="C276"/>
          <cell r="E276"/>
          <cell r="F276"/>
          <cell r="G276"/>
          <cell r="H276"/>
          <cell r="I276"/>
          <cell r="J276"/>
          <cell r="L276"/>
          <cell r="M276"/>
          <cell r="N276"/>
          <cell r="R276"/>
          <cell r="T276"/>
          <cell r="U276"/>
          <cell r="V276"/>
          <cell r="X276"/>
          <cell r="Z276"/>
          <cell r="AA276"/>
          <cell r="AB276"/>
          <cell r="AC276"/>
          <cell r="AD276"/>
          <cell r="AG276"/>
          <cell r="AI276"/>
          <cell r="AJ276"/>
          <cell r="AL276"/>
          <cell r="AM276"/>
          <cell r="AN276"/>
          <cell r="AO276"/>
          <cell r="AQ276"/>
          <cell r="AR276"/>
          <cell r="AS276"/>
          <cell r="AT276"/>
          <cell r="AU276"/>
          <cell r="BZ276"/>
          <cell r="CA276"/>
          <cell r="DL276"/>
          <cell r="DM276"/>
          <cell r="DN276"/>
          <cell r="DP276"/>
          <cell r="DQ276"/>
          <cell r="DR276"/>
          <cell r="DS276"/>
          <cell r="DT276"/>
          <cell r="DU276"/>
          <cell r="DW276"/>
          <cell r="DX276"/>
          <cell r="DY276"/>
          <cell r="DZ276"/>
          <cell r="EA276"/>
          <cell r="EB276"/>
          <cell r="EC276"/>
          <cell r="ED276"/>
          <cell r="EG276"/>
          <cell r="EH276"/>
          <cell r="EI276"/>
        </row>
        <row r="277">
          <cell r="B277"/>
          <cell r="C277"/>
          <cell r="E277"/>
          <cell r="F277"/>
          <cell r="G277"/>
          <cell r="H277"/>
          <cell r="I277"/>
          <cell r="J277"/>
          <cell r="L277"/>
          <cell r="M277"/>
          <cell r="N277"/>
          <cell r="R277"/>
          <cell r="T277"/>
          <cell r="U277"/>
          <cell r="V277"/>
          <cell r="X277"/>
          <cell r="Z277"/>
          <cell r="AA277"/>
          <cell r="AB277"/>
          <cell r="AC277"/>
          <cell r="AD277"/>
          <cell r="AG277"/>
          <cell r="AI277"/>
          <cell r="AJ277"/>
          <cell r="AL277"/>
          <cell r="AM277"/>
          <cell r="AN277"/>
          <cell r="AO277"/>
          <cell r="AQ277"/>
          <cell r="AR277"/>
          <cell r="AS277"/>
          <cell r="AT277"/>
          <cell r="AU277"/>
          <cell r="BZ277"/>
          <cell r="CA277"/>
          <cell r="DL277"/>
          <cell r="DM277"/>
          <cell r="DN277"/>
          <cell r="DP277"/>
          <cell r="DQ277"/>
          <cell r="DR277"/>
          <cell r="DS277"/>
          <cell r="DT277"/>
          <cell r="DU277"/>
          <cell r="DW277"/>
          <cell r="DX277"/>
          <cell r="DY277"/>
          <cell r="DZ277"/>
          <cell r="EA277"/>
          <cell r="EB277"/>
          <cell r="EC277"/>
          <cell r="ED277"/>
          <cell r="EG277"/>
          <cell r="EH277"/>
          <cell r="EI277"/>
        </row>
        <row r="278">
          <cell r="B278"/>
          <cell r="C278"/>
          <cell r="E278"/>
          <cell r="F278"/>
          <cell r="G278"/>
          <cell r="H278"/>
          <cell r="I278"/>
          <cell r="J278"/>
          <cell r="L278"/>
          <cell r="M278"/>
          <cell r="N278"/>
          <cell r="R278"/>
          <cell r="T278"/>
          <cell r="U278"/>
          <cell r="V278"/>
          <cell r="X278"/>
          <cell r="Z278"/>
          <cell r="AA278"/>
          <cell r="AB278"/>
          <cell r="AC278"/>
          <cell r="AD278"/>
          <cell r="AG278"/>
          <cell r="AI278"/>
          <cell r="AJ278"/>
          <cell r="AL278"/>
          <cell r="AM278"/>
          <cell r="AN278"/>
          <cell r="AO278"/>
          <cell r="AQ278"/>
          <cell r="AR278"/>
          <cell r="AS278"/>
          <cell r="AT278"/>
          <cell r="AU278"/>
          <cell r="BZ278"/>
          <cell r="CA278"/>
          <cell r="DL278"/>
          <cell r="DM278"/>
          <cell r="DN278"/>
          <cell r="DP278"/>
          <cell r="DQ278"/>
          <cell r="DR278"/>
          <cell r="DS278"/>
          <cell r="DT278"/>
          <cell r="DU278"/>
          <cell r="DW278"/>
          <cell r="DX278"/>
          <cell r="DY278"/>
          <cell r="DZ278"/>
          <cell r="EA278"/>
          <cell r="EB278"/>
          <cell r="EC278"/>
          <cell r="ED278"/>
          <cell r="EG278"/>
          <cell r="EH278"/>
          <cell r="EI278"/>
        </row>
        <row r="279">
          <cell r="B279"/>
          <cell r="C279"/>
          <cell r="E279"/>
          <cell r="F279"/>
          <cell r="G279"/>
          <cell r="H279"/>
          <cell r="I279"/>
          <cell r="J279"/>
          <cell r="L279"/>
          <cell r="M279"/>
          <cell r="N279"/>
          <cell r="R279"/>
          <cell r="T279"/>
          <cell r="U279"/>
          <cell r="V279"/>
          <cell r="X279"/>
          <cell r="Z279"/>
          <cell r="AA279"/>
          <cell r="AB279"/>
          <cell r="AC279"/>
          <cell r="AD279"/>
          <cell r="AG279"/>
          <cell r="AI279"/>
          <cell r="AJ279"/>
          <cell r="AL279"/>
          <cell r="AM279"/>
          <cell r="AN279"/>
          <cell r="AO279"/>
          <cell r="AQ279"/>
          <cell r="AR279"/>
          <cell r="AS279"/>
          <cell r="AT279"/>
          <cell r="AU279"/>
          <cell r="BZ279"/>
          <cell r="CA279"/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/>
          <cell r="EI279"/>
        </row>
        <row r="280">
          <cell r="B280"/>
          <cell r="C280"/>
          <cell r="E280"/>
          <cell r="F280"/>
          <cell r="G280"/>
          <cell r="H280"/>
          <cell r="I280"/>
          <cell r="J280"/>
          <cell r="L280"/>
          <cell r="M280"/>
          <cell r="N280"/>
          <cell r="R280"/>
          <cell r="T280"/>
          <cell r="U280"/>
          <cell r="V280"/>
          <cell r="X280"/>
          <cell r="Z280"/>
          <cell r="AA280"/>
          <cell r="AB280"/>
          <cell r="AC280"/>
          <cell r="AD280"/>
          <cell r="AG280"/>
          <cell r="AI280"/>
          <cell r="AJ280"/>
          <cell r="AL280"/>
          <cell r="AM280"/>
          <cell r="AN280"/>
          <cell r="AO280"/>
          <cell r="AQ280"/>
          <cell r="AR280"/>
          <cell r="AS280"/>
          <cell r="AT280"/>
          <cell r="AU280"/>
          <cell r="BZ280"/>
          <cell r="CA280"/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/>
          <cell r="EI280"/>
        </row>
        <row r="281">
          <cell r="B281"/>
          <cell r="C281"/>
          <cell r="E281"/>
          <cell r="F281"/>
          <cell r="G281"/>
          <cell r="H281"/>
          <cell r="I281"/>
          <cell r="J281"/>
          <cell r="L281"/>
          <cell r="M281"/>
          <cell r="N281"/>
          <cell r="R281"/>
          <cell r="T281"/>
          <cell r="U281"/>
          <cell r="V281"/>
          <cell r="X281"/>
          <cell r="Z281"/>
          <cell r="AA281"/>
          <cell r="AB281"/>
          <cell r="AC281"/>
          <cell r="AD281"/>
          <cell r="AG281"/>
          <cell r="AI281"/>
          <cell r="AJ281"/>
          <cell r="AL281"/>
          <cell r="AM281"/>
          <cell r="AN281"/>
          <cell r="AO281"/>
          <cell r="AQ281"/>
          <cell r="AR281"/>
          <cell r="AS281"/>
          <cell r="AT281"/>
          <cell r="AU281"/>
          <cell r="BZ281"/>
          <cell r="CA281"/>
          <cell r="DL281"/>
          <cell r="DM281"/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/>
          <cell r="EI281"/>
        </row>
        <row r="282">
          <cell r="B282"/>
          <cell r="C282"/>
          <cell r="E282"/>
          <cell r="F282"/>
          <cell r="G282"/>
          <cell r="H282"/>
          <cell r="I282"/>
          <cell r="J282"/>
          <cell r="L282"/>
          <cell r="M282"/>
          <cell r="N282"/>
          <cell r="R282"/>
          <cell r="T282"/>
          <cell r="U282"/>
          <cell r="V282"/>
          <cell r="X282"/>
          <cell r="Z282"/>
          <cell r="AA282"/>
          <cell r="AB282"/>
          <cell r="AC282"/>
          <cell r="AD282"/>
          <cell r="AG282"/>
          <cell r="AI282"/>
          <cell r="AJ282"/>
          <cell r="AL282"/>
          <cell r="AM282"/>
          <cell r="AN282"/>
          <cell r="AO282"/>
          <cell r="AQ282"/>
          <cell r="AR282"/>
          <cell r="AS282"/>
          <cell r="AT282"/>
          <cell r="AU282"/>
          <cell r="BZ282"/>
          <cell r="CA282"/>
          <cell r="DL282"/>
          <cell r="DM282"/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/>
        </row>
        <row r="283">
          <cell r="B283"/>
          <cell r="C283"/>
          <cell r="E283"/>
          <cell r="F283"/>
          <cell r="G283"/>
          <cell r="H283"/>
          <cell r="I283"/>
          <cell r="J283"/>
          <cell r="L283"/>
          <cell r="M283"/>
          <cell r="N283"/>
          <cell r="R283"/>
          <cell r="T283"/>
          <cell r="U283"/>
          <cell r="V283"/>
          <cell r="X283"/>
          <cell r="Z283"/>
          <cell r="AA283"/>
          <cell r="AB283"/>
          <cell r="AC283"/>
          <cell r="AD283"/>
          <cell r="AG283"/>
          <cell r="AI283"/>
          <cell r="AJ283"/>
          <cell r="AL283"/>
          <cell r="AM283"/>
          <cell r="AN283"/>
          <cell r="AO283"/>
          <cell r="AQ283"/>
          <cell r="AR283"/>
          <cell r="AS283"/>
          <cell r="AT283"/>
          <cell r="AU283"/>
          <cell r="BZ283"/>
          <cell r="CA283"/>
          <cell r="DL283"/>
          <cell r="DM283"/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/>
        </row>
        <row r="284">
          <cell r="B284"/>
          <cell r="C284"/>
          <cell r="E284"/>
          <cell r="F284"/>
          <cell r="G284"/>
          <cell r="H284"/>
          <cell r="I284"/>
          <cell r="J284"/>
          <cell r="L284"/>
          <cell r="M284"/>
          <cell r="N284"/>
          <cell r="R284"/>
          <cell r="T284"/>
          <cell r="U284"/>
          <cell r="V284"/>
          <cell r="X284"/>
          <cell r="Z284"/>
          <cell r="AA284"/>
          <cell r="AB284"/>
          <cell r="AC284"/>
          <cell r="AD284"/>
          <cell r="AG284"/>
          <cell r="AI284"/>
          <cell r="AJ284"/>
          <cell r="AL284"/>
          <cell r="AM284"/>
          <cell r="AN284"/>
          <cell r="AO284"/>
          <cell r="AQ284"/>
          <cell r="AR284"/>
          <cell r="AS284"/>
          <cell r="AT284"/>
          <cell r="AU284"/>
          <cell r="BZ284"/>
          <cell r="CA284"/>
          <cell r="DL284"/>
          <cell r="DM284"/>
          <cell r="DN284"/>
          <cell r="DP284"/>
          <cell r="DQ284"/>
          <cell r="DR284"/>
          <cell r="DS284"/>
          <cell r="DT284"/>
          <cell r="DU284"/>
          <cell r="DW284"/>
          <cell r="DX284"/>
          <cell r="DY284"/>
          <cell r="DZ284"/>
          <cell r="EA284"/>
          <cell r="EB284"/>
          <cell r="EC284"/>
          <cell r="ED284"/>
          <cell r="EG284"/>
          <cell r="EH284"/>
          <cell r="EI284"/>
        </row>
        <row r="285">
          <cell r="B285"/>
          <cell r="C285"/>
          <cell r="E285"/>
          <cell r="F285"/>
          <cell r="G285"/>
          <cell r="H285"/>
          <cell r="I285"/>
          <cell r="J285"/>
          <cell r="L285"/>
          <cell r="M285"/>
          <cell r="N285"/>
          <cell r="R285"/>
          <cell r="T285"/>
          <cell r="U285"/>
          <cell r="V285"/>
          <cell r="X285"/>
          <cell r="Z285"/>
          <cell r="AA285"/>
          <cell r="AB285"/>
          <cell r="AC285"/>
          <cell r="AD285"/>
          <cell r="AG285"/>
          <cell r="AI285"/>
          <cell r="AJ285"/>
          <cell r="AL285"/>
          <cell r="AM285"/>
          <cell r="AN285"/>
          <cell r="AO285"/>
          <cell r="AQ285"/>
          <cell r="AR285"/>
          <cell r="AS285"/>
          <cell r="AT285"/>
          <cell r="AU285"/>
          <cell r="BZ285"/>
          <cell r="CA285"/>
          <cell r="DL285"/>
          <cell r="DM285"/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/>
          <cell r="EI285"/>
        </row>
        <row r="286">
          <cell r="B286"/>
          <cell r="C286"/>
          <cell r="E286"/>
          <cell r="F286"/>
          <cell r="G286"/>
          <cell r="H286"/>
          <cell r="I286"/>
          <cell r="J286"/>
          <cell r="L286"/>
          <cell r="M286"/>
          <cell r="N286"/>
          <cell r="R286"/>
          <cell r="T286"/>
          <cell r="U286"/>
          <cell r="V286"/>
          <cell r="X286"/>
          <cell r="Z286"/>
          <cell r="AA286"/>
          <cell r="AB286"/>
          <cell r="AC286"/>
          <cell r="AD286"/>
          <cell r="AG286"/>
          <cell r="AI286"/>
          <cell r="AJ286"/>
          <cell r="AL286"/>
          <cell r="AM286"/>
          <cell r="AN286"/>
          <cell r="AO286"/>
          <cell r="AQ286"/>
          <cell r="AR286"/>
          <cell r="AS286"/>
          <cell r="AT286"/>
          <cell r="AU286"/>
          <cell r="BZ286"/>
          <cell r="CA286"/>
          <cell r="DL286"/>
          <cell r="DM286"/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/>
          <cell r="EI286"/>
        </row>
        <row r="287">
          <cell r="B287"/>
          <cell r="C287"/>
          <cell r="E287"/>
          <cell r="F287"/>
          <cell r="G287"/>
          <cell r="H287"/>
          <cell r="I287"/>
          <cell r="J287"/>
          <cell r="L287"/>
          <cell r="M287"/>
          <cell r="N287"/>
          <cell r="R287"/>
          <cell r="T287"/>
          <cell r="U287"/>
          <cell r="V287"/>
          <cell r="X287"/>
          <cell r="Z287"/>
          <cell r="AA287"/>
          <cell r="AB287"/>
          <cell r="AC287"/>
          <cell r="AD287"/>
          <cell r="AG287"/>
          <cell r="AI287"/>
          <cell r="AJ287"/>
          <cell r="AL287"/>
          <cell r="AM287"/>
          <cell r="AN287"/>
          <cell r="AO287"/>
          <cell r="AQ287"/>
          <cell r="AR287"/>
          <cell r="AS287"/>
          <cell r="AT287"/>
          <cell r="AU287"/>
          <cell r="BZ287"/>
          <cell r="CA287"/>
          <cell r="DL287"/>
          <cell r="DM287"/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/>
          <cell r="EI287"/>
        </row>
        <row r="288">
          <cell r="B288"/>
          <cell r="C288"/>
          <cell r="E288"/>
          <cell r="F288"/>
          <cell r="G288"/>
          <cell r="H288"/>
          <cell r="I288"/>
          <cell r="J288"/>
          <cell r="L288"/>
          <cell r="M288"/>
          <cell r="N288"/>
          <cell r="R288"/>
          <cell r="T288"/>
          <cell r="U288"/>
          <cell r="V288"/>
          <cell r="X288"/>
          <cell r="Z288"/>
          <cell r="AA288"/>
          <cell r="AB288"/>
          <cell r="AC288"/>
          <cell r="AD288"/>
          <cell r="AG288"/>
          <cell r="AI288"/>
          <cell r="AJ288"/>
          <cell r="AL288"/>
          <cell r="AM288"/>
          <cell r="AN288"/>
          <cell r="AO288"/>
          <cell r="AQ288"/>
          <cell r="AR288"/>
          <cell r="AS288"/>
          <cell r="AT288"/>
          <cell r="AU288"/>
          <cell r="BZ288"/>
          <cell r="CA288"/>
          <cell r="DL288"/>
          <cell r="DM288"/>
          <cell r="DN288"/>
          <cell r="DP288"/>
          <cell r="DQ288"/>
          <cell r="DR288"/>
          <cell r="DS288"/>
          <cell r="DT288"/>
          <cell r="DU288"/>
          <cell r="DW288"/>
          <cell r="DX288"/>
          <cell r="DY288"/>
          <cell r="DZ288"/>
          <cell r="EA288"/>
          <cell r="EB288"/>
          <cell r="EC288"/>
          <cell r="ED288"/>
          <cell r="EG288"/>
          <cell r="EH288"/>
          <cell r="EI288"/>
        </row>
        <row r="289">
          <cell r="B289"/>
          <cell r="C289"/>
          <cell r="E289"/>
          <cell r="F289"/>
          <cell r="G289"/>
          <cell r="H289"/>
          <cell r="I289"/>
          <cell r="J289"/>
          <cell r="L289"/>
          <cell r="M289"/>
          <cell r="N289"/>
          <cell r="R289"/>
          <cell r="T289"/>
          <cell r="U289"/>
          <cell r="V289"/>
          <cell r="X289"/>
          <cell r="Z289"/>
          <cell r="AA289"/>
          <cell r="AB289"/>
          <cell r="AC289"/>
          <cell r="AD289"/>
          <cell r="AG289"/>
          <cell r="AI289"/>
          <cell r="AJ289"/>
          <cell r="AL289"/>
          <cell r="AM289"/>
          <cell r="AN289"/>
          <cell r="AO289"/>
          <cell r="AQ289"/>
          <cell r="AR289"/>
          <cell r="AS289"/>
          <cell r="AT289"/>
          <cell r="AU289"/>
          <cell r="BZ289"/>
          <cell r="CA289"/>
          <cell r="DL289"/>
          <cell r="DM289"/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/>
          <cell r="EI289"/>
        </row>
        <row r="290">
          <cell r="B290"/>
          <cell r="C290"/>
          <cell r="E290"/>
          <cell r="F290"/>
          <cell r="G290"/>
          <cell r="H290"/>
          <cell r="I290"/>
          <cell r="J290"/>
          <cell r="L290"/>
          <cell r="M290"/>
          <cell r="N290"/>
          <cell r="R290"/>
          <cell r="T290"/>
          <cell r="U290"/>
          <cell r="V290"/>
          <cell r="X290"/>
          <cell r="Z290"/>
          <cell r="AA290"/>
          <cell r="AB290"/>
          <cell r="AC290"/>
          <cell r="AD290"/>
          <cell r="AG290"/>
          <cell r="AI290"/>
          <cell r="AJ290"/>
          <cell r="AL290"/>
          <cell r="AM290"/>
          <cell r="AN290"/>
          <cell r="AO290"/>
          <cell r="AQ290"/>
          <cell r="AR290"/>
          <cell r="AS290"/>
          <cell r="AT290"/>
          <cell r="AU290"/>
          <cell r="BZ290"/>
          <cell r="CA290"/>
          <cell r="DL290"/>
          <cell r="DM290"/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/>
          <cell r="EI290"/>
        </row>
        <row r="291">
          <cell r="B291"/>
          <cell r="C291"/>
          <cell r="E291"/>
          <cell r="F291"/>
          <cell r="G291"/>
          <cell r="H291"/>
          <cell r="I291"/>
          <cell r="J291"/>
          <cell r="L291"/>
          <cell r="M291"/>
          <cell r="N291"/>
          <cell r="R291"/>
          <cell r="T291"/>
          <cell r="U291"/>
          <cell r="V291"/>
          <cell r="X291"/>
          <cell r="Z291"/>
          <cell r="AA291"/>
          <cell r="AB291"/>
          <cell r="AC291"/>
          <cell r="AD291"/>
          <cell r="AG291"/>
          <cell r="AI291"/>
          <cell r="AJ291"/>
          <cell r="AL291"/>
          <cell r="AM291"/>
          <cell r="AN291"/>
          <cell r="AO291"/>
          <cell r="AQ291"/>
          <cell r="AR291"/>
          <cell r="AS291"/>
          <cell r="AT291"/>
          <cell r="AU291"/>
          <cell r="BZ291"/>
          <cell r="CA291"/>
          <cell r="DL291"/>
          <cell r="DM291"/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/>
        </row>
        <row r="292">
          <cell r="B292"/>
          <cell r="C292"/>
          <cell r="E292"/>
          <cell r="F292"/>
          <cell r="G292"/>
          <cell r="H292"/>
          <cell r="I292"/>
          <cell r="J292"/>
          <cell r="L292"/>
          <cell r="M292"/>
          <cell r="N292"/>
          <cell r="R292"/>
          <cell r="T292"/>
          <cell r="U292"/>
          <cell r="V292"/>
          <cell r="X292"/>
          <cell r="Z292"/>
          <cell r="AA292"/>
          <cell r="AB292"/>
          <cell r="AC292"/>
          <cell r="AD292"/>
          <cell r="AG292"/>
          <cell r="AI292"/>
          <cell r="AJ292"/>
          <cell r="AL292"/>
          <cell r="AM292"/>
          <cell r="AN292"/>
          <cell r="AO292"/>
          <cell r="AQ292"/>
          <cell r="AR292"/>
          <cell r="AS292"/>
          <cell r="AT292"/>
          <cell r="AU292"/>
          <cell r="BZ292"/>
          <cell r="CA292"/>
          <cell r="DL292"/>
          <cell r="DM292"/>
          <cell r="DN292"/>
          <cell r="DP292"/>
          <cell r="DQ292"/>
          <cell r="DR292"/>
          <cell r="DS292"/>
          <cell r="DT292"/>
          <cell r="DU292"/>
          <cell r="DW292"/>
          <cell r="DX292"/>
          <cell r="DY292"/>
          <cell r="DZ292"/>
          <cell r="EA292"/>
          <cell r="EB292"/>
          <cell r="EC292"/>
          <cell r="ED292"/>
          <cell r="EG292"/>
          <cell r="EH292"/>
          <cell r="EI292"/>
        </row>
        <row r="293">
          <cell r="B293"/>
          <cell r="C293"/>
          <cell r="E293"/>
          <cell r="F293"/>
          <cell r="G293"/>
          <cell r="H293"/>
          <cell r="I293"/>
          <cell r="J293"/>
          <cell r="L293"/>
          <cell r="M293"/>
          <cell r="N293"/>
          <cell r="R293"/>
          <cell r="T293"/>
          <cell r="U293"/>
          <cell r="V293"/>
          <cell r="X293"/>
          <cell r="Z293"/>
          <cell r="AA293"/>
          <cell r="AB293"/>
          <cell r="AC293"/>
          <cell r="AD293"/>
          <cell r="AG293"/>
          <cell r="AI293"/>
          <cell r="AJ293"/>
          <cell r="AL293"/>
          <cell r="AM293"/>
          <cell r="AN293"/>
          <cell r="AO293"/>
          <cell r="AQ293"/>
          <cell r="AR293"/>
          <cell r="AS293"/>
          <cell r="AT293"/>
          <cell r="AU293"/>
          <cell r="BZ293"/>
          <cell r="CA293"/>
          <cell r="DL293"/>
          <cell r="DM293"/>
          <cell r="DN293"/>
          <cell r="DP293"/>
          <cell r="DQ293"/>
          <cell r="DR293"/>
          <cell r="DS293"/>
          <cell r="DT293"/>
          <cell r="DU293"/>
          <cell r="DW293"/>
          <cell r="DX293"/>
          <cell r="DY293"/>
          <cell r="DZ293"/>
          <cell r="EA293"/>
          <cell r="EB293"/>
          <cell r="EC293"/>
          <cell r="ED293"/>
          <cell r="EG293"/>
          <cell r="EH293"/>
          <cell r="EI293"/>
        </row>
        <row r="294">
          <cell r="B294"/>
          <cell r="C294"/>
          <cell r="E294"/>
          <cell r="F294"/>
          <cell r="G294"/>
          <cell r="H294"/>
          <cell r="I294"/>
          <cell r="J294"/>
          <cell r="L294"/>
          <cell r="M294"/>
          <cell r="N294"/>
          <cell r="R294"/>
          <cell r="T294"/>
          <cell r="U294"/>
          <cell r="V294"/>
          <cell r="X294"/>
          <cell r="Z294"/>
          <cell r="AA294"/>
          <cell r="AB294"/>
          <cell r="AC294"/>
          <cell r="AD294"/>
          <cell r="AG294"/>
          <cell r="AI294"/>
          <cell r="AJ294"/>
          <cell r="AL294"/>
          <cell r="AM294"/>
          <cell r="AN294"/>
          <cell r="AO294"/>
          <cell r="AQ294"/>
          <cell r="AR294"/>
          <cell r="AS294"/>
          <cell r="AT294"/>
          <cell r="AU294"/>
          <cell r="BZ294"/>
          <cell r="CA294"/>
          <cell r="DL294"/>
          <cell r="DM294"/>
          <cell r="DN294"/>
          <cell r="DP294"/>
          <cell r="DQ294"/>
          <cell r="DR294"/>
          <cell r="DS294"/>
          <cell r="DT294"/>
          <cell r="DU294"/>
          <cell r="DW294"/>
          <cell r="DX294"/>
          <cell r="DY294"/>
          <cell r="DZ294"/>
          <cell r="EA294"/>
          <cell r="EB294"/>
          <cell r="EC294"/>
          <cell r="ED294"/>
          <cell r="EG294"/>
          <cell r="EH294"/>
          <cell r="EI294"/>
        </row>
        <row r="295">
          <cell r="B295"/>
          <cell r="C295"/>
          <cell r="E295"/>
          <cell r="F295"/>
          <cell r="G295"/>
          <cell r="H295"/>
          <cell r="I295"/>
          <cell r="J295"/>
          <cell r="L295"/>
          <cell r="M295"/>
          <cell r="N295"/>
          <cell r="R295"/>
          <cell r="T295"/>
          <cell r="U295"/>
          <cell r="V295"/>
          <cell r="X295"/>
          <cell r="Z295"/>
          <cell r="AA295"/>
          <cell r="AB295"/>
          <cell r="AC295"/>
          <cell r="AD295"/>
          <cell r="AG295"/>
          <cell r="AI295"/>
          <cell r="AJ295"/>
          <cell r="AL295"/>
          <cell r="AM295"/>
          <cell r="AN295"/>
          <cell r="AO295"/>
          <cell r="AQ295"/>
          <cell r="AR295"/>
          <cell r="AS295"/>
          <cell r="AT295"/>
          <cell r="AU295"/>
          <cell r="BZ295"/>
          <cell r="CA295"/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/>
          <cell r="C296"/>
          <cell r="E296"/>
          <cell r="F296"/>
          <cell r="G296"/>
          <cell r="H296"/>
          <cell r="I296"/>
          <cell r="J296"/>
          <cell r="L296"/>
          <cell r="M296"/>
          <cell r="N296"/>
          <cell r="R296"/>
          <cell r="T296"/>
          <cell r="U296"/>
          <cell r="V296"/>
          <cell r="X296"/>
          <cell r="Z296"/>
          <cell r="AA296"/>
          <cell r="AB296"/>
          <cell r="AC296"/>
          <cell r="AD296"/>
          <cell r="AG296"/>
          <cell r="AI296"/>
          <cell r="AJ296"/>
          <cell r="AL296"/>
          <cell r="AM296"/>
          <cell r="AN296"/>
          <cell r="AO296"/>
          <cell r="AQ296"/>
          <cell r="AR296"/>
          <cell r="AS296"/>
          <cell r="AT296"/>
          <cell r="AU296"/>
          <cell r="BZ296"/>
          <cell r="CA296"/>
          <cell r="DL296"/>
          <cell r="DM296"/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/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/>
          <cell r="Z297"/>
          <cell r="AA297"/>
          <cell r="AB297"/>
          <cell r="AC297"/>
          <cell r="AD297"/>
          <cell r="AG297"/>
          <cell r="AI297"/>
          <cell r="AJ297"/>
          <cell r="AL297"/>
          <cell r="AM297"/>
          <cell r="AN297"/>
          <cell r="AO297"/>
          <cell r="AQ297"/>
          <cell r="AR297"/>
          <cell r="AS297"/>
          <cell r="AT297"/>
          <cell r="AU297"/>
          <cell r="BZ297"/>
          <cell r="CA297"/>
          <cell r="DL297"/>
          <cell r="DM297"/>
          <cell r="DN297"/>
          <cell r="DP297"/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/>
          <cell r="AA298"/>
          <cell r="AB298"/>
          <cell r="AC298"/>
          <cell r="AD298"/>
          <cell r="AG298"/>
          <cell r="AI298"/>
          <cell r="AJ298"/>
          <cell r="AL298"/>
          <cell r="AM298"/>
          <cell r="AN298"/>
          <cell r="AO298"/>
          <cell r="AQ298"/>
          <cell r="AR298"/>
          <cell r="AS298"/>
          <cell r="AT298"/>
          <cell r="AU298"/>
          <cell r="BZ298"/>
          <cell r="CA298"/>
          <cell r="DL298"/>
          <cell r="DM298"/>
          <cell r="DN298"/>
          <cell r="DP298"/>
          <cell r="DQ298"/>
          <cell r="DR298"/>
          <cell r="DS298"/>
          <cell r="DT298"/>
          <cell r="DU298"/>
          <cell r="DW298"/>
          <cell r="DX298"/>
          <cell r="DY298"/>
          <cell r="DZ298"/>
          <cell r="EA298"/>
          <cell r="EB298"/>
          <cell r="EC298"/>
          <cell r="ED298"/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/>
          <cell r="Z299"/>
          <cell r="AA299"/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/>
          <cell r="AT299"/>
          <cell r="AU299"/>
          <cell r="BZ299"/>
          <cell r="CA299"/>
          <cell r="DL299"/>
          <cell r="DM299"/>
          <cell r="DN299"/>
          <cell r="DP299"/>
          <cell r="DQ299"/>
          <cell r="DR299"/>
          <cell r="DS299"/>
          <cell r="DT299"/>
          <cell r="DU299"/>
          <cell r="DW299"/>
          <cell r="DX299"/>
          <cell r="DY299"/>
          <cell r="DZ299"/>
          <cell r="EA299"/>
          <cell r="EB299"/>
          <cell r="EC299"/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/>
          <cell r="Z300"/>
          <cell r="AA300"/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/>
          <cell r="AT300"/>
          <cell r="AU300"/>
          <cell r="BZ300"/>
          <cell r="CA300"/>
          <cell r="DL300"/>
          <cell r="DM300"/>
          <cell r="DN300"/>
          <cell r="DP300"/>
          <cell r="DQ300"/>
          <cell r="DR300"/>
          <cell r="DS300"/>
          <cell r="DT300"/>
          <cell r="DU300"/>
          <cell r="DW300"/>
          <cell r="DX300"/>
          <cell r="DY300"/>
          <cell r="DZ300"/>
          <cell r="EA300"/>
          <cell r="EB300"/>
          <cell r="EC300"/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/>
          <cell r="Z301"/>
          <cell r="AA301"/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/>
          <cell r="AT301"/>
          <cell r="AU301"/>
          <cell r="BZ301"/>
          <cell r="CA301"/>
          <cell r="DL301"/>
          <cell r="DM301"/>
          <cell r="DN301"/>
          <cell r="DP301"/>
          <cell r="DQ301"/>
          <cell r="DR301"/>
          <cell r="DS301"/>
          <cell r="DT301"/>
          <cell r="DU301"/>
          <cell r="DW301"/>
          <cell r="DX301"/>
          <cell r="DY301"/>
          <cell r="DZ301"/>
          <cell r="EA301"/>
          <cell r="EB301"/>
          <cell r="EC301"/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/>
          <cell r="Z302"/>
          <cell r="AA302"/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/>
          <cell r="AT302"/>
          <cell r="AU302"/>
          <cell r="BZ302"/>
          <cell r="CA302"/>
          <cell r="DL302"/>
          <cell r="DM302"/>
          <cell r="DN302"/>
          <cell r="DP302"/>
          <cell r="DQ302"/>
          <cell r="DR302"/>
          <cell r="DS302"/>
          <cell r="DT302"/>
          <cell r="DU302"/>
          <cell r="DW302"/>
          <cell r="DX302"/>
          <cell r="DY302"/>
          <cell r="DZ302"/>
          <cell r="EA302"/>
          <cell r="EB302"/>
          <cell r="EC302"/>
          <cell r="ED302"/>
          <cell r="EG302"/>
          <cell r="EH302"/>
          <cell r="EI302"/>
        </row>
        <row r="303">
          <cell r="B303"/>
          <cell r="C303"/>
          <cell r="E303"/>
          <cell r="F303"/>
          <cell r="G303"/>
          <cell r="H303"/>
          <cell r="I303"/>
          <cell r="J303"/>
          <cell r="L303"/>
          <cell r="M303"/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/>
          <cell r="DM303"/>
          <cell r="DN303"/>
          <cell r="DP303"/>
          <cell r="DQ303"/>
          <cell r="DR303"/>
          <cell r="DS303"/>
          <cell r="DT303"/>
          <cell r="DU303"/>
          <cell r="DW303"/>
          <cell r="DX303"/>
          <cell r="DY303"/>
          <cell r="DZ303"/>
          <cell r="EA303"/>
          <cell r="EB303"/>
          <cell r="EC303"/>
          <cell r="ED303"/>
          <cell r="EG303"/>
          <cell r="EH303"/>
          <cell r="EI303"/>
        </row>
        <row r="304">
          <cell r="B304"/>
          <cell r="C304"/>
          <cell r="E304"/>
          <cell r="F304"/>
          <cell r="G304"/>
          <cell r="H304"/>
          <cell r="I304"/>
          <cell r="J304"/>
          <cell r="L304"/>
          <cell r="M304"/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/>
          <cell r="AU304"/>
          <cell r="BZ304"/>
          <cell r="CA304"/>
          <cell r="DL304"/>
          <cell r="DM304"/>
          <cell r="DN304"/>
          <cell r="DP304"/>
          <cell r="DQ304"/>
          <cell r="DR304"/>
          <cell r="DS304"/>
          <cell r="DT304"/>
          <cell r="DU304"/>
          <cell r="DW304"/>
          <cell r="DX304"/>
          <cell r="DY304"/>
          <cell r="DZ304"/>
          <cell r="EA304"/>
          <cell r="EB304"/>
          <cell r="EC304"/>
          <cell r="ED304"/>
          <cell r="EG304"/>
          <cell r="EH304"/>
          <cell r="EI304"/>
        </row>
        <row r="305">
          <cell r="B305"/>
          <cell r="C305"/>
          <cell r="E305"/>
          <cell r="F305"/>
          <cell r="G305"/>
          <cell r="H305"/>
          <cell r="I305"/>
          <cell r="J305"/>
          <cell r="L305"/>
          <cell r="M305"/>
          <cell r="N305"/>
          <cell r="R305"/>
          <cell r="T305"/>
          <cell r="U305"/>
          <cell r="V305"/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/>
          <cell r="DM305"/>
          <cell r="DN305"/>
          <cell r="DP305"/>
          <cell r="DQ305"/>
          <cell r="DR305"/>
          <cell r="DS305"/>
          <cell r="DT305"/>
          <cell r="DU305"/>
          <cell r="DW305"/>
          <cell r="DX305"/>
          <cell r="DY305"/>
          <cell r="DZ305"/>
          <cell r="EA305"/>
          <cell r="EB305"/>
          <cell r="EC305"/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/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/>
          <cell r="DM306"/>
          <cell r="DN306"/>
          <cell r="DP306"/>
          <cell r="DQ306"/>
          <cell r="DR306"/>
          <cell r="DS306"/>
          <cell r="DT306"/>
          <cell r="DU306"/>
          <cell r="DW306"/>
          <cell r="DX306"/>
          <cell r="DY306"/>
          <cell r="DZ306"/>
          <cell r="EA306"/>
          <cell r="EB306"/>
          <cell r="EC306"/>
          <cell r="ED306"/>
          <cell r="EG306"/>
          <cell r="EH306"/>
          <cell r="EI306"/>
        </row>
        <row r="307">
          <cell r="B307"/>
          <cell r="C307"/>
          <cell r="E307"/>
          <cell r="F307"/>
          <cell r="G307"/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/>
          <cell r="DM307"/>
          <cell r="DN307"/>
          <cell r="DP307"/>
          <cell r="DQ307"/>
          <cell r="DR307"/>
          <cell r="DS307"/>
          <cell r="DT307"/>
          <cell r="DU307"/>
          <cell r="DW307"/>
          <cell r="DX307"/>
          <cell r="DY307"/>
          <cell r="DZ307"/>
          <cell r="EA307"/>
          <cell r="EB307"/>
          <cell r="EC307"/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/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/>
          <cell r="DM308"/>
          <cell r="DN308"/>
          <cell r="DP308"/>
          <cell r="DQ308"/>
          <cell r="DR308"/>
          <cell r="DS308"/>
          <cell r="DT308"/>
          <cell r="DU308"/>
          <cell r="DW308"/>
          <cell r="DX308"/>
          <cell r="DY308"/>
          <cell r="DZ308"/>
          <cell r="EA308"/>
          <cell r="EB308"/>
          <cell r="EC308"/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/>
          <cell r="AB309"/>
          <cell r="AC309"/>
          <cell r="AD309"/>
          <cell r="AG309"/>
          <cell r="AI309"/>
          <cell r="AJ309"/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/>
          <cell r="DN309"/>
          <cell r="DP309"/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/>
          <cell r="DM310"/>
          <cell r="DN310"/>
          <cell r="DP310"/>
          <cell r="DQ310"/>
          <cell r="DR310"/>
          <cell r="DS310"/>
          <cell r="DT310"/>
          <cell r="DU310"/>
          <cell r="DW310"/>
          <cell r="DX310"/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/>
          <cell r="DM311"/>
          <cell r="DN311"/>
          <cell r="DP311"/>
          <cell r="DQ311"/>
          <cell r="DR311"/>
          <cell r="DS311"/>
          <cell r="DT311"/>
          <cell r="DU311"/>
          <cell r="DW311"/>
          <cell r="DX311"/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/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งานสวมเดือน2"/>
      <sheetName val="ส่งแล้ว"/>
      <sheetName val="กทม"/>
      <sheetName val="ของเหลือห้ามลืมหัก"/>
      <sheetName val="สหเรือง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  <sheetName val="ยอดผลิตเดือน2 ส่ง เดือน 3"/>
      <sheetName val="เบทาโกร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ยังไม่ได้พิมพ์</v>
          </cell>
        </row>
        <row r="20">
          <cell r="DC20" t="str">
            <v>พร้อมส่ง</v>
          </cell>
        </row>
        <row r="21">
          <cell r="DC21" t="str">
            <v>พร้อมส่ง</v>
          </cell>
        </row>
        <row r="22">
          <cell r="DC22" t="str">
            <v>พร้อมส่ง</v>
          </cell>
        </row>
        <row r="23">
          <cell r="DC23" t="str">
            <v>ยังไม่ได้พิมพ์</v>
          </cell>
        </row>
        <row r="24">
          <cell r="DC24" t="str">
            <v>พร้อมส่ง</v>
          </cell>
        </row>
        <row r="25">
          <cell r="DC25" t="str">
            <v>ยังไม่ได้พิมพ์</v>
          </cell>
        </row>
        <row r="26">
          <cell r="DC26" t="str">
            <v>ยังไม่ได้พิมพ์</v>
          </cell>
        </row>
        <row r="27">
          <cell r="DC27" t="str">
            <v>พร้อมส่ง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ยังไม่ได้พิมพ์</v>
          </cell>
        </row>
        <row r="31">
          <cell r="DC31" t="str">
            <v>ยังไม่ได้พิมพ์</v>
          </cell>
        </row>
        <row r="32">
          <cell r="DC32" t="str">
            <v>ยังไม่ได้พิมพ์</v>
          </cell>
        </row>
        <row r="33">
          <cell r="DC33" t="str">
            <v>รอแบบ</v>
          </cell>
        </row>
        <row r="34">
          <cell r="DC34" t="str">
            <v>ยังไม่ได้พิมพ์</v>
          </cell>
        </row>
        <row r="35">
          <cell r="DC35" t="str">
            <v>พร้อมส่ง</v>
          </cell>
        </row>
        <row r="36">
          <cell r="DC36" t="str">
            <v>รอตัด</v>
          </cell>
        </row>
        <row r="37">
          <cell r="DC37" t="str">
            <v>ยังไม่ได้พิมพ์</v>
          </cell>
        </row>
        <row r="38">
          <cell r="DC38" t="str">
            <v>รอตัด</v>
          </cell>
        </row>
        <row r="39">
          <cell r="DC39" t="str">
            <v>รอตัด</v>
          </cell>
        </row>
        <row r="40">
          <cell r="DC40" t="str">
            <v>รอตัด</v>
          </cell>
        </row>
        <row r="41">
          <cell r="DC41" t="str">
            <v>รอตัด</v>
          </cell>
        </row>
        <row r="42">
          <cell r="DC42" t="str">
            <v>รอตัด</v>
          </cell>
        </row>
        <row r="43">
          <cell r="DC43" t="str">
            <v>ยังไม่ได้พิมพ์</v>
          </cell>
        </row>
        <row r="44">
          <cell r="DC44" t="str">
            <v>ยังไม่ได้พิมพ์</v>
          </cell>
        </row>
        <row r="45">
          <cell r="DC45" t="str">
            <v>ยังไม่ได้พิมพ์</v>
          </cell>
        </row>
        <row r="46">
          <cell r="DC46" t="str">
            <v>ยังไม่ได้พิมพ์</v>
          </cell>
        </row>
        <row r="47">
          <cell r="DC47" t="str">
            <v>ยังไม่ได้พิมพ์</v>
          </cell>
        </row>
        <row r="48">
          <cell r="DC48" t="str">
            <v>ยังไม่ได้พิมพ์</v>
          </cell>
        </row>
        <row r="49">
          <cell r="DC49" t="str">
            <v>ผ้าขาว</v>
          </cell>
        </row>
        <row r="50">
          <cell r="DC50" t="str">
            <v>ผ้าขาว</v>
          </cell>
        </row>
        <row r="51">
          <cell r="DC51" t="str">
            <v>ผ้าขาว</v>
          </cell>
        </row>
        <row r="52">
          <cell r="DC52" t="str">
            <v>ยังไม่ได้พิมพ์</v>
          </cell>
        </row>
        <row r="53">
          <cell r="DC53" t="str">
            <v>ยังไม่ได้พิมพ์</v>
          </cell>
        </row>
        <row r="54">
          <cell r="DC54" t="str">
            <v>ยังไม่ได้พิมพ์</v>
          </cell>
        </row>
        <row r="55">
          <cell r="DC55" t="str">
            <v>ยังไม่ได้พิมพ์</v>
          </cell>
        </row>
        <row r="56">
          <cell r="DC56" t="str">
            <v>ยังไม่ได้พิมพ์</v>
          </cell>
        </row>
        <row r="57">
          <cell r="DC57" t="str">
            <v>รอตัด</v>
          </cell>
        </row>
        <row r="58">
          <cell r="DC58" t="str">
            <v>ยังไม่ได้พิมพ์</v>
          </cell>
        </row>
        <row r="59">
          <cell r="DC59" t="str">
            <v>ยังไม่ได้พิมพ์</v>
          </cell>
        </row>
        <row r="60">
          <cell r="DC60" t="str">
            <v>ยังไม่ได้พิมพ์</v>
          </cell>
        </row>
        <row r="61">
          <cell r="DC61" t="str">
            <v>รอตัด</v>
          </cell>
        </row>
        <row r="62">
          <cell r="DC62" t="str">
            <v>รอแบบ</v>
          </cell>
        </row>
        <row r="63">
          <cell r="DC63" t="str">
            <v>พร้อมส่ง</v>
          </cell>
        </row>
        <row r="64">
          <cell r="DC64" t="str">
            <v>รอตัด</v>
          </cell>
        </row>
        <row r="65">
          <cell r="DC65" t="str">
            <v>พร้อมส่ง</v>
          </cell>
        </row>
        <row r="66">
          <cell r="DC66" t="str">
            <v>ยังไม่ได้พิมพ์</v>
          </cell>
        </row>
        <row r="67">
          <cell r="DC67" t="str">
            <v>ยังไม่ได้พิมพ์</v>
          </cell>
        </row>
        <row r="68">
          <cell r="DC68" t="str">
            <v>พร้อมส่ง</v>
          </cell>
        </row>
        <row r="69">
          <cell r="DC69" t="str">
            <v>พร้อมส่ง</v>
          </cell>
        </row>
        <row r="70">
          <cell r="DC70" t="str">
            <v>พร้อมส่ง</v>
          </cell>
        </row>
        <row r="71">
          <cell r="DC71" t="str">
            <v>พร้อมส่ง</v>
          </cell>
        </row>
        <row r="72">
          <cell r="DC72" t="str">
            <v>รอตัด</v>
          </cell>
        </row>
        <row r="73">
          <cell r="DC73" t="str">
            <v>ยังไม่ได้พิมพ์</v>
          </cell>
        </row>
        <row r="74">
          <cell r="DC74" t="str">
            <v>ยังไม่ได้พิมพ์</v>
          </cell>
        </row>
        <row r="75">
          <cell r="DC75" t="str">
            <v>ยังไม่ได้พิมพ์</v>
          </cell>
        </row>
        <row r="76">
          <cell r="DC76" t="str">
            <v>พร้อมส่ง</v>
          </cell>
        </row>
        <row r="77">
          <cell r="DC77" t="str">
            <v>ยังไม่ได้พิมพ์</v>
          </cell>
        </row>
        <row r="78">
          <cell r="DC78" t="str">
            <v>รอตัด</v>
          </cell>
        </row>
        <row r="79">
          <cell r="DC79" t="str">
            <v>รอตัด</v>
          </cell>
        </row>
        <row r="80">
          <cell r="DC80" t="str">
            <v>ยังไม่ได้พิมพ์</v>
          </cell>
        </row>
        <row r="81">
          <cell r="DC81" t="str">
            <v>ยังไม่ได้พิมพ์</v>
          </cell>
        </row>
        <row r="82">
          <cell r="DC82" t="str">
            <v>ยังไม่ได้พิมพ์</v>
          </cell>
        </row>
        <row r="83">
          <cell r="DC83" t="str">
            <v>พร้อมส่ง</v>
          </cell>
        </row>
        <row r="84">
          <cell r="DC84" t="str">
            <v>ยังไม่ได้พิมพ์</v>
          </cell>
        </row>
        <row r="85">
          <cell r="DC85" t="str">
            <v>รอตัด</v>
          </cell>
        </row>
        <row r="86">
          <cell r="DC86" t="str">
            <v>รอตัด</v>
          </cell>
        </row>
        <row r="87">
          <cell r="DC87" t="str">
            <v>ยังไม่ได้พิมพ์</v>
          </cell>
        </row>
        <row r="88">
          <cell r="DC88" t="str">
            <v>ยังไม่ได้พิมพ์</v>
          </cell>
        </row>
        <row r="89">
          <cell r="DC89" t="str">
            <v>รอแบบ</v>
          </cell>
        </row>
        <row r="90">
          <cell r="DC90" t="str">
            <v>พร้อมส่ง</v>
          </cell>
        </row>
        <row r="91">
          <cell r="DC91" t="str">
            <v>พร้อมส่ง</v>
          </cell>
        </row>
        <row r="92">
          <cell r="DC92" t="str">
            <v>รอตัด</v>
          </cell>
        </row>
        <row r="93">
          <cell r="DC93" t="str">
            <v>รอตัด</v>
          </cell>
        </row>
        <row r="94">
          <cell r="DC94" t="str">
            <v>พร้อมส่ง</v>
          </cell>
        </row>
        <row r="95">
          <cell r="DC95" t="str">
            <v>พร้อมส่ง</v>
          </cell>
        </row>
        <row r="96">
          <cell r="DC96" t="str">
            <v>พร้อมส่ง</v>
          </cell>
        </row>
        <row r="97">
          <cell r="DC97" t="str">
            <v>พร้อมส่ง</v>
          </cell>
        </row>
        <row r="98">
          <cell r="DC98" t="str">
            <v>รอตัด</v>
          </cell>
        </row>
        <row r="99">
          <cell r="DC99" t="str">
            <v>ยังไม่ได้พิมพ์</v>
          </cell>
        </row>
        <row r="100">
          <cell r="DC100" t="str">
            <v>ยังไม่ได้พิมพ์</v>
          </cell>
        </row>
        <row r="101">
          <cell r="DC101" t="str">
            <v>ยังไม่ได้พิมพ์</v>
          </cell>
        </row>
        <row r="102">
          <cell r="DC102" t="str">
            <v>พร้อมส่ง</v>
          </cell>
        </row>
        <row r="103">
          <cell r="DC103" t="str">
            <v>รอแบบ</v>
          </cell>
        </row>
        <row r="104">
          <cell r="DC104" t="str">
            <v>รอแบบ</v>
          </cell>
        </row>
        <row r="105">
          <cell r="DC105" t="str">
            <v>ยังไม่ได้พิมพ์</v>
          </cell>
        </row>
        <row r="106">
          <cell r="DC106" t="str">
            <v>พร้อมส่ง</v>
          </cell>
        </row>
        <row r="107">
          <cell r="DC107" t="str">
            <v>พร้อมส่ง</v>
          </cell>
        </row>
        <row r="108">
          <cell r="DC108" t="str">
            <v>รอตัด</v>
          </cell>
        </row>
        <row r="109">
          <cell r="DC109" t="str">
            <v>พร้อมส่ง</v>
          </cell>
        </row>
        <row r="110">
          <cell r="DC110" t="str">
            <v>พร้อมส่ง</v>
          </cell>
        </row>
        <row r="111">
          <cell r="DC111" t="str">
            <v>พร้อมส่ง</v>
          </cell>
        </row>
        <row r="112">
          <cell r="DC112" t="str">
            <v>พร้อมส่ง</v>
          </cell>
        </row>
        <row r="113">
          <cell r="DC113" t="str">
            <v>พร้อมส่ง</v>
          </cell>
        </row>
        <row r="114">
          <cell r="DC114" t="str">
            <v>พร้อมส่ง</v>
          </cell>
        </row>
        <row r="115">
          <cell r="DC115" t="str">
            <v>พร้อมส่ง</v>
          </cell>
        </row>
        <row r="116">
          <cell r="DC116" t="str">
            <v>พร้อมส่ง</v>
          </cell>
        </row>
        <row r="117">
          <cell r="DC117" t="str">
            <v>พร้อมส่ง</v>
          </cell>
        </row>
        <row r="118">
          <cell r="DC118" t="str">
            <v>รอตัด</v>
          </cell>
        </row>
        <row r="119">
          <cell r="DC119" t="str">
            <v>รอตัด</v>
          </cell>
        </row>
        <row r="120">
          <cell r="DC120" t="str">
            <v>พร้อมส่ง</v>
          </cell>
        </row>
        <row r="121">
          <cell r="DC121" t="str">
            <v>รอตัด</v>
          </cell>
        </row>
        <row r="122">
          <cell r="DC122" t="str">
            <v>รอตัด</v>
          </cell>
        </row>
        <row r="123">
          <cell r="DC123" t="str">
            <v>รอตัด</v>
          </cell>
        </row>
        <row r="124">
          <cell r="DC124" t="str">
            <v>รอตัด</v>
          </cell>
        </row>
        <row r="125">
          <cell r="DC125" t="str">
            <v>พร้อมส่ง</v>
          </cell>
        </row>
        <row r="126">
          <cell r="DC126" t="str">
            <v>ยังไม่ได้พิมพ์</v>
          </cell>
        </row>
        <row r="127">
          <cell r="DC127" t="str">
            <v>พิมพ์ไม่ครบ</v>
          </cell>
        </row>
        <row r="128">
          <cell r="DC128" t="str">
            <v>รอตัด</v>
          </cell>
        </row>
        <row r="129">
          <cell r="DC129" t="str">
            <v>รอตัด</v>
          </cell>
        </row>
        <row r="130">
          <cell r="DC130" t="str">
            <v>ยังไม่ได้พิมพ์</v>
          </cell>
        </row>
        <row r="131">
          <cell r="DC131" t="str">
            <v>ยังไม่ได้พิมพ์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ยังไม่ได้พิมพ์</v>
          </cell>
        </row>
        <row r="135">
          <cell r="DC135" t="str">
            <v>พร้อมส่ง</v>
          </cell>
        </row>
        <row r="136">
          <cell r="DC136" t="str">
            <v>ยังไม่ได้พิมพ์</v>
          </cell>
        </row>
        <row r="137">
          <cell r="DC137" t="str">
            <v>ยังไม่ได้พิมพ์</v>
          </cell>
        </row>
        <row r="138">
          <cell r="DC138" t="str">
            <v>ยังไม่ได้พิมพ์</v>
          </cell>
        </row>
        <row r="139">
          <cell r="DC139" t="str">
            <v>ยังไม่ได้พิมพ์</v>
          </cell>
        </row>
        <row r="140">
          <cell r="DC140" t="str">
            <v>รอแบบ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พร้อมส่ง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พิมพ์ไม่ครบ</v>
          </cell>
        </row>
        <row r="148">
          <cell r="DC148" t="str">
            <v>พร้อมส่ง</v>
          </cell>
        </row>
        <row r="149">
          <cell r="DC149" t="str">
            <v>พร้อมส่ง</v>
          </cell>
        </row>
        <row r="150">
          <cell r="DC150" t="str">
            <v>พร้อมส่ง</v>
          </cell>
        </row>
        <row r="151">
          <cell r="DC151" t="str">
            <v>ผ้าขาว</v>
          </cell>
        </row>
        <row r="152">
          <cell r="DC152" t="str">
            <v>ผ้าขาว</v>
          </cell>
        </row>
        <row r="153">
          <cell r="DC153" t="str">
            <v>พร้อมส่ง</v>
          </cell>
        </row>
        <row r="154">
          <cell r="DC154" t="str">
            <v>พร้อมส่ง</v>
          </cell>
        </row>
        <row r="155">
          <cell r="DC155" t="str">
            <v>พร้อมส่ง</v>
          </cell>
        </row>
        <row r="156">
          <cell r="DC156" t="str">
            <v>รอตัด</v>
          </cell>
        </row>
        <row r="157">
          <cell r="DC157" t="str">
            <v>พิมพ์ไม่ครบ</v>
          </cell>
        </row>
        <row r="158">
          <cell r="DC158" t="str">
            <v>ยังไม่ได้พิมพ์</v>
          </cell>
        </row>
        <row r="159">
          <cell r="DC159" t="str">
            <v>ยังไม่ได้พิมพ์</v>
          </cell>
        </row>
        <row r="160">
          <cell r="DC160" t="str">
            <v>ยังไม่ได้พิมพ์</v>
          </cell>
        </row>
        <row r="161">
          <cell r="DC161" t="str">
            <v>ยังไม่ได้พิมพ์</v>
          </cell>
        </row>
        <row r="162">
          <cell r="DC162" t="str">
            <v>ยังไม่ได้พิมพ์</v>
          </cell>
        </row>
        <row r="163">
          <cell r="DC163" t="str">
            <v>ยังไม่ได้พิมพ์</v>
          </cell>
        </row>
        <row r="164">
          <cell r="DC164" t="str">
            <v>ยังไม่ได้พิมพ์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รอแบบ</v>
          </cell>
        </row>
        <row r="168">
          <cell r="DC168" t="str">
            <v>ยังไม่ได้พิมพ์</v>
          </cell>
        </row>
        <row r="169">
          <cell r="DC169" t="str">
            <v>พร้อมส่ง</v>
          </cell>
        </row>
        <row r="170">
          <cell r="DC170" t="str">
            <v>พร้อมส่ง</v>
          </cell>
        </row>
        <row r="171">
          <cell r="DC171" t="str">
            <v>รอตัด</v>
          </cell>
        </row>
        <row r="172">
          <cell r="DC172" t="str">
            <v>พร้อมส่ง</v>
          </cell>
        </row>
        <row r="173">
          <cell r="DC173" t="str">
            <v>ยังไม่ได้พิมพ์</v>
          </cell>
        </row>
        <row r="174">
          <cell r="DC174" t="str">
            <v>ยังไม่ได้พิมพ์</v>
          </cell>
        </row>
        <row r="175">
          <cell r="DC175" t="str">
            <v>ยังไม่ได้พิมพ์</v>
          </cell>
        </row>
        <row r="176">
          <cell r="DC176" t="str">
            <v>ยังไม่ได้พิมพ์</v>
          </cell>
        </row>
        <row r="177">
          <cell r="DC177" t="str">
            <v>รอแบบ</v>
          </cell>
        </row>
        <row r="178">
          <cell r="DC178" t="str">
            <v>พร้อมส่ง</v>
          </cell>
        </row>
        <row r="179">
          <cell r="DC179" t="str">
            <v>รอแบบ</v>
          </cell>
        </row>
        <row r="180">
          <cell r="DC180" t="str">
            <v>พร้อมส่ง</v>
          </cell>
        </row>
        <row r="181">
          <cell r="DC181" t="str">
            <v>พร้อมส่ง</v>
          </cell>
        </row>
        <row r="182">
          <cell r="DC182" t="str">
            <v>พร้อมส่ง</v>
          </cell>
        </row>
        <row r="183">
          <cell r="DC183" t="str">
            <v>ผ้าขาว</v>
          </cell>
        </row>
        <row r="184">
          <cell r="DC184" t="str">
            <v>พร้อมส่ง</v>
          </cell>
        </row>
        <row r="185">
          <cell r="DC185" t="str">
            <v>พร้อมส่ง</v>
          </cell>
        </row>
        <row r="186">
          <cell r="DC186" t="str">
            <v>พร้อมส่ง</v>
          </cell>
        </row>
        <row r="187">
          <cell r="DC187" t="str">
            <v>พร้อมส่ง</v>
          </cell>
        </row>
        <row r="188">
          <cell r="DC188" t="str">
            <v>พร้อมส่ง</v>
          </cell>
        </row>
        <row r="189">
          <cell r="DC189" t="str">
            <v>พร้อมส่ง</v>
          </cell>
        </row>
        <row r="190">
          <cell r="DC190" t="str">
            <v>พร้อมส่ง</v>
          </cell>
        </row>
        <row r="191">
          <cell r="DC191" t="str">
            <v>พิมพ์ไม่ครบ</v>
          </cell>
        </row>
        <row r="192">
          <cell r="DC192" t="str">
            <v>ยังไม่ได้พิมพ์</v>
          </cell>
        </row>
        <row r="193">
          <cell r="DC193" t="str">
            <v>พร้อมส่ง</v>
          </cell>
        </row>
        <row r="194">
          <cell r="DC194" t="str">
            <v>พร้อมส่ง</v>
          </cell>
        </row>
        <row r="195">
          <cell r="DC195" t="str">
            <v>ยังไม่ได้พิมพ์</v>
          </cell>
        </row>
        <row r="196">
          <cell r="DC196" t="str">
            <v>ยังไม่ได้พิมพ์</v>
          </cell>
        </row>
        <row r="197">
          <cell r="DC197" t="str">
            <v>ยังไม่ได้พิมพ์</v>
          </cell>
        </row>
        <row r="198">
          <cell r="DC198" t="str">
            <v>พร้อมส่ง</v>
          </cell>
        </row>
        <row r="199">
          <cell r="DC199" t="str">
            <v>พร้อมส่ง</v>
          </cell>
        </row>
        <row r="200">
          <cell r="DC200" t="str">
            <v>พร้อมส่ง</v>
          </cell>
        </row>
        <row r="201">
          <cell r="DC201" t="str">
            <v>พร้อมส่ง</v>
          </cell>
        </row>
        <row r="202">
          <cell r="DC202" t="str">
            <v>ผ้าขาว</v>
          </cell>
        </row>
        <row r="203">
          <cell r="DC203" t="str">
            <v>รอแบบ</v>
          </cell>
        </row>
        <row r="204">
          <cell r="DC204" t="str">
            <v>พร้อมส่ง</v>
          </cell>
        </row>
        <row r="205">
          <cell r="DC205" t="str">
            <v>ยังไม่ได้พิมพ์</v>
          </cell>
        </row>
        <row r="206">
          <cell r="DC206" t="str">
            <v>ผ้าขาว</v>
          </cell>
        </row>
        <row r="207">
          <cell r="DC207" t="str">
            <v>พร้อมส่ง</v>
          </cell>
        </row>
        <row r="208">
          <cell r="DC208" t="str">
            <v>พร้อมส่ง</v>
          </cell>
        </row>
        <row r="209">
          <cell r="DC209" t="str">
            <v>พร้อมส่ง</v>
          </cell>
        </row>
        <row r="210">
          <cell r="DC210" t="str">
            <v>ผ้าขาว</v>
          </cell>
        </row>
        <row r="211">
          <cell r="DC211" t="str">
            <v>พร้อมส่ง</v>
          </cell>
        </row>
        <row r="212">
          <cell r="DC212" t="str">
            <v>ผ้าขาว</v>
          </cell>
        </row>
        <row r="213">
          <cell r="DC213" t="str">
            <v>รอตัด</v>
          </cell>
        </row>
        <row r="214">
          <cell r="DC214" t="str">
            <v>ผ้าขาว</v>
          </cell>
        </row>
        <row r="215">
          <cell r="DC215" t="str">
            <v>ผ้าขาว</v>
          </cell>
        </row>
        <row r="216">
          <cell r="DC216" t="str">
            <v>ยังไม่ได้พิมพ์</v>
          </cell>
        </row>
        <row r="217">
          <cell r="DC217" t="str">
            <v>ยังไม่ได้พิมพ์</v>
          </cell>
        </row>
        <row r="218">
          <cell r="DC218" t="str">
            <v>ยังไม่ได้พิมพ์</v>
          </cell>
        </row>
        <row r="219">
          <cell r="DC219" t="str">
            <v>ยังไม่ได้พิมพ์</v>
          </cell>
        </row>
        <row r="220">
          <cell r="DC220" t="str">
            <v>ยังไม่ได้พิมพ์</v>
          </cell>
        </row>
        <row r="221">
          <cell r="DC221" t="str">
            <v>พร้อมส่ง</v>
          </cell>
        </row>
        <row r="222">
          <cell r="DC222" t="str">
            <v>พร้อมส่ง</v>
          </cell>
        </row>
        <row r="223">
          <cell r="DC223" t="str">
            <v>รอตัด</v>
          </cell>
        </row>
        <row r="224">
          <cell r="DC224" t="str">
            <v>ผ้าขาว</v>
          </cell>
        </row>
        <row r="225">
          <cell r="DC225" t="str">
            <v>ผ้าขาว</v>
          </cell>
        </row>
        <row r="226">
          <cell r="DC226" t="str">
            <v>พร้อมส่ง</v>
          </cell>
        </row>
        <row r="227">
          <cell r="DC227" t="str">
            <v>พร้อมส่ง</v>
          </cell>
        </row>
        <row r="228">
          <cell r="DC228"/>
        </row>
        <row r="229">
          <cell r="DC229"/>
        </row>
        <row r="230">
          <cell r="DC230"/>
        </row>
        <row r="231">
          <cell r="DC231" t="str">
            <v xml:space="preserve"> </v>
          </cell>
        </row>
        <row r="232">
          <cell r="DC232"/>
        </row>
        <row r="233">
          <cell r="DC233"/>
        </row>
        <row r="234">
          <cell r="DC234"/>
        </row>
        <row r="235">
          <cell r="DC235"/>
        </row>
        <row r="236">
          <cell r="DC236"/>
        </row>
        <row r="237">
          <cell r="DC237"/>
        </row>
        <row r="238">
          <cell r="DC238"/>
        </row>
        <row r="239">
          <cell r="DC239"/>
        </row>
        <row r="240">
          <cell r="DC240"/>
        </row>
        <row r="241">
          <cell r="DC241"/>
        </row>
        <row r="242">
          <cell r="DC242"/>
        </row>
        <row r="243">
          <cell r="DC243"/>
        </row>
        <row r="244">
          <cell r="DC244"/>
        </row>
        <row r="245">
          <cell r="DC245"/>
        </row>
        <row r="246">
          <cell r="DC246"/>
        </row>
        <row r="247">
          <cell r="DC247"/>
        </row>
        <row r="248">
          <cell r="DC248"/>
        </row>
        <row r="249">
          <cell r="DC249"/>
        </row>
        <row r="250">
          <cell r="DC250"/>
        </row>
        <row r="251">
          <cell r="DC251"/>
        </row>
        <row r="252">
          <cell r="DC252"/>
        </row>
        <row r="253">
          <cell r="DC253"/>
        </row>
        <row r="254">
          <cell r="DC254"/>
        </row>
        <row r="255">
          <cell r="DC255"/>
        </row>
        <row r="256">
          <cell r="DC256"/>
        </row>
        <row r="257">
          <cell r="DC257"/>
        </row>
        <row r="258">
          <cell r="DC258"/>
        </row>
        <row r="259">
          <cell r="DC259"/>
        </row>
        <row r="260">
          <cell r="DC260"/>
        </row>
        <row r="261">
          <cell r="DC261"/>
        </row>
        <row r="262">
          <cell r="DC262"/>
        </row>
        <row r="263">
          <cell r="DC263"/>
        </row>
        <row r="264">
          <cell r="DC264"/>
        </row>
        <row r="265">
          <cell r="DC265"/>
        </row>
        <row r="266">
          <cell r="DC266"/>
        </row>
        <row r="267">
          <cell r="DC267"/>
        </row>
        <row r="268">
          <cell r="DC268"/>
        </row>
        <row r="269">
          <cell r="DC269"/>
        </row>
        <row r="270">
          <cell r="DC270"/>
        </row>
        <row r="271">
          <cell r="DC271"/>
        </row>
        <row r="272">
          <cell r="DC272"/>
        </row>
        <row r="273">
          <cell r="DC273"/>
        </row>
        <row r="274">
          <cell r="DC274"/>
        </row>
        <row r="275">
          <cell r="DC275"/>
        </row>
        <row r="276">
          <cell r="DC276"/>
        </row>
        <row r="277">
          <cell r="DC277"/>
        </row>
        <row r="278">
          <cell r="DC278"/>
        </row>
        <row r="279">
          <cell r="DC279"/>
        </row>
        <row r="280">
          <cell r="DC280"/>
        </row>
        <row r="281">
          <cell r="DC281"/>
        </row>
        <row r="282">
          <cell r="DC282"/>
        </row>
        <row r="283">
          <cell r="DC283"/>
        </row>
        <row r="284">
          <cell r="DC284"/>
        </row>
        <row r="285">
          <cell r="DC285"/>
        </row>
        <row r="286">
          <cell r="DC286"/>
        </row>
        <row r="287">
          <cell r="DC287"/>
        </row>
        <row r="288">
          <cell r="DC288"/>
        </row>
        <row r="289">
          <cell r="DC289"/>
        </row>
        <row r="290">
          <cell r="DC290"/>
        </row>
        <row r="291">
          <cell r="DC291"/>
        </row>
        <row r="292">
          <cell r="DC292"/>
        </row>
        <row r="293">
          <cell r="DC293"/>
        </row>
        <row r="294">
          <cell r="DC294"/>
        </row>
        <row r="295">
          <cell r="DC295"/>
        </row>
        <row r="296">
          <cell r="DC296"/>
        </row>
        <row r="297">
          <cell r="DC297"/>
        </row>
        <row r="298">
          <cell r="DC298"/>
        </row>
        <row r="299">
          <cell r="DC299"/>
        </row>
        <row r="300">
          <cell r="DC300"/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%2021-5-68%2011.00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%2021-5-68%2011.00&#3609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59.568195717591" createdVersion="8" refreshedVersion="8" minRefreshableVersion="3" recordCount="232" xr:uid="{7FE22DE0-2C13-4CA4-9AEC-0C4F6996D8D3}">
  <cacheSource type="worksheet">
    <worksheetSource ref="B5:AF237" sheet="12-4-68" r:id="rId2"/>
  </cacheSource>
  <cacheFields count="31">
    <cacheField name="เลขที่ SO" numFmtId="0">
      <sharedItems containsMixedTypes="1" containsNumber="1" containsInteger="1" minValue="0" maxValue="0" count="118">
        <s v="ประมาณการ"/>
        <n v="0"/>
        <s v="MK68-000511"/>
        <s v="MK68-000515"/>
        <s v="MK68-000485"/>
        <s v="MK68-000486"/>
        <s v="MK68-000418"/>
        <s v="MK68-000517"/>
        <s v="MK68-000525"/>
        <s v="MK68-000524"/>
        <s v="MK68-000526"/>
        <s v="MK68-000507"/>
        <s v="MK68-000506"/>
        <s v="MK68-000436"/>
        <s v="MK68-000437"/>
        <s v="MK68-000509"/>
        <s v="MK68-000510"/>
        <s v="MK68-000535"/>
        <s v="MK68-000536"/>
        <s v="MK68-000537"/>
        <s v="MK68-000448"/>
        <s v="MK68-000337"/>
        <s v="MK68-000457"/>
        <s v="MK68-000519"/>
        <s v="MK68-000456"/>
        <s v="MK68-000523"/>
        <s v="MK68-000522"/>
        <s v="MK68-000498"/>
        <s v="MK68-000440"/>
        <s v="MK67-001679"/>
        <s v="MK68-000494"/>
        <s v="MK68-000496"/>
        <s v="ใบรับคำสั่งซื้อ"/>
        <s v="MK68-000527"/>
        <s v="MK68-000088"/>
        <s v="MK68-000336"/>
        <s v="MK68-000335"/>
        <s v="MK68-000529"/>
        <s v="MK68-000531"/>
        <s v="MK68-000514"/>
        <s v="MK68-000334"/>
        <s v="MK67-001533"/>
        <s v="MK68-000341"/>
        <s v="MK68-000241"/>
        <s v="MK68-000327"/>
        <s v="MK68-000326"/>
        <s v="MK68-000325"/>
        <s v="MK68-000275"/>
        <s v="MK68-000122"/>
        <s v="MK68-000247"/>
        <s v="MK68-000093"/>
        <s v="MK67-001537"/>
        <s v="MK67-001532"/>
        <s v="MK67-001535"/>
        <s v="MK67-001153"/>
        <s v="MK68-000324"/>
        <s v="MK68-000450"/>
        <s v="MK68-000452"/>
        <s v="MK68-000064"/>
        <s v="MK67-001682"/>
        <s v="MK67-001624"/>
        <s v="MK67-001236"/>
        <s v="MK67-001272"/>
        <s v="MK67-001396"/>
        <s v="MK68-000521"/>
        <s v="MK68-000484"/>
        <s v="MK68-000426"/>
        <s v="MK68-000363"/>
        <s v="MK68-000364"/>
        <s v="MK68-000518"/>
        <s v="MK68-000428"/>
        <s v="MK68-000500"/>
        <s v="MK68-000348"/>
        <s v="MK68-000465"/>
        <s v="MK68-000508"/>
        <s v="MK68-000385"/>
        <s v="MK68-000411"/>
        <s v="MK68-000365"/>
        <s v="MK68-000407"/>
        <s v="MK68-000463"/>
        <s v="MK68-000501"/>
        <s v="MK68-000406"/>
        <s v="MK68-000409"/>
        <s v="MK68-000413"/>
        <s v="MK68-000504"/>
        <s v="MK68-000503"/>
        <s v="MK68-000502"/>
        <s v="MK68-000408"/>
        <s v="MK68-000386"/>
        <s v="MK68-000516"/>
        <s v="MK68-000493"/>
        <s v="MK68-000183"/>
        <s v="MK68-000520"/>
        <s v="MK68-000538"/>
        <s v="MK67-001617"/>
        <s v="MK68-000528"/>
        <s v="MK68-000530"/>
        <s v="MK67-001642"/>
        <s v="MK67-001643"/>
        <s v="MK68-000184"/>
        <s v="MK68-000058"/>
        <s v="MK67-001273"/>
        <s v="MK66-000701"/>
        <s v="MK68-000332"/>
        <s v="MK68-000533"/>
        <s v="MK68-000534"/>
        <s v="MK68-000532"/>
        <s v="MK68-000472"/>
        <s v="MK68-000378"/>
        <s v="MK67-001490"/>
        <s v="MK68-000446"/>
        <s v="MK68-000461"/>
        <s v="MK68-000512"/>
        <s v="MK68-000467"/>
        <s v="MK68-000353"/>
        <s v="MK68-000354"/>
        <s v="MK68-000355"/>
        <s v="MK68-000492"/>
      </sharedItems>
    </cacheField>
    <cacheField name="ชื่อลูกค้า" numFmtId="0">
      <sharedItems containsMixedTypes="1" containsNumber="1" containsInteger="1" minValue="0" maxValue="0" count="37">
        <s v="บจก.ซัน ซีเมนต์ โพรเซส"/>
        <n v="0"/>
        <s v="บจก.เคอรี่ฟลาวมิลล์"/>
        <s v="ร้านเห็ดไพลิน"/>
        <s v="บจก.ฟาร์เธอร์ส วิง ซัพพลาย"/>
        <s v="  "/>
        <s v="บจก.2เอ็ม อโกรเท็ค"/>
        <s v="บจก.ซิเบลโก้"/>
        <s v="บจก.ซีแมน"/>
        <s v="บจก.เอ็กเซลเล้นท์"/>
        <s v="บจก.เพรซิเดนท์ฟลาวมิลล์"/>
        <s v="บจก.ไลม์มาสเตอร์"/>
        <s v="บจก.เอเชี่ยนเคมิคัล"/>
        <s v="บจก.อินเทคค์ โกลบอล"/>
        <s v="บจก.หนองบัวฟีดมิลล์"/>
        <s v="บจก.หนองบัว อโกร ฟอร์ไลฟ์"/>
        <s v="บจก.เบทาโกร"/>
        <s v="บจก.เอพีเอ็ม อะโกร"/>
        <s v="บจก.วีซีเอฟ"/>
        <s v="บจก.เอสพีเอ็ม อาหารสัตว์"/>
        <s v="บจก.ไทยธรรมดี"/>
        <s v="คุณสมบัติ นิมวชิรวัฒนา"/>
        <s v="โรงสีข้าวธัญญาวัฒน์"/>
        <s v="บจก.เอ็นบี ดิสทริบิวชั่น"/>
        <s v="บจก.ที.ซี.ยูเนี่ยน อโกรเทค"/>
        <s v="บจก.แอมโก้เวท"/>
        <s v="กองเมล็ดพันธุ์ข้าว กรมการข้าว"/>
        <s v="พันธุ์ข้าว"/>
        <s v="บจก.ซิเบลโก้(สบปราบ)"/>
        <s v="บจก.ซิเบลโก้(บางเลน)"/>
        <s v="บจก.ปริ้นซ์ อโกร ไซแอนส์"/>
        <s v="บจก.น้ำตาลทิพย์สุโขทัย"/>
        <s v="คุณธนนท์ อุทัยไพศาลวงศ์"/>
        <s v="บจก.กบินทร์อินทรีย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12T00:00:00" maxDate="2025-08-21T00:00:00" count="32">
        <s v="รอแจ้ง"/>
        <m/>
        <d v="2025-04-26T00:00:00"/>
        <d v="2025-04-23T00:00:00"/>
        <d v="2025-04-30T00:00:00"/>
        <d v="2025-04-21T00:00:00"/>
        <d v="2025-04-22T00:00:00"/>
        <d v="2025-04-24T00:00:00"/>
        <d v="2025-05-08T00:00:00"/>
        <d v="2025-05-22T00:00:00"/>
        <d v="2025-04-25T00:00:00"/>
        <d v="2025-04-28T00:00:00"/>
        <d v="2025-05-03T00:00:00"/>
        <d v="2025-04-17T00:00:00"/>
        <d v="2025-05-30T00:00:00"/>
        <d v="2025-04-18T00:00:00"/>
        <s v="รอส่ง"/>
        <d v="2025-04-19T00:00:00"/>
        <d v="2025-04-29T00:00:00"/>
        <d v="2025-05-02T00:00:00"/>
        <d v="2025-05-05T00:00:00"/>
        <d v="2025-05-07T00:00:00"/>
        <d v="2025-05-09T00:00:00"/>
        <d v="2025-05-13T00:00:00"/>
        <d v="2025-05-15T00:00:00"/>
        <d v="2025-05-16T00:00:00"/>
        <d v="2025-04-12T00:00:00"/>
        <d v="2025-05-23T00:00:00"/>
        <d v="2025-05-20T00:00:00"/>
        <d v="2025-06-20T00:00:00"/>
        <d v="2025-07-20T00:00:00"/>
        <d v="2025-08-20T00:00:00"/>
      </sharedItems>
    </cacheField>
    <cacheField name="จำนวนส่ง" numFmtId="188">
      <sharedItems containsSemiMixedTypes="0" containsString="0" containsNumber="1" containsInteger="1" minValue="0" maxValue="3406000"/>
    </cacheField>
    <cacheField name="StockFG" numFmtId="41">
      <sharedItems containsMixedTypes="1" containsNumber="1" containsInteger="1" minValue="0" maxValue="325632"/>
    </cacheField>
    <cacheField name="ค้างตัด" numFmtId="41">
      <sharedItems containsSemiMixedTypes="0" containsString="0" containsNumber="1" containsInteger="1" minValue="0" maxValue="3406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3576300"/>
    </cacheField>
    <cacheField name="ประเภท" numFmtId="0">
      <sharedItems count="25">
        <s v="WSWT1625800SM"/>
        <s v="WSWT1625800"/>
        <s v="WSWT1825800"/>
        <s v="WSWT1825800SM"/>
        <s v="WSWT1925800"/>
        <s v="WSWT1921720"/>
        <s v="WSWT1925800SM"/>
        <s v="WSWT19251000SM"/>
        <s v="WSWT2025650"/>
        <s v="WSWT2025700"/>
        <s v="WSWT2025800SM"/>
        <s v="WSWT2021750"/>
        <s v="WSWT2025800"/>
        <s v="WSWT2125650"/>
        <s v="WSWT2121670SM"/>
        <s v="WSWT2221940"/>
        <s v="WSWT232565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3476261.9865654996"/>
    </cacheField>
    <cacheField name="Stock" numFmtId="3">
      <sharedItems containsSemiMixedTypes="0" containsString="0" containsNumber="1" minValue="0" maxValue="114815.36615999999"/>
    </cacheField>
    <cacheField name="ค้างทอ" numFmtId="3">
      <sharedItems containsSemiMixedTypes="0" containsString="0" containsNumber="1" minValue="0" maxValue="3422432.9865654996"/>
    </cacheField>
    <cacheField name="Stock2" numFmtId="3">
      <sharedItems containsSemiMixedTypes="0" containsString="0" containsNumber="1" minValue="0" maxValue="54622.34"/>
    </cacheField>
    <cacheField name="ค้างเคลือบ" numFmtId="3">
      <sharedItems containsSemiMixedTypes="0" containsString="0" containsNumber="1" minValue="0" maxValue="3476261.9865654996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772.571553472226" createdVersion="8" refreshedVersion="8" minRefreshableVersion="3" recordCount="246" xr:uid="{0FADFFED-ECB1-4611-BB96-C9E1CDD3F7B8}">
  <cacheSource type="worksheet">
    <worksheetSource ref="A5:AF251" sheet="25-4-68" r:id="rId2"/>
  </cacheSource>
  <cacheFields count="32">
    <cacheField name="วันรับออร์เดอร์/แบบ" numFmtId="187">
      <sharedItems containsDate="1" containsMixedTypes="1" minDate="1899-12-30T00:00:00" maxDate="2025-04-25T00:00:00"/>
    </cacheField>
    <cacheField name="เลขที่ SO" numFmtId="0">
      <sharedItems containsMixedTypes="1" containsNumber="1" containsInteger="1" minValue="0" maxValue="0" count="105">
        <s v="ประมาณการ"/>
        <n v="0"/>
        <s v="MK68-000511"/>
        <s v="ใบรับคำสั่งซื้อ"/>
        <s v="MK68-000564"/>
        <s v="MK68-000525"/>
        <s v="MK68-000524"/>
        <s v="MK68-000418"/>
        <s v="MK68-000575"/>
        <s v="MK68-000576"/>
        <s v="MK68-000517"/>
        <s v="MK68-000526"/>
        <s v="MK68-000506"/>
        <s v="MK68-000535"/>
        <s v="MK68-000536"/>
        <s v="MK68-000578"/>
        <s v="MK68-000537"/>
        <s v="MK68-000579"/>
        <s v="MK68-000337"/>
        <s v="MK68-000549"/>
        <s v="MK68-000440"/>
        <s v="MK68-000551"/>
        <s v="MK68-000552"/>
        <s v="MK68-000553"/>
        <s v="MK67-001537"/>
        <s v="MK68-000554"/>
        <s v="MK68-000555"/>
        <s v="MK68-000088"/>
        <s v="MK68-000336"/>
        <s v="MK68-000558"/>
        <s v="MK68-000341"/>
        <s v="MK68-000527"/>
        <s v="MK68-000514"/>
        <s v="MK67-001679"/>
        <s v="MK68-000522"/>
        <s v="MK68-000543"/>
        <s v="MK68-000544"/>
        <s v="MK68-000531"/>
        <s v="MK68-000325"/>
        <s v="MK68-000324"/>
        <s v="MK68-000275"/>
        <s v="MK68-000529"/>
        <s v="MK68-000334"/>
        <s v="MK67-001533"/>
        <s v="MK68-000574"/>
        <s v="MK68-000326"/>
        <s v="MK68-000122"/>
        <s v="MK68-000247"/>
        <s v="MK68-000093"/>
        <s v="MK67-001532"/>
        <s v="MK67-001535"/>
        <s v="MK67-001153"/>
        <s v="MK68-000450"/>
        <s v="MK68-000452"/>
        <s v="MK68-000064"/>
        <s v="MK67-001682"/>
        <s v="MK67-001236"/>
        <s v="MK67-001272"/>
        <s v="MK67-001396"/>
        <s v="MK68-000463"/>
        <s v="MK68-000501"/>
        <s v="MK68-000556"/>
        <s v="MK68-000557"/>
        <s v="MK68-000406"/>
        <s v="MK68-000409"/>
        <s v="MK68-000413"/>
        <s v="MK68-000504"/>
        <s v="MK68-000545"/>
        <s v="MK68-000502"/>
        <s v="MK68-000408"/>
        <s v="MK68-000546"/>
        <s v="MK68-000386"/>
        <s v="MK68-000565"/>
        <s v="MK68-000183"/>
        <s v="MK68-000563"/>
        <s v="MK68-000561"/>
        <s v="MK68-000571"/>
        <s v="MK68-000572"/>
        <s v="MK68-000528"/>
        <s v="MK68-000058"/>
        <s v="MK67-001617"/>
        <s v="MK67-001642"/>
        <s v="MK67-001643"/>
        <s v="MK67-001273"/>
        <s v="MK66-000701"/>
        <s v="MK68-000332"/>
        <s v="MK68-000566"/>
        <s v="MK68-000567"/>
        <s v="MK68-000533"/>
        <s v="MK68-000534"/>
        <s v="MK68-000532"/>
        <s v="MK68-000568"/>
        <s v="MK68-000547"/>
        <s v="MK68-000472"/>
        <s v="MK68-000378"/>
        <s v="MK67-001490"/>
        <s v="MK68-000446"/>
        <s v="MK68-000562"/>
        <s v="MK68-000461"/>
        <s v="MK68-000353"/>
        <s v="MK68-000570"/>
        <s v="MK68-000354"/>
        <s v="MK68-000355"/>
        <s v="MK68-000492"/>
        <s v="MK68-000569"/>
      </sharedItems>
    </cacheField>
    <cacheField name="ชื่อลูกค้า" numFmtId="0">
      <sharedItems containsMixedTypes="1" containsNumber="1" containsInteger="1" minValue="0" maxValue="0" count="39">
        <s v="บจก.ซัน ซีเมนต์ โพรเซส"/>
        <n v="0"/>
        <s v="บจก.เคอรี่ฟลาวมิลล์"/>
        <s v="โรงสีขธัญญกิจ(ราชบุรี)"/>
        <s v="โรงสีข้าวธัญญาวัฒน์"/>
        <s v="บจก.ฟาร์เธอร์ส วิง ซัพพลาย"/>
        <s v="  "/>
        <s v="บจก.ซิเบลโก้"/>
        <s v="บจก.เพรซิเดนท์ฟลาวมิลล์"/>
        <s v="บจก.ซีแมน"/>
        <s v="บจก.เอ็กเซลเล้นท์"/>
        <s v="บจก.ไลม์มาสเตอร์"/>
        <s v="บจก.อินเทคค์ โกลบอล"/>
        <s v="บจก.หนองบัวฟีดมิลล์"/>
        <s v="บจก.เบทาโกร"/>
        <s v="บจก.เอสพีเอ็ม อาหารสัตว์"/>
        <s v="บจก.เอพีเอ็ม อะโกร"/>
        <s v="บจก.วีซีเอฟ"/>
        <s v="บจก.ไทยธรรมดี"/>
        <s v="ร้านกัลยาพาณิชย์"/>
        <s v="บจก.เอเซียอควาเซอร์วิสเซส"/>
        <s v="คุณนพวินทร์ รัตนเศรษฐ์เมธา"/>
        <s v="บจก.เอ็นบี ดิสทริบิวชั่น"/>
        <s v="บจก.แอมโก้เวท"/>
        <s v="บจก.ที.ซี.ยูเนี่ยน อโกรเทค"/>
        <s v="กองเมล็ดพันธุ์ข้าว กรมการข้าว"/>
        <s v="คุณปราสาท เจริญธรรมรักษา"/>
        <s v="บจก.ซิเบลโก้(สบปราบ)"/>
        <s v="บจก.ซิเบลโก้(บางเลน)"/>
        <s v="พันธุ์ข้าว"/>
        <s v="บจก.แลบอินเตอร์"/>
        <s v="บจก.ปริ้นซ์ อโกร ไซแอนส์"/>
        <s v="คุณวัลภา เผ่าเต้ม"/>
        <s v="บจก.น้ำตาลทิพย์สุโขทัย"/>
        <s v="คุณธนนท์ อุทัยไพศาลวงศ์"/>
        <s v="บจก.กบินทร์อินทรีย์"/>
        <s v="บจก.โอเชี่ยนฟีด"/>
        <s v="บจก.ทีพีเค แอ็ดวานซ์ สตาร์ซ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2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minValue="0" maxValue="3256.5612287999998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4-21T00:00:00" maxDate="2025-08-21T00:00:00" count="31">
        <s v="รอแจ้ง"/>
        <m/>
        <d v="2025-04-26T00:00:00"/>
        <d v="2025-05-10T00:00:00"/>
        <d v="2025-04-30T00:00:00"/>
        <d v="2025-05-30T00:00:00"/>
        <d v="2025-04-28T00:00:00"/>
        <d v="2025-04-24T00:00:00"/>
        <d v="2025-05-08T00:00:00"/>
        <d v="2025-04-29T00:00:00"/>
        <d v="2025-05-03T00:00:00"/>
        <d v="2025-05-06T00:00:00"/>
        <d v="2025-05-13T00:00:00"/>
        <d v="2025-05-15T00:00:00"/>
        <s v="รอส่ง"/>
        <d v="2025-05-07T00:00:00"/>
        <d v="2025-05-17T00:00:00"/>
        <d v="2025-05-14T00:00:00"/>
        <d v="2025-05-16T00:00:00"/>
        <d v="2025-05-21T00:00:00"/>
        <d v="2025-05-26T00:00:00"/>
        <d v="2025-05-02T00:00:00"/>
        <d v="2025-05-05T00:00:00"/>
        <d v="2025-05-09T00:00:00"/>
        <d v="2025-04-21T00:00:00"/>
        <d v="2025-04-25T00:00:00"/>
        <d v="2025-05-23T00:00:00"/>
        <d v="2025-05-20T00:00:00"/>
        <d v="2025-06-20T00:00:00"/>
        <d v="2025-07-20T00:00:00"/>
        <d v="2025-08-20T00:00:00"/>
      </sharedItems>
    </cacheField>
    <cacheField name="จำนวนส่ง" numFmtId="188">
      <sharedItems containsSemiMixedTypes="0" containsString="0" containsNumber="1" containsInteger="1" minValue="0" maxValue="1192000"/>
    </cacheField>
    <cacheField name="StockFG" numFmtId="41">
      <sharedItems containsSemiMixedTypes="0" containsString="0" containsNumber="1" containsInteger="1" minValue="0" maxValue="325632"/>
    </cacheField>
    <cacheField name="ค้างตัด" numFmtId="41">
      <sharedItems containsSemiMixedTypes="0" containsString="0" containsNumber="1" containsInteger="1" minValue="0" maxValue="1192000"/>
    </cacheField>
    <cacheField name="พิมพ์แล้ว" numFmtId="41">
      <sharedItems containsSemiMixedTypes="0" containsString="0" containsNumber="1" containsInteger="1" minValue="0" maxValue="329710"/>
    </cacheField>
    <cacheField name="ค้างพิมพ์" numFmtId="41">
      <sharedItems containsSemiMixedTypes="0" containsString="0" containsNumber="1" minValue="0" maxValue="1251600"/>
    </cacheField>
    <cacheField name="ประเภท" numFmtId="0">
      <sharedItems count="30">
        <s v="WSWT1625800SM"/>
        <s v="WSWT1625800"/>
        <s v="WSWT1621720SMFX"/>
        <s v="WSWT1725800"/>
        <s v="WSWT1825800"/>
        <s v="WSWT1825800SM"/>
        <s v="WSWT1925800"/>
        <s v="WSWT1921720"/>
        <s v="WSWT19251000SM"/>
        <s v="WSWT2025700"/>
        <s v="WSWT2025650"/>
        <s v="WSWT2025800SM"/>
        <s v="WSWT2025850"/>
        <s v="WSWT2025800"/>
        <s v="WSWT2125650"/>
        <s v="WSWT2125800"/>
        <s v="WSWT2121670SM"/>
        <s v="WSWT2221940"/>
        <s v="WSWT2325650"/>
        <s v="WSWTSCL052325650"/>
        <s v="WSWTFCL022325650"/>
        <s v="WSWT2325800"/>
        <s v="WSWT2321750"/>
        <s v="WSWT2321112512551VN"/>
        <s v="WSWT2321112512551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399074.0455725"/>
    </cacheField>
    <cacheField name="Stock" numFmtId="3">
      <sharedItems containsSemiMixedTypes="0" containsString="0" containsNumber="1" minValue="0" maxValue="107569.00000000001"/>
    </cacheField>
    <cacheField name="ค้างทอ" numFmtId="3">
      <sharedItems containsSemiMixedTypes="0" containsString="0" containsNumber="1" minValue="0" maxValue="1377205.0455725"/>
    </cacheField>
    <cacheField name="Stock2" numFmtId="3">
      <sharedItems containsSemiMixedTypes="0" containsString="0" containsNumber="1" minValue="0" maxValue="12643.391337500001"/>
    </cacheField>
    <cacheField name="ค้างเคลือบ" numFmtId="3">
      <sharedItems containsSemiMixedTypes="0" containsString="0" containsNumber="1" minValue="0" maxValue="1399074.045572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12.585851851851" createdVersion="8" refreshedVersion="8" minRefreshableVersion="3" recordCount="165" xr:uid="{D3330D32-4559-4F05-A9FA-DEE728F2241D}">
  <cacheSource type="worksheet">
    <worksheetSource ref="A5:AF170" sheet="4-6-68"/>
  </cacheSource>
  <cacheFields count="32">
    <cacheField name="วันรับออร์เดอร์/แบบ" numFmtId="187">
      <sharedItems containsDate="1" containsMixedTypes="1" minDate="1899-12-30T00:00:00" maxDate="2025-06-03T00:00:00"/>
    </cacheField>
    <cacheField name="เลขที่ SO" numFmtId="0">
      <sharedItems containsMixedTypes="1" containsNumber="1" containsInteger="1" minValue="0" maxValue="0" count="78">
        <s v="MK68-000701"/>
        <n v="0"/>
        <s v="ประมาณการ"/>
        <s v="MK68-000717"/>
        <s v="MK68-000686"/>
        <s v="MK68-000716"/>
        <s v="MK68-000687"/>
        <s v="MK68-000683"/>
        <s v="MK68-000682"/>
        <s v="MK68-000724"/>
        <s v="MK68-000725"/>
        <s v="MK68-000726"/>
        <s v="MK68-000727"/>
        <s v="ใบรับคำสั่งซื้อ"/>
        <s v="MK68-000705"/>
        <s v="MK68-000680"/>
        <s v="MK68-000671"/>
        <s v="MK68-000672"/>
        <s v="MK68-000673"/>
        <s v="MK68-000674"/>
        <s v="MK68-000675"/>
        <s v="MK68-000555"/>
        <s v="MK68-000676"/>
        <s v="MK68-000326"/>
        <s v="MK68-000694"/>
        <s v="MK68-000740"/>
        <s v="MK68-000609"/>
        <s v="MK68-000531"/>
        <s v="MK68-000440"/>
        <s v="MK68-000722"/>
        <s v="MK68-000706"/>
        <s v="MK68-000708"/>
        <s v="MK68-000707"/>
        <s v="MK68-000693"/>
        <s v="MK68-000728"/>
        <s v="MK68-000334"/>
        <s v="MK67-001533"/>
        <s v="MK68-000341"/>
        <s v="MK68-000122"/>
        <s v="MK68-000247"/>
        <s v="MK68-000093"/>
        <s v="MK67-001532"/>
        <s v="MK67-001153"/>
        <s v="MK68-000514"/>
        <s v="MK68-000452"/>
        <s v="MK67-001236"/>
        <s v="MK67-001272"/>
        <s v="MK67-001396"/>
        <s v="MK68-000678"/>
        <s v="MK68-000634"/>
        <s v="MK68-000715"/>
        <s v="MK68-000630"/>
        <s v="MK68-000631"/>
        <s v="MK68-000646"/>
        <s v="MK68-000718"/>
        <s v="MK68-000712"/>
        <s v="MK68-000695"/>
        <s v="MK68-000723"/>
        <s v="MK68-000692"/>
        <s v="MK68-000696"/>
        <s v="MK68-000709"/>
        <s v="MK67-001617"/>
        <s v="MK68-000703"/>
        <s v="MK68-000691"/>
        <s v="MK67-001642"/>
        <s v="MK67-001643"/>
        <s v="MK66-000701"/>
        <s v="MK68-000640"/>
        <s v="MK68-000685"/>
        <s v="MK68-000378"/>
        <s v="MK67-001490"/>
        <s v="MK68-000612"/>
        <s v="MK68-000721"/>
        <s v="MK68-000719"/>
        <s v="MK68-000355"/>
        <s v="MK68-000698"/>
        <s v="MK68-000699"/>
        <s v="MK68-000702"/>
      </sharedItems>
    </cacheField>
    <cacheField name="ชื่อลูกค้า" numFmtId="0">
      <sharedItems containsMixedTypes="1" containsNumber="1" containsInteger="1" minValue="0" maxValue="0" count="36">
        <s v="หจก.ปึงเป้งน้ำ"/>
        <n v="0"/>
        <s v="บจก.ซัน ซีเมนต์ โพรเซส"/>
        <s v="บจก.โรงสีข้าวธัญญาวัฒน์ "/>
        <s v="บจก.ฟาร์เธอร์ส วิง ซัพพลาย"/>
        <s v="  "/>
        <s v="บจก.ซิเบลโก้"/>
        <s v="บจก.ไบโอกรีนนิค"/>
        <s v="บจก.เพรซิเดนท์ฟลาวมิลล์"/>
        <s v="บจก.ไลม์มาสเตอร์"/>
        <s v="บจก.เคอรี่ฟลาวมิลล์"/>
        <s v="บจก.ไมโครอินโนเวท"/>
        <s v="บจก.อินเทคค์ โกลบอล"/>
        <s v="บจก.เอเชียเหมืองแร่"/>
        <s v="บจก.เอพีเอ็ม อะโกร"/>
        <s v="บจก.เอ.เจ.ฟาร์ม่าแล็บ"/>
        <s v="คุณชายชล จันทร์สว่างกูล"/>
        <s v="บจก.เอสพีเอ็ม อาหารสัตว์"/>
        <s v="บจก.มารีน หรีดเดอร์"/>
        <s v="บจก.ไทยธรรมดี"/>
        <s v="บจก.เบทาโกร"/>
        <s v="กรุงเทพมหานคร"/>
        <s v="บจก.หนองบัวฟีดมิลล์"/>
        <s v="บจก.แอมโก้เวท"/>
        <s v="บจก.ที.ซี.ยูเนี่ยน อโกรเทค"/>
        <s v="กรมการข้าว"/>
        <s v="บจก.ซิเบลโก้(บางเลน)"/>
        <s v="บจก.ซิเบลโก้(สบปราบ)"/>
        <s v="พันธุ์ข้าว"/>
        <s v="หจก.ชัยวัฒนาวานิช"/>
        <s v="บจก.น้ำตาลทิพย์สุโขทัย"/>
        <s v="คุณธนนท์ อุทัยไพศาลวงศ์"/>
        <s v="บจก.เอ็นทีฟีด"/>
        <s v="บจก.โอเชี่ยนฟีด"/>
        <s v="บจก.กบินทร์อินทรีย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6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containsInteger="1" minValue="0" maxValue="264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6-04T00:00:00" maxDate="2025-07-08T00:00:00" count="21">
        <d v="2025-06-13T00:00:00"/>
        <m/>
        <s v="รอแจ้ง"/>
        <d v="2025-06-05T00:00:00"/>
        <d v="2025-06-30T00:00:00"/>
        <d v="2025-06-09T00:00:00"/>
        <d v="2025-06-12T00:00:00"/>
        <d v="2025-07-03T00:00:00"/>
        <d v="2025-06-11T00:00:00"/>
        <d v="2025-06-06T00:00:00"/>
        <d v="2025-06-07T00:00:00"/>
        <d v="2025-06-10T00:00:00"/>
        <d v="2025-06-17T00:00:00"/>
        <d v="2025-06-27T00:00:00"/>
        <d v="2025-06-23T00:00:00"/>
        <d v="2025-06-14T00:00:00"/>
        <s v="รอส่ง"/>
        <d v="2025-07-07T00:00:00"/>
        <d v="2025-06-16T00:00:00"/>
        <d v="2025-06-25T00:00:00"/>
        <d v="2025-06-04T00:00:00"/>
      </sharedItems>
    </cacheField>
    <cacheField name="จำนวนส่ง" numFmtId="188">
      <sharedItems containsSemiMixedTypes="0" containsString="0" containsNumber="1" containsInteger="1" minValue="0" maxValue="1345000"/>
    </cacheField>
    <cacheField name="StockFG" numFmtId="41">
      <sharedItems containsMixedTypes="1" containsNumber="1" containsInteger="1" minValue="0" maxValue="60679"/>
    </cacheField>
    <cacheField name="ค้างตัด" numFmtId="41">
      <sharedItems containsSemiMixedTypes="0" containsString="0" containsNumber="1" containsInteger="1" minValue="0" maxValue="1345000"/>
    </cacheField>
    <cacheField name="พิมพ์แล้ว" numFmtId="41">
      <sharedItems containsSemiMixedTypes="0" containsString="0" containsNumber="1" containsInteger="1" minValue="0" maxValue="381895"/>
    </cacheField>
    <cacheField name="ค้างพิมพ์" numFmtId="41">
      <sharedItems containsSemiMixedTypes="0" containsString="0" containsNumber="1" minValue="0" maxValue="1011260.25"/>
    </cacheField>
    <cacheField name="ประเภท" numFmtId="0">
      <sharedItems count="27">
        <s v="WSWT1425800"/>
        <s v="WSWT1625800SM"/>
        <s v="WSWT1725800"/>
        <s v="WSWT1825800"/>
        <s v="WSWT1825800SM"/>
        <s v="WSWT1925800"/>
        <s v="WSWT1921720"/>
        <s v="WSWT1925800SM"/>
        <s v="WSWT19251000SM"/>
        <s v="WSWT2025650"/>
        <s v="WSWT2025800SM"/>
        <s v="WSWT2025800"/>
        <s v="WSWT2021850UV"/>
        <s v="WSWT2125650"/>
        <s v="WSWT2125800"/>
        <s v="WSWT2121670SM"/>
        <s v="WSWT2221940"/>
        <s v="WSWT2325650"/>
        <s v="WSWTSCL052325650"/>
        <s v="WSWT2321750"/>
        <s v="WSWT2321112512551"/>
        <s v="WSWT2321112512551VN"/>
        <s v="WSWT262575051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920971.90109924995"/>
    </cacheField>
    <cacheField name="Stock" numFmtId="3">
      <sharedItems containsSemiMixedTypes="0" containsString="0" containsNumber="1" minValue="0" maxValue="316435"/>
    </cacheField>
    <cacheField name="ค้างทอ" numFmtId="3">
      <sharedItems containsSemiMixedTypes="0" containsString="0" containsNumber="1" minValue="0" maxValue="823967.7318200001"/>
    </cacheField>
    <cacheField name="Stock2" numFmtId="3">
      <sharedItems containsSemiMixedTypes="0" containsString="0" containsNumber="1" minValue="0" maxValue="5797.55"/>
    </cacheField>
    <cacheField name="ค้างเคลือบ" numFmtId="3">
      <sharedItems containsSemiMixedTypes="0" containsString="0" containsNumber="1" minValue="0" maxValue="419753.90776000003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27.672585763888" createdVersion="8" refreshedVersion="8" minRefreshableVersion="3" recordCount="184" xr:uid="{3DD3B9B1-E7E1-41A1-845D-1443FB25B3C8}">
  <cacheSource type="worksheet">
    <worksheetSource ref="A5:AF189" sheet="19-6-68"/>
  </cacheSource>
  <cacheFields count="32">
    <cacheField name="วันรับออร์เดอร์/แบบ" numFmtId="187">
      <sharedItems containsDate="1" containsMixedTypes="1" minDate="1899-12-30T00:00:00" maxDate="2025-06-19T00:00:00"/>
    </cacheField>
    <cacheField name="เลขที่ SO" numFmtId="0">
      <sharedItems containsMixedTypes="1" containsNumber="1" containsInteger="1" minValue="0" maxValue="0" count="92">
        <s v="ประมาณการ"/>
        <n v="0"/>
        <s v="MK68-000754"/>
        <s v="MK68-000687"/>
        <s v="MK68-000794"/>
        <s v="MK68-000785"/>
        <s v="ใบรับคำสั่งซื้อ"/>
        <s v="MK68-000747"/>
        <s v="MK68-000748"/>
        <s v="MK68-000743"/>
        <s v="MK68-000778"/>
        <s v="MK68-000780"/>
        <s v="MK68-000779"/>
        <s v="MK68-000781"/>
        <s v="MK68-000782"/>
        <s v="MK68-000802"/>
        <s v="MK68-000775"/>
        <s v="MK68-000800"/>
        <s v="MK68-000680"/>
        <s v="MK68-000772"/>
        <s v="MK68-000671"/>
        <s v="MK68-000672"/>
        <s v="MK68-000675"/>
        <s v="MK68-000676"/>
        <s v="MK68-000722"/>
        <s v="MK68-000755"/>
        <s v="MK68-000707"/>
        <s v="MK68-000706"/>
        <s v="MK68-000341"/>
        <s v="MK68-000694"/>
        <s v="MK68-000756"/>
        <s v="MK68-000796"/>
        <s v="MK68-000801"/>
        <s v="MK68-000334"/>
        <s v="MK68-000806"/>
        <s v="MK68-000609"/>
        <s v="MK68-000741"/>
        <s v="MK68-000673"/>
        <s v="MK68-000674"/>
        <s v="MK68-000693"/>
        <s v="MK68-000742"/>
        <s v="MK67-001533"/>
        <s v="MK68-000122"/>
        <s v="MK68-000247"/>
        <s v="MK68-000093"/>
        <s v="MK67-001532"/>
        <s v="MK67-001153"/>
        <s v="MK68-000452"/>
        <s v="MK67-001236"/>
        <s v="MK67-001396"/>
        <s v="MK68-000770"/>
        <s v="MK68-000766"/>
        <s v="MK68-000767"/>
        <s v="MK68-000777"/>
        <s v="MK68-000773"/>
        <s v="MK68-000646"/>
        <s v="MK68-000750"/>
        <s v="MK68-000797"/>
        <s v="MK68-000798"/>
        <s v="MK68-000799"/>
        <s v="MK68-000718"/>
        <s v="MK68-000768"/>
        <s v="MK68-000769"/>
        <s v="MK68-000790"/>
        <s v="MK68-000789"/>
        <s v="MK68-000678"/>
        <s v="MK68-000753"/>
        <s v="MK68-000759"/>
        <s v="MK68-000752"/>
        <s v="MK68-000691"/>
        <s v="MK68-000709"/>
        <s v="MK68-000765"/>
        <s v="MK68-000793"/>
        <s v="MK68-000792"/>
        <s v="MK68-000804"/>
        <s v="MK68-000805"/>
        <s v="MK67-001617"/>
        <s v="MK68-000703"/>
        <s v="MK67-001642"/>
        <s v="MK67-001643"/>
        <s v="MK66-000701"/>
        <s v="MK68-000640"/>
        <s v="MK68-000783"/>
        <s v="MK68-000784"/>
        <s v="MK68-000378"/>
        <s v="MK67-001490"/>
        <s v="MK68-000786"/>
        <s v="MK68-000714"/>
        <s v="MK68-000761"/>
        <s v="MK68-000795"/>
        <s v="MK68-000787"/>
        <s v="MK68-000702"/>
      </sharedItems>
    </cacheField>
    <cacheField name="ชื่อลูกค้า" numFmtId="0">
      <sharedItems containsMixedTypes="1" containsNumber="1" containsInteger="1" minValue="0" maxValue="0" count="37">
        <s v="บจก.ซัน ซีเมนต์ โพรเซส"/>
        <n v="0"/>
        <s v="โรงสีลิ้มย่งฮวด"/>
        <s v="บจก.ฟาร์เธอร์ส วิง ซัพพลาย"/>
        <s v="  "/>
        <s v="บจก.ซิเบลโก้(บางเลน)"/>
        <s v="บจก.ซีแมนอินดัสตรี"/>
        <s v="บจก.เพรซิเดนท์ฟลาวมิลล์"/>
        <s v="บจก.เอ็กเซลเล้นท์"/>
        <s v="บจก.ไลม์มาสเตอร์"/>
        <s v="บจก.เคอรี่ฟลาวมิลล์"/>
        <s v="บจก.ไมโครอินโนเวท"/>
        <s v="บจก.อินเทคค์ โกลบอล"/>
        <s v="บจก.เอเชียเหมืองแร่"/>
        <s v="บจก.มารีน หรีดเดอร์"/>
        <s v="บจก.วีซีเอฟ"/>
        <s v="บจก.เอพีเอ็ม อะโกร"/>
        <s v="บจก.เอ.เจ.ฟาร์ม่าแล็บ"/>
        <s v="บจก.เอสพีเอ็ม อาหารสัตว์"/>
        <s v="บจก.ไทยธรรมดี"/>
        <s v="บจก.เบทาโกร"/>
        <s v="Lao-Thai German Starch Co.,Ltd"/>
        <s v="กองระบบท่อระบายน้ำสำนักการระบายน้ำ"/>
        <s v="คุณนพวินทร์ รัตนเศรษฐ์เมธา"/>
        <s v="บจก.บลูฟาโล่"/>
        <s v="บจก.หนองบัวฟีดมิลล์"/>
        <s v="บจก.แอมโก้เวท"/>
        <s v="บจก.ที.ซี.ยูเนี่ยน อโกรเทค"/>
        <s v="กรมการข้าว"/>
        <s v="บจก.ซิเบลโก้(สบปราบ)"/>
        <s v="พันธุ์ข้าว"/>
        <s v="บจก.น้ำตาลทิพย์สุโขทัย"/>
        <s v="บจก.โอเชี่ยนฟีด"/>
        <s v="บจก.กบินทร์อินทรีย์"/>
        <s v="บจก.อันดามันซูริมิ 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0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containsInteger="1" minValue="0" maxValue="264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6-16T00:00:00" maxDate="2025-07-31T00:00:00" count="27">
        <d v="2025-07-30T00:00:00"/>
        <m/>
        <d v="2025-06-21T00:00:00"/>
        <d v="2025-06-26T00:00:00"/>
        <d v="2025-06-27T00:00:00"/>
        <d v="2025-07-03T00:00:00"/>
        <d v="2025-06-20T00:00:00"/>
        <d v="2025-06-24T00:00:00"/>
        <s v="รอแจ้ง"/>
        <d v="2025-07-02T00:00:00"/>
        <d v="2025-06-30T00:00:00"/>
        <d v="2025-06-17T00:00:00"/>
        <d v="2025-06-23T00:00:00"/>
        <d v="2025-06-25T00:00:00"/>
        <d v="2025-06-28T00:00:00"/>
        <d v="2025-07-08T00:00:00"/>
        <s v="รอส่ง"/>
        <d v="2025-06-18T00:00:00"/>
        <d v="2025-07-05T00:00:00"/>
        <d v="2025-07-07T00:00:00"/>
        <d v="2025-07-09T00:00:00"/>
        <d v="2025-07-10T00:00:00"/>
        <d v="2025-07-14T00:00:00"/>
        <d v="2025-07-21T00:00:00"/>
        <d v="2025-06-16T00:00:00"/>
        <d v="2025-06-19T00:00:00"/>
        <d v="2025-07-04T00:00:00"/>
      </sharedItems>
    </cacheField>
    <cacheField name="จำนวนส่ง" numFmtId="188">
      <sharedItems containsSemiMixedTypes="0" containsString="0" containsNumber="1" containsInteger="1" minValue="0" maxValue="1345000"/>
    </cacheField>
    <cacheField name="StockFG" numFmtId="41">
      <sharedItems containsMixedTypes="1" containsNumber="1" containsInteger="1" minValue="0" maxValue="840000"/>
    </cacheField>
    <cacheField name="ค้างตัด" numFmtId="41">
      <sharedItems containsSemiMixedTypes="0" containsString="0" containsNumber="1" containsInteger="1" minValue="0" maxValue="505000"/>
    </cacheField>
    <cacheField name="พิมพ์แล้ว" numFmtId="41">
      <sharedItems containsSemiMixedTypes="0" containsString="0" containsNumber="1" containsInteger="1" minValue="0" maxValue="908425"/>
    </cacheField>
    <cacheField name="ค้างพิมพ์" numFmtId="41">
      <sharedItems containsSemiMixedTypes="0" containsString="0" containsNumber="1" minValue="0" maxValue="458403.75"/>
    </cacheField>
    <cacheField name="ประเภท" numFmtId="0">
      <sharedItems count="24">
        <s v="WSWT1625800SM"/>
        <s v="WSWT1621720SMFX"/>
        <s v="WSWT1825800"/>
        <s v="WSWT1825800SM"/>
        <s v="WSWT1925800"/>
        <s v="WSWT1921720"/>
        <s v="WSWT1925800SM"/>
        <s v="WSWT19251000SM"/>
        <s v="WSWT2025650"/>
        <s v="WSWT2025800SM"/>
        <s v="WSWT2025800"/>
        <s v="WSWT2021850UV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784373.51665750006"/>
    </cacheField>
    <cacheField name="Stock" numFmtId="3">
      <sharedItems containsSemiMixedTypes="0" containsString="0" containsNumber="1" minValue="0" maxValue="144227.53924307844"/>
    </cacheField>
    <cacheField name="ค้างทอ" numFmtId="3">
      <sharedItems containsSemiMixedTypes="0" containsString="0" containsNumber="1" minValue="0" maxValue="783272.27902000013"/>
    </cacheField>
    <cacheField name="Stock2" numFmtId="3">
      <sharedItems containsSemiMixedTypes="0" containsString="0" containsNumber="1" minValue="0" maxValue="10756.900000000001"/>
    </cacheField>
    <cacheField name="ค้างเคลือบ" numFmtId="3">
      <sharedItems containsSemiMixedTypes="0" containsString="0" containsNumber="1" minValue="0" maxValue="247713.82296100003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829.560019212964" createdVersion="8" refreshedVersion="8" minRefreshableVersion="3" recordCount="181" xr:uid="{BE7DEED1-1015-40F4-A324-810E696AD019}">
  <cacheSource type="worksheet">
    <worksheetSource ref="A5:AF186" sheet="21-6-68"/>
  </cacheSource>
  <cacheFields count="32">
    <cacheField name="วันรับออร์เดอร์/แบบ" numFmtId="187">
      <sharedItems containsDate="1" containsMixedTypes="1" minDate="1899-12-30T00:00:00" maxDate="2025-06-20T00:00:00"/>
    </cacheField>
    <cacheField name="เลขที่ SO" numFmtId="0">
      <sharedItems containsMixedTypes="1" containsNumber="1" containsInteger="1" minValue="0" maxValue="0" count="83">
        <s v="ประมาณการ"/>
        <n v="0"/>
        <s v="MK68-000809"/>
        <s v="MK68-000687"/>
        <s v="MK68-000794"/>
        <s v="MK68-000785"/>
        <s v="ใบรับคำสั่งซื้อ"/>
        <s v="MK68-000778"/>
        <s v="MK68-000814"/>
        <s v="MK68-000780"/>
        <s v="MK68-000779"/>
        <s v="MK68-000781"/>
        <s v="MK68-000782"/>
        <s v="MK68-000802"/>
        <s v="MK68-000807"/>
        <s v="MK68-000808"/>
        <s v="MK68-000775"/>
        <s v="MK68-000800"/>
        <s v="MK68-000680"/>
        <s v="MK68-000707"/>
        <s v="MK68-000755"/>
        <s v="MK68-000706"/>
        <s v="MK68-000801"/>
        <s v="MK68-000341"/>
        <s v="MK68-000671"/>
        <s v="MK68-000756"/>
        <s v="MK68-000796"/>
        <s v="MK68-000334"/>
        <s v="MK68-000247"/>
        <s v="MK68-000609"/>
        <s v="MK68-000741"/>
        <s v="MK68-000806"/>
        <s v="MK68-000694"/>
        <s v="MK68-000672"/>
        <s v="MK68-000675"/>
        <s v="MK68-000676"/>
        <s v="MK68-000673"/>
        <s v="MK68-000674"/>
        <s v="MK68-000693"/>
        <s v="MK68-000742"/>
        <s v="MK67-001533"/>
        <s v="MK68-000122"/>
        <s v="MK68-000093"/>
        <s v="MK67-001532"/>
        <s v="MK67-001153"/>
        <s v="MK68-000452"/>
        <s v="MK67-001236"/>
        <s v="MK67-001396"/>
        <s v="MK68-000777"/>
        <s v="MK68-000773"/>
        <s v="MK68-000646"/>
        <s v="MK68-000750"/>
        <s v="MK68-000797"/>
        <s v="MK68-000798"/>
        <s v="MK68-000799"/>
        <s v="MK68-000678"/>
        <s v="MK68-000718"/>
        <s v="MK68-000768"/>
        <s v="MK68-000769"/>
        <s v="MK68-000790"/>
        <s v="MK68-000770"/>
        <s v="MK68-000789"/>
        <s v="MK68-000753"/>
        <s v="MK68-000709"/>
        <s v="MK68-000792"/>
        <s v="MK68-000813"/>
        <s v="MK68-000804"/>
        <s v="MK68-000805"/>
        <s v="MK67-001617"/>
        <s v="MK67-001642"/>
        <s v="MK67-001643"/>
        <s v="MK66-000701"/>
        <s v="MK68-000703"/>
        <s v="MK68-000640"/>
        <s v="MK68-000783"/>
        <s v="MK68-000784"/>
        <s v="MK68-000378"/>
        <s v="MK67-001490"/>
        <s v="MK68-000714"/>
        <s v="MK68-000761"/>
        <s v="MK68-000795"/>
        <s v="MK68-000787"/>
        <s v="MK68-000702"/>
      </sharedItems>
    </cacheField>
    <cacheField name="ชื่อลูกค้า" numFmtId="0">
      <sharedItems containsMixedTypes="1" containsNumber="1" containsInteger="1" minValue="0" maxValue="0" count="31">
        <s v="บจก.ซัน ซีเมนต์ โพรเซส"/>
        <n v="0"/>
        <s v="บจก.เคอรี่ฟลาวมิลล์"/>
        <s v="บจก.ฟาร์เธอร์ส วิง ซัพพลาย"/>
        <s v="  "/>
        <s v="บจก.ซิเบลโก้(บางเลน)"/>
        <s v="บจก.ซีแมนอินดัสตรี"/>
        <s v="บจก.เพรซิเดนท์ฟลาวมิลล์"/>
        <s v="บจก.เอ็กเซลเล้นท์"/>
        <s v="บจก.ไลม์มาสเตอร์"/>
        <s v="บจก.ไมโครอินโนเวท"/>
        <s v="บจก.อินเทคค์ โกลบอล"/>
        <s v="บจก.เอพีเอ็ม อะโกร"/>
        <s v="บจก.วีซีเอฟ"/>
        <s v="บจก.เอสพีเอ็ม อาหารสัตว์"/>
        <s v="บจก.เอ.เจ.ฟาร์ม่าแล็บ"/>
        <s v="บจก.ไทยธรรมดี"/>
        <s v="Lao-Thai German Starch Co.,Ltd"/>
        <s v="บจก.เบทาโกร"/>
        <s v="กองระบบท่อระบายน้ำสำนักการระบายน้ำ"/>
        <s v="บจก.หนองบัวฟีดมิลล์"/>
        <s v="บจก.แอมโก้เวท"/>
        <s v="บจก.ที.ซี.ยูเนี่ยน อโกรเทค"/>
        <s v="กรมการข้าว"/>
        <s v="บจก.ซิเบลโก้(สบปราบ)"/>
        <s v="พันธุ์ข้าว"/>
        <s v="บจก.น้ำตาลทิพย์สุโขทัย"/>
        <s v="บจก.โอเชี่ยนฟีด"/>
        <s v="บจก.กบินทร์อินทรีย์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5" maxValue="180"/>
    </cacheField>
    <cacheField name="*" numFmtId="0">
      <sharedItems/>
    </cacheField>
    <cacheField name="aw" numFmtId="0">
      <sharedItems containsSemiMixedTypes="0" containsString="0" containsNumber="1" containsInteger="1" minValue="3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6513.1224575999995"/>
    </cacheField>
    <cacheField name="Stock(กก.)" numFmtId="41">
      <sharedItems containsMixedTypes="1" containsNumber="1" containsInteger="1" minValue="0" maxValue="264"/>
    </cacheField>
    <cacheField name="ผลิต(กก.)" numFmtId="41">
      <sharedItems containsSemiMixedTypes="0" containsString="0" containsNumber="1" minValue="0" maxValue="6513.1224575999995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6-23T00:00:00" maxDate="2025-08-15T00:00:00" count="25">
        <d v="2025-07-30T00:00:00"/>
        <m/>
        <d v="2025-06-28T00:00:00"/>
        <d v="2025-06-26T00:00:00"/>
        <d v="2025-06-27T00:00:00"/>
        <d v="2025-07-03T00:00:00"/>
        <d v="2025-07-09T00:00:00"/>
        <d v="2025-07-17T00:00:00"/>
        <d v="2025-06-24T00:00:00"/>
        <s v="รอแจ้ง"/>
        <d v="2025-07-02T00:00:00"/>
        <d v="2025-06-23T00:00:00"/>
        <d v="2025-06-25T00:00:00"/>
        <d v="2025-06-30T00:00:00"/>
        <d v="2025-07-08T00:00:00"/>
        <s v="รอส่ง"/>
        <d v="2025-07-05T00:00:00"/>
        <d v="2025-07-07T00:00:00"/>
        <d v="2025-07-10T00:00:00"/>
        <d v="2025-07-11T00:00:00"/>
        <d v="2025-07-14T00:00:00"/>
        <d v="2025-07-21T00:00:00"/>
        <d v="2025-07-04T00:00:00"/>
        <d v="2025-07-25T00:00:00"/>
        <d v="2025-08-14T00:00:00"/>
      </sharedItems>
    </cacheField>
    <cacheField name="จำนวนส่ง" numFmtId="188">
      <sharedItems containsSemiMixedTypes="0" containsString="0" containsNumber="1" containsInteger="1" minValue="0" maxValue="1345000"/>
    </cacheField>
    <cacheField name="StockFG" numFmtId="41">
      <sharedItems containsMixedTypes="1" containsNumber="1" containsInteger="1" minValue="0" maxValue="960000"/>
    </cacheField>
    <cacheField name="ค้างตัด" numFmtId="41">
      <sharedItems containsSemiMixedTypes="0" containsString="0" containsNumber="1" containsInteger="1" minValue="0" maxValue="400000"/>
    </cacheField>
    <cacheField name="พิมพ์แล้ว" numFmtId="41">
      <sharedItems containsSemiMixedTypes="0" containsString="0" containsNumber="1" containsInteger="1" minValue="0" maxValue="1098496"/>
    </cacheField>
    <cacheField name="ค้างพิมพ์" numFmtId="41">
      <sharedItems containsSemiMixedTypes="0" containsString="0" containsNumber="1" minValue="0" maxValue="420000"/>
    </cacheField>
    <cacheField name="ประเภท" numFmtId="0">
      <sharedItems count="23">
        <s v="WSWT1625800SM"/>
        <s v="WSWT1625800"/>
        <s v="WSWT1825800"/>
        <s v="WSWT1825800SM"/>
        <s v="WSWT1925800"/>
        <s v="WSWT1921720"/>
        <s v="WSWT1925800SM"/>
        <s v="WSWT19251000SM"/>
        <s v="WSWT2025800SM"/>
        <s v="WSWT2025800"/>
        <s v="WSWT2021850UV"/>
        <s v="WSWT2121670SM"/>
        <s v="WSWT2221940"/>
        <s v="WSWT2325650"/>
        <s v="WSWTSCL052325650"/>
        <s v="WSWT2321750"/>
        <s v="WSWT2321112512551"/>
        <s v="WSWT2321112512551VN"/>
        <s v="WSWT2625650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787790.17702000006"/>
    </cacheField>
    <cacheField name="Stock" numFmtId="3">
      <sharedItems containsSemiMixedTypes="0" containsString="0" containsNumber="1" minValue="0" maxValue="96032.175768351415"/>
    </cacheField>
    <cacheField name="ค้างทอ" numFmtId="3">
      <sharedItems containsSemiMixedTypes="0" containsString="0" containsNumber="1" minValue="0" maxValue="780290.17702000006"/>
    </cacheField>
    <cacheField name="Stock2" numFmtId="3">
      <sharedItems containsSemiMixedTypes="0" containsString="0" containsNumber="1" minValue="0" maxValue="1499"/>
    </cacheField>
    <cacheField name="ค้างเคลือบ" numFmtId="3">
      <sharedItems containsSemiMixedTypes="0" containsString="0" containsNumber="1" minValue="0" maxValue="252116.5900000000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x v="2"/>
    <x v="2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1"/>
    <n v="3702.0499999999997"/>
    <n v="3702.0499999999997"/>
    <n v="0"/>
    <n v="0"/>
    <n v="0"/>
    <s v="PDR250117"/>
  </r>
  <r>
    <x v="2"/>
    <x v="2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1"/>
    <n v="3702.0499999999997"/>
    <n v="3702.0499999999997"/>
    <n v="0"/>
    <n v="0"/>
    <n v="0"/>
    <s v="PDR250117"/>
  </r>
  <r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7404.0999999999995"/>
    <n v="7404.0999999999995"/>
    <n v="0"/>
    <n v="0"/>
    <n v="0"/>
    <s v="ระบุในSD"/>
  </r>
  <r>
    <x v="3"/>
    <x v="3"/>
    <s v="เพชร"/>
    <n v="18"/>
    <n v="28"/>
    <s v="ขาว"/>
    <n v="0"/>
    <n v="50"/>
    <s v="±"/>
    <n v="5"/>
    <s v="ไม่"/>
    <n v="19"/>
    <n v="29"/>
    <n v="40"/>
    <n v="67.968380191999998"/>
    <n v="0"/>
    <n v="67.968380191999998"/>
    <s v="500กระสอบ"/>
    <x v="3"/>
    <n v="5000"/>
    <n v="0"/>
    <n v="5000"/>
    <n v="0"/>
    <n v="5250"/>
    <x v="2"/>
    <n v="4121.1500000000005"/>
    <n v="4121.1500000000005"/>
    <n v="0"/>
    <n v="0"/>
    <n v="0"/>
    <n v="0"/>
  </r>
  <r>
    <x v="0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2"/>
    <n v="13201.65"/>
    <n v="7949"/>
    <n v="5252.65"/>
    <n v="0"/>
    <n v="0"/>
    <n v="0"/>
  </r>
  <r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7322.8"/>
    <n v="12070.150000000001"/>
    <n v="5252.65"/>
    <n v="0"/>
    <n v="0"/>
    <s v="ระบุในSD"/>
  </r>
  <r>
    <x v="4"/>
    <x v="6"/>
    <s v="พระเอกในดวงใจ 14-7-28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0"/>
    <n v="5250"/>
    <x v="3"/>
    <n v="4400.55"/>
    <n v="4400.55"/>
    <n v="0"/>
    <n v="0"/>
    <n v="4400.55"/>
    <s v="ขาด-เกิน5%"/>
  </r>
  <r>
    <x v="5"/>
    <x v="6"/>
    <s v="เลิฟชอยล์18-3-10"/>
    <n v="18"/>
    <n v="30"/>
    <s v="ขาว"/>
    <s v="ใส"/>
    <n v="74"/>
    <s v="±"/>
    <n v="5"/>
    <s v="บิด"/>
    <n v="19"/>
    <n v="33"/>
    <n v="70"/>
    <n v="135.35082607199999"/>
    <n v="0"/>
    <n v="135.35082607199999"/>
    <s v="500กระสอบ"/>
    <x v="5"/>
    <n v="5000"/>
    <n v="0"/>
    <n v="5000"/>
    <n v="0"/>
    <n v="5250"/>
    <x v="3"/>
    <n v="4400.55"/>
    <n v="4400.55"/>
    <n v="0"/>
    <n v="0"/>
    <n v="4400.55"/>
    <s v="ขาด-เกิน5%"/>
  </r>
  <r>
    <x v="0"/>
    <x v="7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3"/>
    <n v="8801.1"/>
    <n v="3198"/>
    <n v="5603.1"/>
    <n v="0"/>
    <n v="8801.1"/>
    <n v="0"/>
  </r>
  <r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17602.2"/>
    <n v="11999.1"/>
    <n v="5603.1"/>
    <n v="0"/>
    <n v="17602.2"/>
    <s v="ระบุในSD"/>
  </r>
  <r>
    <x v="6"/>
    <x v="8"/>
    <s v="Y30"/>
    <n v="19"/>
    <n v="28"/>
    <s v="ขาว"/>
    <n v="0"/>
    <n v="56"/>
    <s v="±"/>
    <n v="5"/>
    <s v="ไม่"/>
    <n v="20"/>
    <n v="30"/>
    <n v="90"/>
    <n v="666.11479679999991"/>
    <n v="0"/>
    <n v="666.11479679999991"/>
    <s v="มัด100"/>
    <x v="6"/>
    <n v="20000"/>
    <n v="0"/>
    <n v="20000"/>
    <n v="0"/>
    <n v="21000"/>
    <x v="4"/>
    <n v="16484.600000000002"/>
    <n v="7500"/>
    <n v="8984.6000000000022"/>
    <n v="0"/>
    <n v="0"/>
    <n v="0"/>
  </r>
  <r>
    <x v="7"/>
    <x v="9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20000"/>
    <n v="0"/>
    <n v="20000"/>
    <n v="0"/>
    <n v="21000"/>
    <x v="4"/>
    <n v="17602.2"/>
    <n v="0"/>
    <n v="17602.2"/>
    <n v="0"/>
    <n v="0"/>
    <n v="0"/>
  </r>
  <r>
    <x v="7"/>
    <x v="9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3"/>
    <n v="10000"/>
    <n v="0"/>
    <n v="10000"/>
    <n v="0"/>
    <n v="10500"/>
    <x v="4"/>
    <n v="8801.1"/>
    <n v="0"/>
    <n v="8801.1"/>
    <n v="0"/>
    <n v="0"/>
    <n v="0"/>
  </r>
  <r>
    <x v="8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50000"/>
    <n v="0"/>
    <n v="50000"/>
    <n v="0"/>
    <n v="52500"/>
    <x v="4"/>
    <n v="44005.499999999993"/>
    <n v="0"/>
    <n v="44005.499999999993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0"/>
    <n v="20000"/>
    <n v="0"/>
    <n v="21000"/>
    <x v="4"/>
    <n v="17602.2"/>
    <n v="0"/>
    <n v="17602.2"/>
    <n v="0"/>
    <n v="0"/>
    <n v="0"/>
  </r>
  <r>
    <x v="10"/>
    <x v="10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50000"/>
    <n v="0"/>
    <n v="50000"/>
    <n v="0"/>
    <n v="52500"/>
    <x v="4"/>
    <n v="44005.499999999993"/>
    <n v="0"/>
    <n v="44005.499999999993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20000"/>
    <n v="0"/>
    <n v="20000"/>
    <n v="0"/>
    <n v="21000"/>
    <x v="4"/>
    <n v="17602.2"/>
    <n v="0"/>
    <n v="17602.2"/>
    <n v="0"/>
    <n v="0"/>
    <n v="0"/>
  </r>
  <r>
    <x v="9"/>
    <x v="10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4"/>
    <n v="17602.2"/>
    <n v="0"/>
    <n v="17602.2"/>
    <n v="0"/>
    <n v="0"/>
    <n v="0"/>
  </r>
  <r>
    <x v="0"/>
    <x v="11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0"/>
    <n v="10000"/>
    <n v="0"/>
    <n v="10000"/>
    <n v="0"/>
    <n v="10500"/>
    <x v="4"/>
    <n v="9359.9000000000015"/>
    <n v="0"/>
    <n v="9359.9000000000015"/>
    <n v="0"/>
    <n v="0"/>
    <n v="0"/>
  </r>
  <r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93065.4"/>
    <n v="7500"/>
    <n v="185565.4"/>
    <n v="0"/>
    <n v="0"/>
    <s v="ระบุในSD"/>
  </r>
  <r>
    <x v="11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250"/>
    <n v="0"/>
    <x v="5"/>
    <n v="0"/>
    <n v="0"/>
    <n v="0"/>
    <n v="0"/>
    <n v="0"/>
    <s v="PDR250112"/>
  </r>
  <r>
    <x v="11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300"/>
    <n v="0"/>
    <x v="5"/>
    <n v="0"/>
    <n v="0"/>
    <n v="0"/>
    <n v="0"/>
    <n v="0"/>
    <s v="PDR250112"/>
  </r>
  <r>
    <x v="11"/>
    <x v="2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54"/>
    <n v="4946"/>
    <n v="5200"/>
    <n v="0"/>
    <x v="5"/>
    <n v="0"/>
    <n v="0"/>
    <n v="0"/>
    <n v="0"/>
    <n v="0"/>
    <s v="PDR250112"/>
  </r>
  <r>
    <x v="11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10000"/>
    <n v="0"/>
    <n v="10000"/>
    <n v="10300"/>
    <n v="0"/>
    <x v="5"/>
    <n v="0"/>
    <n v="0"/>
    <n v="0"/>
    <n v="0"/>
    <n v="0"/>
    <s v="PDR250112"/>
  </r>
  <r>
    <x v="12"/>
    <x v="2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00"/>
    <n v="0"/>
    <x v="5"/>
    <n v="0"/>
    <n v="0"/>
    <n v="0"/>
    <n v="0"/>
    <n v="0"/>
    <s v="PDR250113"/>
  </r>
  <r>
    <x v="12"/>
    <x v="2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200"/>
    <n v="0"/>
    <x v="5"/>
    <n v="0"/>
    <n v="0"/>
    <n v="0"/>
    <n v="0"/>
    <n v="0"/>
    <s v="PDR250113"/>
  </r>
  <r>
    <x v="12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10400"/>
    <n v="0"/>
    <x v="5"/>
    <n v="0"/>
    <n v="0"/>
    <n v="0"/>
    <n v="0"/>
    <n v="0"/>
    <s v="PDR250113"/>
  </r>
  <r>
    <x v="13"/>
    <x v="2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0"/>
    <n v="17602.2"/>
    <n v="0"/>
    <n v="0"/>
    <n v="0"/>
  </r>
  <r>
    <x v="14"/>
    <x v="2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20000"/>
    <n v="0"/>
    <n v="20000"/>
    <n v="0"/>
    <n v="0"/>
    <x v="5"/>
    <n v="17602.2"/>
    <n v="0"/>
    <n v="17602.2"/>
    <n v="0"/>
    <n v="0"/>
    <n v="0"/>
  </r>
  <r>
    <x v="11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10400"/>
    <n v="0"/>
    <x v="5"/>
    <n v="0"/>
    <n v="0"/>
    <n v="0"/>
    <n v="0"/>
    <n v="0"/>
    <s v="PDR250114"/>
  </r>
  <r>
    <x v="11"/>
    <x v="2"/>
    <s v="แต้มฟ้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300"/>
    <n v="0"/>
    <x v="5"/>
    <n v="0"/>
    <n v="0"/>
    <n v="0"/>
    <n v="0"/>
    <n v="0"/>
    <s v="PDR250114"/>
  </r>
  <r>
    <x v="15"/>
    <x v="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5580"/>
    <n v="0"/>
    <x v="5"/>
    <n v="0"/>
    <n v="0"/>
    <n v="0"/>
    <n v="0"/>
    <n v="0"/>
    <s v="PDR250114"/>
  </r>
  <r>
    <x v="15"/>
    <x v="2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5066"/>
    <n v="0"/>
    <n v="5300"/>
    <n v="0"/>
    <x v="5"/>
    <n v="0"/>
    <n v="0"/>
    <n v="0"/>
    <n v="0"/>
    <n v="0"/>
    <s v="PDR250114"/>
  </r>
  <r>
    <x v="12"/>
    <x v="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4400.55"/>
    <n v="0"/>
    <n v="0"/>
    <n v="0"/>
    <s v="PDR250115"/>
  </r>
  <r>
    <x v="12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510"/>
    <n v="4490"/>
    <n v="0"/>
    <n v="4714.5"/>
    <x v="5"/>
    <n v="3951.6938999999998"/>
    <n v="3951.6938999999998"/>
    <n v="0"/>
    <n v="0"/>
    <n v="0"/>
    <s v="PDR250115"/>
  </r>
  <r>
    <x v="12"/>
    <x v="2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5200"/>
    <n v="0"/>
    <x v="5"/>
    <n v="0"/>
    <n v="0"/>
    <n v="0"/>
    <n v="0"/>
    <n v="0"/>
    <s v="PDR250115"/>
  </r>
  <r>
    <x v="12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s v="PDR250115"/>
  </r>
  <r>
    <x v="16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0"/>
    <x v="5"/>
    <n v="5238.75"/>
    <n v="0"/>
    <n v="5238.75"/>
    <n v="0"/>
    <n v="0"/>
    <s v="PDR250115"/>
  </r>
  <r>
    <x v="11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5250"/>
    <n v="0"/>
    <x v="5"/>
    <n v="0"/>
    <n v="0"/>
    <n v="0"/>
    <n v="0"/>
    <n v="0"/>
    <s v="PDR250116"/>
  </r>
  <r>
    <x v="11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s v="PDR250116"/>
  </r>
  <r>
    <x v="11"/>
    <x v="2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5"/>
    <n v="4400.55"/>
    <n v="0"/>
    <n v="4400.55"/>
    <n v="0"/>
    <n v="0"/>
    <s v="PDR250116"/>
  </r>
  <r>
    <x v="11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10680"/>
    <n v="0"/>
    <x v="5"/>
    <n v="0"/>
    <n v="0"/>
    <n v="0"/>
    <n v="0"/>
    <n v="0"/>
    <s v="PDR250116"/>
  </r>
  <r>
    <x v="12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10000"/>
    <n v="0"/>
    <n v="10000"/>
    <n v="0"/>
    <n v="10500"/>
    <x v="5"/>
    <n v="8801.1"/>
    <n v="0"/>
    <n v="8801.1"/>
    <n v="0"/>
    <n v="0"/>
    <s v="PDR250117"/>
  </r>
  <r>
    <x v="12"/>
    <x v="2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200"/>
    <n v="0"/>
    <x v="5"/>
    <n v="0"/>
    <n v="0"/>
    <n v="0"/>
    <n v="0"/>
    <n v="0"/>
    <s v="PDR250117"/>
  </r>
  <r>
    <x v="17"/>
    <x v="2"/>
    <s v="ชุนฮั้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400.55"/>
    <n v="0"/>
    <n v="4400.55"/>
    <n v="0"/>
    <n v="0"/>
    <s v="PDR250118"/>
  </r>
  <r>
    <x v="18"/>
    <x v="2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350"/>
    <n v="4650"/>
    <n v="5300"/>
    <n v="0"/>
    <x v="5"/>
    <n v="0"/>
    <n v="0"/>
    <n v="0"/>
    <n v="0"/>
    <n v="0"/>
    <s v="PDR250118"/>
  </r>
  <r>
    <x v="18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250"/>
    <n v="0"/>
    <n v="0"/>
    <n v="0"/>
    <x v="5"/>
    <n v="0"/>
    <n v="0"/>
    <n v="0"/>
    <n v="0"/>
    <n v="0"/>
    <s v="PDR250118"/>
  </r>
  <r>
    <x v="18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118"/>
  </r>
  <r>
    <x v="18"/>
    <x v="2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5"/>
    <n v="4679.9500000000007"/>
    <n v="0"/>
    <n v="4679.9500000000007"/>
    <n v="0"/>
    <n v="0"/>
    <s v="PDR250118"/>
  </r>
  <r>
    <x v="17"/>
    <x v="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22"/>
    <n v="4978"/>
    <n v="0"/>
    <n v="5226.9000000000005"/>
    <x v="5"/>
    <n v="4381.1875799999998"/>
    <n v="0"/>
    <n v="4381.1875799999998"/>
    <n v="0"/>
    <n v="0"/>
    <s v="PDR250119"/>
  </r>
  <r>
    <x v="17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400.55"/>
    <n v="0"/>
    <n v="4400.55"/>
    <n v="0"/>
    <n v="0"/>
    <s v="PDR250119"/>
  </r>
  <r>
    <x v="17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5"/>
    <n v="4400.55"/>
    <n v="0"/>
    <n v="4400.55"/>
    <n v="0"/>
    <n v="0"/>
    <s v="PDR250119"/>
  </r>
  <r>
    <x v="17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2880"/>
    <n v="2226"/>
    <x v="5"/>
    <n v="1959.1248599999999"/>
    <n v="0"/>
    <n v="1959.1248599999999"/>
    <n v="0"/>
    <n v="0"/>
    <s v="PDR250119"/>
  </r>
  <r>
    <x v="19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0"/>
    <x v="5"/>
    <n v="5238.75"/>
    <n v="0"/>
    <n v="5238.75"/>
    <n v="0"/>
    <n v="0"/>
    <s v="PDR250119"/>
  </r>
  <r>
    <x v="17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s v="PDR250120"/>
  </r>
  <r>
    <x v="17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5"/>
    <n v="8801.1"/>
    <n v="0"/>
    <n v="8801.1"/>
    <n v="0"/>
    <n v="0"/>
    <s v="PDR250120"/>
  </r>
  <r>
    <x v="18"/>
    <x v="2"/>
    <s v="โบว์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5"/>
    <n v="4679.9500000000007"/>
    <n v="0"/>
    <n v="4679.9500000000007"/>
    <n v="0"/>
    <n v="0"/>
    <s v="PDR250120"/>
  </r>
  <r>
    <x v="0"/>
    <x v="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600000"/>
    <n v="0"/>
    <n v="600000"/>
    <n v="0"/>
    <n v="630000"/>
    <x v="5"/>
    <n v="528066"/>
    <n v="0"/>
    <n v="528066"/>
    <n v="0"/>
    <n v="0"/>
    <n v="0"/>
  </r>
  <r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655286.90633999999"/>
    <n v="8352.2438999999995"/>
    <n v="646934.66243999999"/>
    <n v="0"/>
    <n v="0"/>
    <s v="ระบุในSD"/>
  </r>
  <r>
    <x v="20"/>
    <x v="12"/>
    <s v="A.C.C.ภาษาอังกฤษ"/>
    <n v="19"/>
    <n v="26"/>
    <s v="ขาว"/>
    <s v="ด้าน"/>
    <n v="70"/>
    <s v="±"/>
    <n v="5"/>
    <s v="ไม่"/>
    <n v="20"/>
    <n v="28"/>
    <n v="50"/>
    <n v="0"/>
    <n v="0"/>
    <n v="0"/>
    <s v="มัด100"/>
    <x v="5"/>
    <n v="10000"/>
    <n v="10000"/>
    <n v="0"/>
    <n v="10500"/>
    <n v="0"/>
    <x v="6"/>
    <n v="0"/>
    <n v="0"/>
    <n v="0"/>
    <n v="0"/>
    <n v="0"/>
    <s v="ห้ามขาด-ห้ามเกิน"/>
  </r>
  <r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0"/>
    <n v="0"/>
    <n v="0"/>
    <n v="0"/>
    <n v="0"/>
    <s v="ระบุในSD"/>
  </r>
  <r>
    <x v="21"/>
    <x v="13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00"/>
    <n v="268"/>
    <n v="132"/>
    <n v="6781"/>
    <n v="0"/>
    <x v="7"/>
    <n v="0"/>
    <n v="0"/>
    <n v="0"/>
    <n v="0"/>
    <n v="0"/>
    <n v="0"/>
  </r>
  <r>
    <x v="22"/>
    <x v="13"/>
    <s v="เพอเฟคค์ 103P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5040"/>
    <n v="0"/>
    <n v="5040"/>
    <n v="6250"/>
    <n v="0"/>
    <x v="7"/>
    <n v="0"/>
    <n v="0"/>
    <n v="0"/>
    <n v="0"/>
    <n v="0"/>
    <n v="0"/>
  </r>
  <r>
    <x v="22"/>
    <x v="13"/>
    <s v="เพอเฟคค์ 104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5040"/>
    <n v="0"/>
    <n v="5040"/>
    <n v="400"/>
    <n v="4872"/>
    <x v="7"/>
    <n v="4832.3906399999996"/>
    <n v="4832.3906399999996"/>
    <n v="0"/>
    <n v="4832.3906399999996"/>
    <n v="0"/>
    <n v="0"/>
  </r>
  <r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4832.3906399999996"/>
    <n v="4832.3906399999996"/>
    <n v="0"/>
    <n v="4832.3906399999996"/>
    <n v="0"/>
    <s v="ระบุในSD"/>
  </r>
  <r>
    <x v="0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4"/>
    <n v="5000"/>
    <n v="0"/>
    <n v="5000"/>
    <n v="0"/>
    <n v="0"/>
    <x v="8"/>
    <n v="4400.55"/>
    <n v="0"/>
    <n v="4400.55"/>
    <n v="0"/>
    <n v="0"/>
    <n v="0"/>
  </r>
  <r>
    <x v="0"/>
    <x v="14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14"/>
    <n v="10000"/>
    <n v="0"/>
    <n v="10000"/>
    <n v="0"/>
    <n v="0"/>
    <x v="8"/>
    <n v="8801.1"/>
    <n v="0"/>
    <n v="8801.1"/>
    <n v="0"/>
    <n v="0"/>
    <n v="0"/>
  </r>
  <r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13201.650000000001"/>
    <n v="0"/>
    <n v="13201.650000000001"/>
    <n v="0"/>
    <n v="0"/>
    <s v="ระบุในSD"/>
  </r>
  <r>
    <x v="23"/>
    <x v="15"/>
    <s v="โอดินฟีด888"/>
    <n v="20"/>
    <n v="37"/>
    <s v="ขาว"/>
    <n v="0"/>
    <n v="65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5600"/>
    <n v="0"/>
    <x v="9"/>
    <n v="0"/>
    <n v="0"/>
    <n v="0"/>
    <n v="0"/>
    <n v="0"/>
    <n v="0"/>
  </r>
  <r>
    <x v="0"/>
    <x v="16"/>
    <s v="ไม่พิมพ์"/>
    <n v="20"/>
    <n v="38"/>
    <s v="ขาว"/>
    <n v="0"/>
    <n v="72"/>
    <s v="±"/>
    <n v="5"/>
    <s v="ไม่"/>
    <s v="ไม่สวมถุงใน"/>
    <n v="0"/>
    <n v="0"/>
    <n v="0"/>
    <n v="0"/>
    <n v="0"/>
    <n v="0"/>
    <x v="0"/>
    <n v="50000"/>
    <n v="0"/>
    <n v="50000"/>
    <n v="0"/>
    <n v="0"/>
    <x v="9"/>
    <n v="55181.5"/>
    <n v="9009"/>
    <n v="46172.5"/>
    <n v="0"/>
    <n v="0"/>
    <n v="0"/>
  </r>
  <r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9"/>
    <n v="55181.5"/>
    <n v="9009"/>
    <n v="46172.5"/>
    <n v="0"/>
    <n v="0"/>
    <s v="ระบุในSD"/>
  </r>
  <r>
    <x v="24"/>
    <x v="13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10000"/>
    <n v="0"/>
    <n v="10000"/>
    <n v="13300"/>
    <n v="0"/>
    <x v="10"/>
    <n v="0"/>
    <n v="0"/>
    <n v="0"/>
    <n v="0"/>
    <n v="0"/>
    <n v="0"/>
  </r>
  <r>
    <x v="25"/>
    <x v="17"/>
    <s v="วี-ฟีด วี 0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10"/>
    <n v="11036.3"/>
    <n v="11036.3"/>
    <n v="0"/>
    <n v="0"/>
    <n v="11036.3"/>
    <n v="0"/>
  </r>
  <r>
    <x v="26"/>
    <x v="17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10000"/>
    <n v="0"/>
    <n v="10000"/>
    <n v="0"/>
    <n v="10500"/>
    <x v="10"/>
    <n v="11036.3"/>
    <n v="11036.3"/>
    <n v="0"/>
    <n v="0"/>
    <n v="11036.3"/>
    <n v="0"/>
  </r>
  <r>
    <x v="27"/>
    <x v="18"/>
    <s v="SPEED PLUS 222 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5"/>
    <n v="5000"/>
    <n v="0"/>
    <n v="5000"/>
    <n v="0"/>
    <n v="5250"/>
    <x v="10"/>
    <n v="5378.4500000000007"/>
    <n v="5378.4500000000007"/>
    <n v="0"/>
    <n v="0"/>
    <n v="5378.4500000000007"/>
    <s v="ห้ามเกิน "/>
  </r>
  <r>
    <x v="28"/>
    <x v="19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0"/>
    <n v="5518.15"/>
    <n v="5518.15"/>
    <n v="0"/>
    <n v="0"/>
    <n v="5518.15"/>
    <n v="0"/>
  </r>
  <r>
    <x v="29"/>
    <x v="19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0"/>
    <n v="5518.15"/>
    <n v="5518.15"/>
    <n v="0"/>
    <n v="0"/>
    <n v="5518.15"/>
    <n v="0"/>
  </r>
  <r>
    <x v="30"/>
    <x v="18"/>
    <s v="JET153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5000"/>
    <n v="0"/>
    <n v="5000"/>
    <n v="5250"/>
    <n v="0"/>
    <x v="10"/>
    <n v="0"/>
    <n v="0"/>
    <n v="0"/>
    <n v="0"/>
    <n v="0"/>
    <s v="ห้ามเกิน "/>
  </r>
  <r>
    <x v="30"/>
    <x v="18"/>
    <s v="R FEED 405A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"/>
    <n v="10000"/>
    <n v="0"/>
    <n v="10000"/>
    <n v="9848"/>
    <n v="159.6"/>
    <x v="10"/>
    <n v="171.68012400000001"/>
    <n v="171.68012400000001"/>
    <n v="0"/>
    <n v="0"/>
    <n v="171.68012400000001"/>
    <s v="ห้ามเกิน "/>
  </r>
  <r>
    <x v="31"/>
    <x v="18"/>
    <s v="JET405โปรตีน18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10000"/>
    <n v="0"/>
    <x v="10"/>
    <n v="0"/>
    <n v="0"/>
    <n v="0"/>
    <n v="0"/>
    <n v="0"/>
    <s v="ห้ามเกิน "/>
  </r>
  <r>
    <x v="31"/>
    <x v="18"/>
    <s v="JET405โปรตีน16%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10000"/>
    <n v="0"/>
    <x v="10"/>
    <n v="0"/>
    <n v="0"/>
    <n v="0"/>
    <n v="0"/>
    <n v="0"/>
    <s v="ห้ามเกิน "/>
  </r>
  <r>
    <x v="32"/>
    <x v="18"/>
    <s v="VC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20000"/>
    <n v="0"/>
    <n v="20000"/>
    <n v="0"/>
    <n v="21000"/>
    <x v="10"/>
    <n v="21513.800000000003"/>
    <n v="10431"/>
    <n v="11082.800000000003"/>
    <n v="0"/>
    <n v="21513.800000000003"/>
    <s v="ห้ามเกิน "/>
  </r>
  <r>
    <x v="32"/>
    <x v="18"/>
    <s v="SPEED PLUS 003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1"/>
    <n v="5000"/>
    <n v="0"/>
    <n v="5000"/>
    <n v="0"/>
    <n v="5250"/>
    <x v="10"/>
    <n v="5378.4500000000007"/>
    <n v="0"/>
    <n v="5378.4500000000007"/>
    <n v="0"/>
    <n v="5378.4500000000007"/>
    <s v="ห้ามเกิน "/>
  </r>
  <r>
    <x v="0"/>
    <x v="13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20000"/>
    <n v="0"/>
    <n v="120000"/>
    <n v="0"/>
    <n v="126000"/>
    <x v="10"/>
    <n v="125730.00000000001"/>
    <n v="0"/>
    <n v="125730.00000000001"/>
    <n v="0"/>
    <n v="125730.00000000001"/>
    <n v="0"/>
  </r>
  <r>
    <x v="33"/>
    <x v="17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6000"/>
    <n v="0"/>
    <n v="6000"/>
    <n v="0"/>
    <n v="6300"/>
    <x v="10"/>
    <n v="6621.78"/>
    <n v="6621.78"/>
    <n v="0"/>
    <n v="0"/>
    <n v="6621.78"/>
    <n v="0"/>
  </r>
  <r>
    <x v="34"/>
    <x v="13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811"/>
    <n v="0"/>
    <n v="811"/>
    <n v="935"/>
    <n v="0"/>
    <x v="10"/>
    <n v="0"/>
    <n v="0"/>
    <n v="0"/>
    <n v="0"/>
    <n v="0"/>
    <s v="ห้ามขาด-ห้ามเกิน"/>
  </r>
  <r>
    <x v="35"/>
    <x v="13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75"/>
    <n v="0"/>
    <n v="175"/>
    <n v="11000"/>
    <n v="0"/>
    <x v="10"/>
    <n v="0"/>
    <n v="0"/>
    <n v="0"/>
    <n v="0"/>
    <n v="0"/>
    <n v="0"/>
  </r>
  <r>
    <x v="36"/>
    <x v="13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2087"/>
    <n v="0"/>
    <n v="2087"/>
    <n v="23120"/>
    <n v="0"/>
    <x v="10"/>
    <n v="0"/>
    <n v="0"/>
    <n v="0"/>
    <n v="0"/>
    <n v="0"/>
    <n v="0"/>
  </r>
  <r>
    <x v="37"/>
    <x v="17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x v="38"/>
    <x v="19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0"/>
    <n v="6000"/>
    <n v="0"/>
    <n v="6000"/>
    <n v="0"/>
    <n v="6300"/>
    <x v="10"/>
    <n v="6454.14"/>
    <n v="0"/>
    <n v="6454.14"/>
    <n v="0"/>
    <n v="6454.14"/>
    <n v="0"/>
  </r>
  <r>
    <x v="39"/>
    <x v="19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0"/>
    <x v="13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971"/>
    <n v="0"/>
    <n v="971"/>
    <n v="10610"/>
    <n v="0"/>
    <x v="10"/>
    <n v="0"/>
    <n v="0"/>
    <n v="0"/>
    <n v="0"/>
    <n v="0"/>
    <n v="0"/>
  </r>
  <r>
    <x v="40"/>
    <x v="13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1"/>
    <n v="0"/>
    <n v="111"/>
    <n v="5600"/>
    <n v="0"/>
    <x v="10"/>
    <n v="0"/>
    <n v="0"/>
    <n v="0"/>
    <n v="0"/>
    <n v="0"/>
    <n v="0"/>
  </r>
  <r>
    <x v="41"/>
    <x v="13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67"/>
    <n v="67"/>
    <n v="0"/>
    <n v="80"/>
    <n v="0"/>
    <x v="10"/>
    <n v="0"/>
    <n v="0"/>
    <n v="0"/>
    <n v="0"/>
    <n v="0"/>
    <n v="0"/>
  </r>
  <r>
    <x v="21"/>
    <x v="13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395"/>
    <n v="0"/>
    <n v="395"/>
    <n v="11050"/>
    <n v="0"/>
    <x v="10"/>
    <n v="0"/>
    <n v="0"/>
    <n v="0"/>
    <n v="0"/>
    <n v="0"/>
    <n v="0"/>
  </r>
  <r>
    <x v="42"/>
    <x v="13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5"/>
    <n v="0"/>
    <n v="235"/>
    <n v="6066"/>
    <n v="0"/>
    <x v="10"/>
    <n v="0"/>
    <n v="0"/>
    <n v="0"/>
    <n v="0"/>
    <n v="0"/>
    <n v="0"/>
  </r>
  <r>
    <x v="42"/>
    <x v="13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734"/>
    <n v="0"/>
    <n v="734"/>
    <n v="5520"/>
    <n v="0"/>
    <x v="10"/>
    <n v="0"/>
    <n v="0"/>
    <n v="0"/>
    <n v="0"/>
    <n v="0"/>
    <n v="0"/>
  </r>
  <r>
    <x v="0"/>
    <x v="19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0"/>
    <n v="20000"/>
    <n v="0"/>
    <n v="21000"/>
    <x v="10"/>
    <n v="22072.6"/>
    <n v="0"/>
    <n v="22072.6"/>
    <n v="0"/>
    <n v="22072.6"/>
    <n v="0"/>
  </r>
  <r>
    <x v="43"/>
    <x v="13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22"/>
    <n v="0"/>
    <n v="122"/>
    <n v="11870"/>
    <n v="0"/>
    <x v="10"/>
    <n v="0"/>
    <n v="0"/>
    <n v="0"/>
    <n v="0"/>
    <n v="0"/>
    <s v="เลาะ 1000+ลบสี400"/>
  </r>
  <r>
    <x v="0"/>
    <x v="20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0"/>
    <n v="40000"/>
    <n v="0"/>
    <n v="40000"/>
    <n v="0"/>
    <n v="42000"/>
    <x v="10"/>
    <n v="43027.600000000006"/>
    <n v="0"/>
    <n v="43027.600000000006"/>
    <n v="0"/>
    <n v="43027.600000000006"/>
    <n v="0"/>
  </r>
  <r>
    <x v="44"/>
    <x v="17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0"/>
    <n v="3150"/>
    <x v="10"/>
    <n v="3310.89"/>
    <n v="0"/>
    <n v="3310.89"/>
    <n v="0"/>
    <n v="3310.89"/>
    <n v="0"/>
  </r>
  <r>
    <x v="45"/>
    <x v="17"/>
    <s v="ฟีล กู๊ด พี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310.89"/>
    <n v="0"/>
    <n v="3310.89"/>
    <n v="0"/>
    <n v="3310.89"/>
    <n v="0"/>
  </r>
  <r>
    <x v="46"/>
    <x v="17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7"/>
    <x v="17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"/>
    <n v="0"/>
    <n v="5000"/>
    <n v="0"/>
    <n v="5250"/>
    <x v="10"/>
    <n v="5518.15"/>
    <n v="0"/>
    <n v="5518.15"/>
    <n v="0"/>
    <n v="5518.15"/>
    <n v="0"/>
  </r>
  <r>
    <x v="48"/>
    <x v="19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0"/>
    <n v="3478.5300000000007"/>
    <n v="0"/>
    <n v="3478.5300000000007"/>
    <n v="0"/>
    <n v="3478.5300000000007"/>
    <n v="0"/>
  </r>
  <r>
    <x v="49"/>
    <x v="13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855"/>
    <n v="0"/>
    <n v="855"/>
    <n v="16440"/>
    <n v="0"/>
    <x v="10"/>
    <n v="0"/>
    <n v="0"/>
    <n v="0"/>
    <n v="0"/>
    <n v="0"/>
    <n v="0"/>
  </r>
  <r>
    <x v="50"/>
    <x v="13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10"/>
    <n v="0"/>
    <n v="0"/>
    <n v="0"/>
    <n v="0"/>
    <n v="0"/>
    <n v="5987"/>
  </r>
  <r>
    <x v="51"/>
    <x v="13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20"/>
    <n v="0"/>
    <n v="2320"/>
    <n v="20900"/>
    <n v="0"/>
    <x v="10"/>
    <n v="0"/>
    <n v="0"/>
    <n v="0"/>
    <n v="0"/>
    <n v="0"/>
    <n v="0"/>
  </r>
  <r>
    <x v="52"/>
    <x v="13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10"/>
    <n v="0"/>
    <n v="0"/>
    <n v="0"/>
    <n v="0"/>
    <n v="0"/>
    <n v="0"/>
  </r>
  <r>
    <x v="53"/>
    <x v="13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434"/>
    <n v="0"/>
    <n v="1434"/>
    <n v="11200"/>
    <n v="0"/>
    <x v="10"/>
    <n v="0"/>
    <n v="0"/>
    <n v="0"/>
    <n v="0"/>
    <n v="0"/>
    <n v="0"/>
  </r>
  <r>
    <x v="54"/>
    <x v="13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10"/>
    <n v="0"/>
    <n v="0"/>
    <n v="0"/>
    <n v="0"/>
    <n v="0"/>
    <n v="0"/>
  </r>
  <r>
    <x v="54"/>
    <x v="13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89"/>
    <n v="0"/>
    <n v="89"/>
    <n v="11180"/>
    <n v="0"/>
    <x v="10"/>
    <n v="0"/>
    <n v="0"/>
    <n v="0"/>
    <n v="0"/>
    <n v="0"/>
    <n v="0"/>
  </r>
  <r>
    <x v="55"/>
    <x v="17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0"/>
    <n v="3000"/>
    <n v="5300"/>
    <n v="0"/>
    <x v="10"/>
    <n v="0"/>
    <n v="0"/>
    <n v="0"/>
    <n v="0"/>
    <n v="0"/>
    <n v="0"/>
  </r>
  <r>
    <x v="39"/>
    <x v="19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"/>
    <n v="0"/>
    <n v="2000"/>
    <n v="5400"/>
    <n v="0"/>
    <x v="10"/>
    <n v="0"/>
    <n v="0"/>
    <n v="0"/>
    <n v="0"/>
    <n v="0"/>
    <n v="0"/>
  </r>
  <r>
    <x v="56"/>
    <x v="17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2500"/>
    <n v="1500"/>
    <n v="4209"/>
    <n v="0"/>
    <x v="10"/>
    <n v="0"/>
    <n v="0"/>
    <n v="0"/>
    <n v="0"/>
    <n v="0"/>
    <n v="0"/>
  </r>
  <r>
    <x v="57"/>
    <x v="17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2500"/>
    <n v="1500"/>
    <n v="4200"/>
    <n v="0"/>
    <x v="10"/>
    <n v="0"/>
    <n v="0"/>
    <n v="0"/>
    <n v="0"/>
    <n v="0"/>
    <n v="0"/>
  </r>
  <r>
    <x v="58"/>
    <x v="17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432"/>
    <n v="2432"/>
    <n v="0"/>
    <n v="0"/>
    <n v="0"/>
    <x v="10"/>
    <n v="0"/>
    <n v="0"/>
    <n v="0"/>
    <n v="0"/>
    <n v="0"/>
    <n v="0"/>
  </r>
  <r>
    <x v="59"/>
    <x v="17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3712"/>
    <n v="288"/>
    <n v="4300"/>
    <n v="0"/>
    <x v="10"/>
    <n v="0"/>
    <n v="0"/>
    <n v="0"/>
    <n v="0"/>
    <n v="0"/>
    <n v="0"/>
  </r>
  <r>
    <x v="32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4010"/>
    <n v="0"/>
    <n v="4470"/>
    <n v="0"/>
    <x v="10"/>
    <n v="0"/>
    <n v="0"/>
    <n v="0"/>
    <n v="0"/>
    <n v="0"/>
    <n v="0"/>
  </r>
  <r>
    <x v="32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065"/>
    <n v="0"/>
    <n v="3300"/>
    <n v="0"/>
    <x v="10"/>
    <n v="0"/>
    <n v="0"/>
    <n v="0"/>
    <n v="0"/>
    <n v="0"/>
    <n v="0"/>
  </r>
  <r>
    <x v="60"/>
    <x v="17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600"/>
    <n v="0"/>
    <n v="2800"/>
    <n v="0"/>
    <x v="10"/>
    <n v="0"/>
    <n v="0"/>
    <n v="0"/>
    <n v="0"/>
    <n v="0"/>
    <n v="0"/>
  </r>
  <r>
    <x v="61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3000"/>
    <n v="3318"/>
    <n v="0"/>
    <n v="0"/>
    <n v="0"/>
    <x v="10"/>
    <n v="0"/>
    <n v="0"/>
    <n v="0"/>
    <n v="0"/>
    <n v="0"/>
    <s v="ลูกค้าสั่งผิดเอาไปส่งเดือน10"/>
  </r>
  <r>
    <x v="62"/>
    <x v="17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364"/>
    <n v="136"/>
    <n v="5500"/>
    <n v="0"/>
    <x v="10"/>
    <n v="0"/>
    <n v="0"/>
    <n v="0"/>
    <n v="0"/>
    <n v="0"/>
    <n v="0"/>
  </r>
  <r>
    <x v="63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194"/>
    <n v="0"/>
    <n v="5632"/>
    <n v="0"/>
    <x v="10"/>
    <n v="0"/>
    <n v="0"/>
    <n v="0"/>
    <n v="0"/>
    <n v="0"/>
    <n v="0"/>
  </r>
  <r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0"/>
    <n v="299423.05012400018"/>
    <n v="55711.810123999996"/>
    <n v="243711.24000000008"/>
    <n v="0"/>
    <n v="299423.05012400018"/>
    <s v="ระบุในSD"/>
  </r>
  <r>
    <x v="64"/>
    <x v="21"/>
    <s v="SD GOAT"/>
    <n v="20"/>
    <n v="37"/>
    <s v="ขาว"/>
    <n v="0"/>
    <n v="80"/>
    <s v="±"/>
    <n v="5"/>
    <s v="ไม่"/>
    <n v="22"/>
    <n v="40"/>
    <n v="40"/>
    <n v="108.55204095999999"/>
    <n v="0"/>
    <n v="108.55204095999999"/>
    <s v="500กระสอบ"/>
    <x v="6"/>
    <n v="5000"/>
    <n v="0"/>
    <n v="5000"/>
    <n v="5780"/>
    <n v="0"/>
    <x v="11"/>
    <n v="0"/>
    <n v="0"/>
    <n v="0"/>
    <n v="0"/>
    <n v="0"/>
    <n v="0"/>
  </r>
  <r>
    <x v="1"/>
    <x v="1"/>
    <n v="0"/>
    <n v="20"/>
    <n v="37"/>
    <n v="0"/>
    <n v="0"/>
    <n v="82"/>
    <s v="±"/>
    <n v="5"/>
    <n v="0"/>
    <n v="0"/>
    <n v="0"/>
    <n v="0"/>
    <n v="0"/>
    <n v="0"/>
    <n v="0"/>
    <n v="0"/>
    <x v="1"/>
    <n v="0"/>
    <n v="0"/>
    <n v="0"/>
    <n v="0"/>
    <n v="0"/>
    <x v="11"/>
    <n v="0"/>
    <n v="0"/>
    <n v="0"/>
    <n v="0"/>
    <n v="0"/>
    <s v="ระบุในSD"/>
  </r>
  <r>
    <x v="65"/>
    <x v="13"/>
    <s v="เพอเฟคค์ 664HP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13"/>
    <n v="32998"/>
    <n v="30240"/>
    <n v="2758"/>
    <n v="35031"/>
    <n v="0"/>
    <x v="12"/>
    <n v="0"/>
    <n v="0"/>
    <n v="0"/>
    <n v="0"/>
    <n v="0"/>
    <n v="0"/>
  </r>
  <r>
    <x v="66"/>
    <x v="16"/>
    <s v="WB เบทาโกร 124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14000"/>
    <n v="14145"/>
    <n v="0"/>
    <n v="14744"/>
    <n v="0"/>
    <x v="12"/>
    <n v="0"/>
    <n v="0"/>
    <n v="0"/>
    <n v="0"/>
    <n v="0"/>
    <s v="หนองบุญมาก"/>
  </r>
  <r>
    <x v="67"/>
    <x v="16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5"/>
    <n v="10000"/>
    <n v="10084"/>
    <n v="0"/>
    <n v="10600"/>
    <n v="0"/>
    <x v="12"/>
    <n v="0"/>
    <n v="0"/>
    <n v="0"/>
    <n v="0"/>
    <n v="0"/>
    <s v="พระประแดง"/>
  </r>
  <r>
    <x v="68"/>
    <x v="16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5"/>
    <n v="20000"/>
    <n v="0"/>
    <n v="20000"/>
    <n v="21000"/>
    <n v="0"/>
    <x v="12"/>
    <n v="0"/>
    <n v="0"/>
    <n v="0"/>
    <n v="0"/>
    <n v="0"/>
    <s v="พระประแดง"/>
  </r>
  <r>
    <x v="69"/>
    <x v="22"/>
    <s v="ช้างจีนข้าวหอมชั้นดี(น้ำเงิน)(ถุงในเจาะรู)"/>
    <n v="20"/>
    <n v="32"/>
    <s v="ขาว"/>
    <n v="0"/>
    <n v="70"/>
    <s v="±"/>
    <n v="5"/>
    <s v="บิด"/>
    <n v="21"/>
    <n v="35"/>
    <n v="40"/>
    <n v="64.880321335871997"/>
    <n v="0"/>
    <n v="64.880321335871997"/>
    <s v="500กระสอบแบน"/>
    <x v="13"/>
    <n v="5000"/>
    <n v="1422"/>
    <n v="3578"/>
    <n v="5322"/>
    <n v="0"/>
    <x v="12"/>
    <n v="0"/>
    <n v="0"/>
    <n v="0"/>
    <n v="0"/>
    <n v="0"/>
    <n v="0"/>
  </r>
  <r>
    <x v="70"/>
    <x v="16"/>
    <s v="เบทาโกร 403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20000"/>
    <n v="15000"/>
    <n v="5000"/>
    <n v="20800"/>
    <n v="0"/>
    <x v="12"/>
    <n v="0"/>
    <n v="0"/>
    <n v="0"/>
    <n v="0"/>
    <n v="0"/>
    <s v="ลพบุรี 3"/>
  </r>
  <r>
    <x v="71"/>
    <x v="16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30000"/>
    <n v="0"/>
    <n v="30000"/>
    <n v="21420"/>
    <n v="9009"/>
    <x v="12"/>
    <n v="9690.8912099999998"/>
    <n v="9690.8912099999998"/>
    <n v="0"/>
    <n v="0"/>
    <n v="0"/>
    <s v="ลพบุรี 1"/>
  </r>
  <r>
    <x v="72"/>
    <x v="16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30000"/>
    <n v="30370"/>
    <n v="0"/>
    <n v="31585"/>
    <n v="0"/>
    <x v="12"/>
    <n v="0"/>
    <n v="0"/>
    <n v="0"/>
    <n v="0"/>
    <n v="0"/>
    <s v="ลพบุรี 1"/>
  </r>
  <r>
    <x v="73"/>
    <x v="16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80000"/>
    <n v="0"/>
    <n v="80000"/>
    <n v="0"/>
    <n v="84000"/>
    <x v="12"/>
    <n v="86055.200000000012"/>
    <n v="37006"/>
    <n v="49049.200000000012"/>
    <n v="0"/>
    <n v="0"/>
    <s v="ลพบุรี 3"/>
  </r>
  <r>
    <x v="74"/>
    <x v="2"/>
    <s v="ชามแดง 25กก."/>
    <n v="20"/>
    <n v="32"/>
    <s v="ขาว"/>
    <n v="0"/>
    <n v="72"/>
    <s v="±"/>
    <n v="3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00"/>
    <n v="0"/>
    <x v="12"/>
    <n v="0"/>
    <n v="0"/>
    <n v="0"/>
    <n v="0"/>
    <n v="0"/>
    <s v="PDR250113"/>
  </r>
  <r>
    <x v="75"/>
    <x v="16"/>
    <s v="WB ฟาร์ม F93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10000"/>
    <n v="0"/>
    <n v="10000"/>
    <n v="0"/>
    <n v="10500"/>
    <x v="12"/>
    <n v="10756.900000000001"/>
    <n v="0"/>
    <n v="10756.900000000001"/>
    <n v="0"/>
    <n v="0"/>
    <s v="ลำพูน"/>
  </r>
  <r>
    <x v="76"/>
    <x v="16"/>
    <s v="WB เบทาโกร 2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ลำพูน"/>
  </r>
  <r>
    <x v="77"/>
    <x v="16"/>
    <s v="เบทาโกร 40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พระประแดง"/>
  </r>
  <r>
    <x v="77"/>
    <x v="16"/>
    <s v="เบทาโกร 124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7"/>
    <n v="10000"/>
    <n v="0"/>
    <n v="10000"/>
    <n v="0"/>
    <n v="10500"/>
    <x v="12"/>
    <n v="10756.900000000001"/>
    <n v="0"/>
    <n v="10756.900000000001"/>
    <n v="0"/>
    <n v="0"/>
    <s v="พระประแดง"/>
  </r>
  <r>
    <x v="78"/>
    <x v="16"/>
    <s v="WB บาลานส์ 910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10000"/>
    <n v="0"/>
    <n v="10000"/>
    <n v="0"/>
    <n v="10500"/>
    <x v="12"/>
    <n v="10756.900000000001"/>
    <n v="0"/>
    <n v="10756.900000000001"/>
    <n v="0"/>
    <n v="0"/>
    <s v="ลำพูน"/>
  </r>
  <r>
    <x v="79"/>
    <x v="16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10000"/>
    <n v="0"/>
    <n v="10000"/>
    <n v="0"/>
    <n v="10500"/>
    <x v="12"/>
    <n v="10756.900000000001"/>
    <n v="0"/>
    <n v="10756.900000000001"/>
    <n v="0"/>
    <n v="0"/>
    <s v="ลพบุรี 3"/>
  </r>
  <r>
    <x v="79"/>
    <x v="16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30000"/>
    <n v="0"/>
    <n v="30000"/>
    <n v="0"/>
    <n v="31500"/>
    <x v="12"/>
    <n v="32270.700000000004"/>
    <n v="0"/>
    <n v="32270.700000000004"/>
    <n v="0"/>
    <n v="0"/>
    <s v="ลพบุรี 3"/>
  </r>
  <r>
    <x v="80"/>
    <x v="16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30000"/>
    <n v="0"/>
    <n v="30000"/>
    <n v="0"/>
    <n v="31500"/>
    <x v="12"/>
    <n v="32270.700000000004"/>
    <n v="0"/>
    <n v="32270.700000000004"/>
    <n v="0"/>
    <n v="0"/>
    <s v="ลพบุรี 1"/>
  </r>
  <r>
    <x v="81"/>
    <x v="16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2"/>
    <x v="16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3"/>
    <x v="16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10000"/>
    <n v="0"/>
    <n v="10000"/>
    <n v="0"/>
    <n v="10500"/>
    <x v="12"/>
    <n v="10756.900000000001"/>
    <n v="0"/>
    <n v="10756.900000000001"/>
    <n v="0"/>
    <n v="0"/>
    <s v="ลำพูน"/>
  </r>
  <r>
    <x v="82"/>
    <x v="16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5000"/>
    <n v="0"/>
    <n v="5000"/>
    <n v="0"/>
    <n v="5250"/>
    <x v="12"/>
    <n v="5378.4500000000007"/>
    <n v="0"/>
    <n v="5378.4500000000007"/>
    <n v="0"/>
    <n v="0"/>
    <s v="ลำพูน"/>
  </r>
  <r>
    <x v="84"/>
    <x v="16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12000"/>
    <n v="0"/>
    <n v="12000"/>
    <n v="0"/>
    <n v="12600"/>
    <x v="12"/>
    <n v="12908.28"/>
    <n v="0"/>
    <n v="12908.28"/>
    <n v="0"/>
    <n v="0"/>
    <s v="หนองบุญมาก"/>
  </r>
  <r>
    <x v="85"/>
    <x v="16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2"/>
    <n v="5378.4500000000007"/>
    <n v="0"/>
    <n v="5378.4500000000007"/>
    <n v="0"/>
    <n v="0"/>
    <s v="ลพบุรี 3"/>
  </r>
  <r>
    <x v="84"/>
    <x v="16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20000"/>
    <n v="0"/>
    <n v="20000"/>
    <n v="0"/>
    <n v="21000"/>
    <x v="12"/>
    <n v="21513.800000000003"/>
    <n v="0"/>
    <n v="21513.800000000003"/>
    <n v="0"/>
    <n v="0"/>
    <s v="ลพบุรี 3"/>
  </r>
  <r>
    <x v="85"/>
    <x v="16"/>
    <s v="เบทาโกร 327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2"/>
    <n v="5378.4500000000007"/>
    <n v="0"/>
    <n v="5378.4500000000007"/>
    <n v="0"/>
    <n v="0"/>
    <s v="ลพบุรี 3"/>
  </r>
  <r>
    <x v="83"/>
    <x v="16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5000"/>
    <n v="0"/>
    <n v="5000"/>
    <n v="0"/>
    <n v="5250"/>
    <x v="12"/>
    <n v="5378.4500000000007"/>
    <n v="0"/>
    <n v="5378.4500000000007"/>
    <n v="0"/>
    <n v="0"/>
    <s v="ลำพูน"/>
  </r>
  <r>
    <x v="86"/>
    <x v="16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40000"/>
    <n v="0"/>
    <n v="40000"/>
    <n v="0"/>
    <n v="42000"/>
    <x v="12"/>
    <n v="43027.600000000006"/>
    <n v="0"/>
    <n v="43027.600000000006"/>
    <n v="0"/>
    <n v="0"/>
    <s v="ลพบุรี 3"/>
  </r>
  <r>
    <x v="87"/>
    <x v="16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5000"/>
    <n v="0"/>
    <n v="5000"/>
    <n v="0"/>
    <n v="5250"/>
    <x v="12"/>
    <n v="5378.4500000000007"/>
    <n v="0"/>
    <n v="5378.4500000000007"/>
    <n v="0"/>
    <n v="0"/>
    <s v="ลำพูน"/>
  </r>
  <r>
    <x v="81"/>
    <x v="16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4"/>
    <n v="5000"/>
    <n v="0"/>
    <n v="5000"/>
    <n v="0"/>
    <n v="5250"/>
    <x v="12"/>
    <n v="5378.4500000000007"/>
    <n v="0"/>
    <n v="5378.4500000000007"/>
    <n v="0"/>
    <n v="0"/>
    <s v="ลำพูน"/>
  </r>
  <r>
    <x v="88"/>
    <x v="16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2"/>
    <n v="5378.4500000000007"/>
    <n v="0"/>
    <n v="5378.4500000000007"/>
    <n v="0"/>
    <n v="0"/>
    <s v="ลำพูน"/>
  </r>
  <r>
    <x v="88"/>
    <x v="16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5"/>
    <n v="5000"/>
    <n v="0"/>
    <n v="5000"/>
    <n v="0"/>
    <n v="5250"/>
    <x v="12"/>
    <n v="5378.4500000000007"/>
    <n v="0"/>
    <n v="5378.4500000000007"/>
    <n v="0"/>
    <n v="0"/>
    <s v="ลำพูน"/>
  </r>
  <r>
    <x v="0"/>
    <x v="13"/>
    <s v="รอแบบ"/>
    <n v="20"/>
    <n v="36"/>
    <s v="ขาว"/>
    <n v="0"/>
    <n v="78"/>
    <s v="±"/>
    <n v="5"/>
    <s v="จับจีบ"/>
    <s v="ไม่สวมถุงใน"/>
    <n v="0"/>
    <n v="0"/>
    <n v="0"/>
    <n v="0"/>
    <n v="0"/>
    <s v="มัด80 ใช้สายรัด"/>
    <x v="0"/>
    <n v="110000"/>
    <n v="0"/>
    <n v="110000"/>
    <n v="0"/>
    <n v="115500"/>
    <x v="12"/>
    <n v="115252.50000000001"/>
    <n v="0"/>
    <n v="115252.50000000001"/>
    <n v="0"/>
    <n v="0"/>
    <n v="0"/>
  </r>
  <r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2"/>
    <n v="492829.37121000013"/>
    <n v="46696.891210000002"/>
    <n v="446132.4800000001"/>
    <n v="0"/>
    <n v="0"/>
    <s v="ระบุในSD"/>
  </r>
  <r>
    <x v="89"/>
    <x v="14"/>
    <s v="ไม่พิมพ์"/>
    <n v="21"/>
    <n v="38"/>
    <s v="ขาว"/>
    <n v="0"/>
    <n v="69"/>
    <s v="±"/>
    <n v="5"/>
    <s v="ไม่"/>
    <n v="22"/>
    <n v="41"/>
    <n v="40"/>
    <n v="124.61774302207998"/>
    <n v="0"/>
    <n v="124.61774302207998"/>
    <s v="500กระสอบ"/>
    <x v="26"/>
    <n v="4000"/>
    <n v="0"/>
    <n v="4000"/>
    <n v="0"/>
    <n v="0"/>
    <x v="13"/>
    <n v="4100"/>
    <n v="0"/>
    <n v="4100"/>
    <n v="0"/>
    <n v="0"/>
    <n v="0"/>
  </r>
  <r>
    <x v="90"/>
    <x v="11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10"/>
    <n v="10000"/>
    <n v="0"/>
    <n v="10000"/>
    <n v="0"/>
    <n v="10500"/>
    <x v="13"/>
    <n v="9918.7000000000007"/>
    <n v="0"/>
    <n v="9918.7000000000007"/>
    <n v="0"/>
    <n v="0"/>
    <s v="ห้ามขาด-ห้ามเกิน"/>
  </r>
  <r>
    <x v="0"/>
    <x v="14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10000"/>
    <n v="0"/>
    <n v="10000"/>
    <n v="0"/>
    <n v="0"/>
    <x v="13"/>
    <n v="11036.3"/>
    <n v="0"/>
    <n v="11036.3"/>
    <n v="0"/>
    <n v="0"/>
    <n v="0"/>
  </r>
  <r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25055"/>
    <n v="0"/>
    <n v="25055"/>
    <n v="0"/>
    <n v="0"/>
    <s v="ระบุในSD"/>
  </r>
  <r>
    <x v="91"/>
    <x v="17"/>
    <s v="โมโม่ 413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5"/>
    <n v="3000"/>
    <n v="0"/>
    <n v="3000"/>
    <n v="0"/>
    <n v="3150"/>
    <x v="14"/>
    <n v="3310.89"/>
    <n v="3310.89"/>
    <n v="0"/>
    <n v="3310.89"/>
    <n v="0"/>
    <n v="0"/>
  </r>
  <r>
    <x v="92"/>
    <x v="15"/>
    <s v="นิค 102B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5554"/>
    <n v="0"/>
    <x v="14"/>
    <n v="0"/>
    <n v="0"/>
    <n v="0"/>
    <n v="0"/>
    <n v="0"/>
    <n v="0"/>
  </r>
  <r>
    <x v="93"/>
    <x v="23"/>
    <s v="การ์เซียส์ฟิช 113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3"/>
    <n v="5000"/>
    <n v="0"/>
    <n v="5000"/>
    <n v="0"/>
    <n v="5250"/>
    <x v="14"/>
    <n v="5378.4500000000007"/>
    <n v="5378.4500000000007"/>
    <n v="0"/>
    <n v="5378.4500000000007"/>
    <n v="0"/>
    <n v="0"/>
  </r>
  <r>
    <x v="94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4"/>
    <n v="17211.04"/>
    <n v="0"/>
    <n v="17211.04"/>
    <n v="0"/>
    <n v="17211.04"/>
    <n v="0"/>
  </r>
  <r>
    <x v="0"/>
    <x v="23"/>
    <s v="รอแบบ"/>
    <n v="21"/>
    <n v="37"/>
    <s v="ขาว"/>
    <s v="ใส"/>
    <n v="100"/>
    <s v="±"/>
    <n v="5"/>
    <s v="บิด"/>
    <n v="22"/>
    <n v="40"/>
    <n v="40"/>
    <n v="108.55204095999999"/>
    <n v="0"/>
    <n v="108.55204095999999"/>
    <s v="500กระสอบ"/>
    <x v="4"/>
    <n v="5000"/>
    <n v="0"/>
    <n v="5000"/>
    <n v="0"/>
    <n v="5250"/>
    <x v="14"/>
    <n v="5378.4500000000007"/>
    <n v="0"/>
    <n v="5378.4500000000007"/>
    <n v="0"/>
    <n v="5378.4500000000007"/>
    <n v="0"/>
  </r>
  <r>
    <x v="0"/>
    <x v="25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60000"/>
    <n v="0"/>
    <n v="60000"/>
    <n v="0"/>
    <n v="63000"/>
    <x v="14"/>
    <n v="64541.400000000009"/>
    <n v="45933"/>
    <n v="18608.400000000009"/>
    <n v="45933"/>
    <n v="18608.400000000009"/>
    <n v="0"/>
  </r>
  <r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21000"/>
    <x v="14"/>
    <n v="21513.800000000003"/>
    <n v="0"/>
    <n v="21513.800000000003"/>
    <n v="0"/>
    <n v="21513.800000000003"/>
    <n v="0"/>
  </r>
  <r>
    <x v="0"/>
    <x v="17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0"/>
    <n v="10000"/>
    <n v="0"/>
    <n v="10000"/>
    <n v="0"/>
    <n v="10500"/>
    <x v="14"/>
    <n v="11595.1"/>
    <n v="0"/>
    <n v="11595.1"/>
    <n v="0"/>
    <n v="11595.1"/>
    <n v="0"/>
  </r>
  <r>
    <x v="95"/>
    <x v="17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0"/>
    <n v="6000"/>
    <n v="0"/>
    <n v="6000"/>
    <n v="0"/>
    <n v="6300"/>
    <x v="14"/>
    <n v="6621.78"/>
    <n v="0"/>
    <n v="6621.78"/>
    <n v="0"/>
    <n v="6621.78"/>
    <n v="0"/>
  </r>
  <r>
    <x v="96"/>
    <x v="17"/>
    <s v="ฟิล กู๊ด 80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4"/>
    <n v="5518.15"/>
    <n v="0"/>
    <n v="5518.15"/>
    <n v="0"/>
    <n v="5518.15"/>
    <n v="0"/>
  </r>
  <r>
    <x v="97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4"/>
    <n v="17211.04"/>
    <n v="0"/>
    <n v="17211.04"/>
    <n v="0"/>
    <n v="17211.04"/>
    <n v="0"/>
  </r>
  <r>
    <x v="98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4"/>
    <n v="17211.04"/>
    <n v="0"/>
    <n v="17211.04"/>
    <n v="0"/>
    <n v="17211.04"/>
    <n v="0"/>
  </r>
  <r>
    <x v="99"/>
    <x v="17"/>
    <s v="โมโม่ 4133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0"/>
    <n v="5000"/>
    <n v="0"/>
    <n v="5000"/>
    <n v="0"/>
    <n v="5250"/>
    <x v="14"/>
    <n v="5797.55"/>
    <n v="0"/>
    <n v="5797.55"/>
    <n v="0"/>
    <n v="5797.55"/>
    <n v="0"/>
  </r>
  <r>
    <x v="100"/>
    <x v="17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0"/>
    <n v="4000"/>
    <n v="0"/>
    <n v="4000"/>
    <n v="0"/>
    <n v="4200"/>
    <x v="14"/>
    <n v="4414.5199999999995"/>
    <n v="0"/>
    <n v="4414.5199999999995"/>
    <n v="0"/>
    <n v="4414.5199999999995"/>
    <n v="0"/>
  </r>
  <r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14"/>
    <n v="10756.900000000001"/>
    <n v="0"/>
    <n v="10756.900000000001"/>
    <n v="0"/>
    <n v="10756.900000000001"/>
    <n v="0"/>
  </r>
  <r>
    <x v="101"/>
    <x v="17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0"/>
    <n v="10000"/>
    <n v="0"/>
    <n v="10000"/>
    <n v="0"/>
    <n v="10500"/>
    <x v="14"/>
    <n v="11036.3"/>
    <n v="0"/>
    <n v="11036.3"/>
    <n v="0"/>
    <n v="11036.3"/>
    <n v="0"/>
  </r>
  <r>
    <x v="102"/>
    <x v="19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4"/>
    <n v="5518.15"/>
    <n v="0"/>
    <n v="5518.15"/>
    <n v="0"/>
    <n v="5518.15"/>
    <n v="0"/>
  </r>
  <r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4"/>
    <n v="213014.56"/>
    <n v="54622.34"/>
    <n v="158392.22"/>
    <n v="54622.34"/>
    <n v="158392.22"/>
    <s v="ระบุในSD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6"/>
    <n v="325632"/>
    <n v="325632"/>
    <n v="0"/>
    <n v="329710"/>
    <n v="0"/>
    <x v="15"/>
    <n v="0"/>
    <n v="0"/>
    <n v="0"/>
    <n v="0"/>
    <n v="0"/>
    <n v="0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4"/>
    <n v="268368"/>
    <n v="15939"/>
    <n v="252429"/>
    <n v="174315"/>
    <n v="98755.650000000009"/>
    <x v="15"/>
    <n v="97952.766565500016"/>
    <n v="53829"/>
    <n v="44123.766565500016"/>
    <n v="0"/>
    <n v="97952.766565500016"/>
    <n v="0"/>
  </r>
  <r>
    <x v="103"/>
    <x v="26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7"/>
    <n v="3406000"/>
    <n v="0"/>
    <n v="3406000"/>
    <n v="0"/>
    <n v="3576300"/>
    <x v="15"/>
    <n v="3378309.2199999997"/>
    <n v="0"/>
    <n v="3378309.2199999997"/>
    <n v="0"/>
    <n v="3378309.2199999997"/>
    <n v="0"/>
  </r>
  <r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5"/>
    <n v="3476261.9865654996"/>
    <n v="53829"/>
    <n v="3422432.9865654996"/>
    <n v="0"/>
    <n v="3476261.9865654996"/>
    <s v="ระบุในSD"/>
  </r>
  <r>
    <x v="0"/>
    <x v="27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4"/>
    <n v="7000"/>
    <n v="0"/>
    <n v="7000"/>
    <n v="0"/>
    <n v="7350"/>
    <x v="16"/>
    <n v="6943.09"/>
    <n v="6943.09"/>
    <n v="0"/>
    <n v="0"/>
    <n v="0"/>
    <n v="0"/>
  </r>
  <r>
    <x v="104"/>
    <x v="28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8000"/>
    <n v="0"/>
    <n v="8000"/>
    <n v="0"/>
    <n v="8400"/>
    <x v="16"/>
    <n v="7934.96"/>
    <n v="7934.96"/>
    <n v="0"/>
    <n v="0"/>
    <n v="7934.96"/>
    <s v="ห้ามเกิน-ขาดได้5%"/>
  </r>
  <r>
    <x v="104"/>
    <x v="28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7000"/>
    <n v="0"/>
    <n v="7000"/>
    <n v="0"/>
    <n v="7350"/>
    <x v="16"/>
    <n v="6943.09"/>
    <n v="3540"/>
    <n v="3403.09"/>
    <n v="0"/>
    <n v="6943.09"/>
    <s v="ห้ามเกิน-ขาดได้5%"/>
  </r>
  <r>
    <x v="104"/>
    <x v="28"/>
    <s v="BLANK FORM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2"/>
    <n v="5000"/>
    <n v="0"/>
    <n v="5000"/>
    <n v="0"/>
    <n v="5250"/>
    <x v="16"/>
    <n v="4959.3500000000004"/>
    <n v="0"/>
    <n v="4959.3500000000004"/>
    <n v="0"/>
    <n v="4959.3500000000004"/>
    <s v="ห้ามเกิน-ขาดได้5%"/>
  </r>
  <r>
    <x v="105"/>
    <x v="28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2"/>
    <n v="10000"/>
    <n v="0"/>
    <n v="10000"/>
    <n v="0"/>
    <n v="10500"/>
    <x v="16"/>
    <n v="9918.7000000000007"/>
    <n v="0"/>
    <n v="9918.7000000000007"/>
    <n v="0"/>
    <n v="0"/>
    <s v="ห้ามเกิน-ขาดได้5%"/>
  </r>
  <r>
    <x v="105"/>
    <x v="28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2"/>
    <n v="10000"/>
    <n v="0"/>
    <n v="10000"/>
    <n v="0"/>
    <n v="10500"/>
    <x v="16"/>
    <n v="9918.7000000000007"/>
    <n v="0"/>
    <n v="9918.7000000000007"/>
    <n v="0"/>
    <n v="0"/>
    <s v="ห้ามเกิน-ขาดได้5%"/>
  </r>
  <r>
    <x v="105"/>
    <x v="28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12"/>
    <n v="5000"/>
    <n v="0"/>
    <n v="5000"/>
    <n v="0"/>
    <n v="5250"/>
    <x v="16"/>
    <n v="4959.3500000000004"/>
    <n v="0"/>
    <n v="4959.3500000000004"/>
    <n v="0"/>
    <n v="0"/>
    <s v="ห้ามเกิน-ขาดได้5%"/>
  </r>
  <r>
    <x v="106"/>
    <x v="29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0"/>
    <n v="5000"/>
    <n v="0"/>
    <n v="5000"/>
    <n v="0"/>
    <n v="5250"/>
    <x v="16"/>
    <n v="5518.15"/>
    <n v="0"/>
    <n v="5518.15"/>
    <n v="0"/>
    <n v="5518.15"/>
    <s v="ห้ามเกิน-ขาดได้5%"/>
  </r>
  <r>
    <x v="106"/>
    <x v="29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0"/>
    <n v="5000"/>
    <n v="0"/>
    <n v="5000"/>
    <n v="0"/>
    <n v="5250"/>
    <x v="16"/>
    <n v="5518.15"/>
    <n v="0"/>
    <n v="5518.15"/>
    <n v="0"/>
    <n v="5518.15"/>
    <s v="ห้ามเกิน-ขาดได้5%"/>
  </r>
  <r>
    <x v="0"/>
    <x v="28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4"/>
    <n v="5000"/>
    <n v="0"/>
    <n v="5000"/>
    <n v="0"/>
    <n v="5250"/>
    <x v="16"/>
    <n v="4959.3500000000004"/>
    <n v="0"/>
    <n v="4959.3500000000004"/>
    <n v="0"/>
    <n v="4959.3500000000004"/>
    <n v="0"/>
  </r>
  <r>
    <x v="0"/>
    <x v="28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14"/>
    <n v="20000"/>
    <n v="0"/>
    <n v="20000"/>
    <n v="0"/>
    <n v="21000"/>
    <x v="16"/>
    <n v="19837.400000000001"/>
    <n v="0"/>
    <n v="19837.400000000001"/>
    <n v="0"/>
    <n v="0"/>
    <n v="0"/>
  </r>
  <r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6"/>
    <n v="87410.290000000008"/>
    <n v="18418.05"/>
    <n v="68992.240000000005"/>
    <n v="0"/>
    <n v="35833.050000000003"/>
    <s v="ระบุในSD"/>
  </r>
  <r>
    <x v="107"/>
    <x v="30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3"/>
    <n v="8000"/>
    <n v="0"/>
    <n v="8000"/>
    <n v="0"/>
    <n v="8400"/>
    <x v="17"/>
    <n v="8605.52"/>
    <n v="8605.52"/>
    <n v="0"/>
    <n v="0"/>
    <n v="8605.52"/>
    <s v="ขาด-เกิน5%"/>
  </r>
  <r>
    <x v="108"/>
    <x v="25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0"/>
    <n v="1000"/>
    <n v="0"/>
    <n v="1000"/>
    <n v="0"/>
    <n v="0"/>
    <x v="17"/>
    <n v="1159.5100000000002"/>
    <n v="1159.5100000000002"/>
    <n v="0"/>
    <n v="0"/>
    <n v="1159.5100000000002"/>
    <s v="ห้ามขาด-เกินได้5%"/>
  </r>
  <r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7"/>
    <n v="9765.0300000000007"/>
    <n v="9765.0300000000007"/>
    <n v="0"/>
    <n v="0"/>
    <n v="9765.0300000000007"/>
    <s v="ระบุในSD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28"/>
    <n v="100000"/>
    <n v="0"/>
    <n v="100000"/>
    <n v="0"/>
    <n v="105000"/>
    <x v="18"/>
    <n v="107569.00000000001"/>
    <n v="0"/>
    <n v="107569.00000000001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29"/>
    <n v="200000"/>
    <n v="0"/>
    <n v="200000"/>
    <n v="0"/>
    <n v="210000"/>
    <x v="18"/>
    <n v="215138.00000000003"/>
    <n v="0"/>
    <n v="215138.00000000003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0"/>
    <n v="200000"/>
    <n v="0"/>
    <n v="200000"/>
    <n v="0"/>
    <n v="210000"/>
    <x v="19"/>
    <n v="215138.00000000003"/>
    <n v="0"/>
    <n v="215138.00000000003"/>
    <n v="0"/>
    <n v="0"/>
    <s v="สั่งเวียดนามสำเร็จรูปทั้งหมด"/>
  </r>
  <r>
    <x v="109"/>
    <x v="31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30"/>
    <n v="150000"/>
    <n v="0"/>
    <n v="150000"/>
    <n v="0"/>
    <n v="157500"/>
    <x v="18"/>
    <n v="161353.5"/>
    <n v="0"/>
    <n v="161353.5"/>
    <n v="0"/>
    <n v="0"/>
    <n v="0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1"/>
    <n v="200000"/>
    <n v="0"/>
    <n v="200000"/>
    <n v="0"/>
    <n v="210000"/>
    <x v="19"/>
    <n v="215138.00000000003"/>
    <n v="0"/>
    <n v="215138.00000000003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0"/>
    <n v="106278"/>
    <n v="0"/>
    <n v="106278"/>
    <n v="0"/>
    <n v="111591.90000000001"/>
    <x v="19"/>
    <n v="114322.18182000001"/>
    <n v="0"/>
    <n v="114322.18182000001"/>
    <n v="0"/>
    <n v="0"/>
    <s v="สั่งเวียดนามสำเร็จรูปทั้งหมด"/>
  </r>
  <r>
    <x v="109"/>
    <x v="31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10000"/>
    <n v="12607"/>
    <n v="0"/>
    <n v="56730"/>
    <n v="0"/>
    <x v="18"/>
    <n v="0"/>
    <n v="0"/>
    <n v="0"/>
    <n v="0"/>
    <n v="0"/>
    <n v="0"/>
  </r>
  <r>
    <x v="109"/>
    <x v="31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7920"/>
    <n v="7920"/>
    <n v="0"/>
    <n v="12600"/>
    <n v="0"/>
    <x v="18"/>
    <n v="0"/>
    <n v="0"/>
    <n v="0"/>
    <n v="0"/>
    <n v="0"/>
    <n v="0"/>
  </r>
  <r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9"/>
    <n v="1028658.6818200002"/>
    <n v="0"/>
    <n v="1028658.6818200002"/>
    <n v="0"/>
    <n v="0"/>
    <s v="ระบุในSD"/>
  </r>
  <r>
    <x v="110"/>
    <x v="32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3"/>
    <n v="4563"/>
    <n v="0"/>
    <n v="4563"/>
    <n v="0"/>
    <n v="0"/>
    <x v="20"/>
    <n v="5163.3539099999998"/>
    <n v="5163.3539099999998"/>
    <n v="0"/>
    <n v="0"/>
    <n v="0"/>
    <n v="0"/>
  </r>
  <r>
    <x v="111"/>
    <x v="33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0"/>
    <n v="4000"/>
    <n v="0"/>
    <n v="4000"/>
    <n v="0"/>
    <n v="4200"/>
    <x v="20"/>
    <n v="4749.8"/>
    <n v="0"/>
    <n v="4749.8"/>
    <n v="0"/>
    <n v="0"/>
    <n v="0"/>
  </r>
  <r>
    <x v="0"/>
    <x v="34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20"/>
    <n v="48615.600000000006"/>
    <n v="0"/>
    <n v="48615.600000000006"/>
    <n v="0"/>
    <n v="0"/>
    <n v="0"/>
  </r>
  <r>
    <x v="0"/>
    <x v="33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0"/>
    <n v="10000"/>
    <n v="0"/>
    <n v="10000"/>
    <n v="0"/>
    <n v="10500"/>
    <x v="20"/>
    <n v="11874.499999999998"/>
    <n v="0"/>
    <n v="11874.499999999998"/>
    <n v="0"/>
    <n v="0"/>
    <n v="0"/>
  </r>
  <r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0"/>
    <n v="70403.253909999999"/>
    <n v="5163.3539099999998"/>
    <n v="65239.900000000009"/>
    <n v="0"/>
    <n v="0"/>
    <s v="ระบุในSD"/>
  </r>
  <r>
    <x v="112"/>
    <x v="35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5"/>
    <n v="10000"/>
    <n v="3157"/>
    <n v="6843"/>
    <n v="0"/>
    <n v="7185.1500000000005"/>
    <x v="21"/>
    <n v="8508.1071899999988"/>
    <n v="4000"/>
    <n v="4508.1071899999988"/>
    <n v="0"/>
    <n v="8508.1071899999988"/>
    <n v="0"/>
  </r>
  <r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1"/>
    <n v="8508.1071899999988"/>
    <n v="4000"/>
    <n v="4508.1071899999988"/>
    <n v="0"/>
    <n v="8508.1071899999988"/>
    <s v="ระบุในSD"/>
  </r>
  <r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0"/>
    <x v="22"/>
    <n v="12433.3"/>
    <n v="6278"/>
    <n v="6155.2999999999993"/>
    <n v="0"/>
    <n v="0"/>
    <n v="0"/>
  </r>
  <r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2"/>
    <n v="24866.6"/>
    <n v="0"/>
    <n v="24866.6"/>
    <n v="0"/>
    <n v="0"/>
    <n v="0"/>
  </r>
  <r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2"/>
    <n v="37299.899999999994"/>
    <n v="6278"/>
    <n v="31021.899999999998"/>
    <n v="0"/>
    <n v="0"/>
    <s v="ระบุในSD"/>
  </r>
  <r>
    <x v="113"/>
    <x v="24"/>
    <s v="ไม่พิมพ์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15"/>
    <n v="11000"/>
    <n v="11100"/>
    <n v="0"/>
    <n v="0"/>
    <n v="0"/>
    <x v="23"/>
    <n v="0"/>
    <n v="0"/>
    <n v="0"/>
    <n v="0"/>
    <n v="0"/>
    <s v="ห้ามขาด-เกินได้5%"/>
  </r>
  <r>
    <x v="114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30000"/>
    <n v="3848"/>
    <n v="26152"/>
    <n v="0"/>
    <n v="27459.600000000002"/>
    <x v="23"/>
    <n v="32515.566159999998"/>
    <n v="32515.566159999998"/>
    <n v="0"/>
    <n v="2567"/>
    <n v="29948.566159999998"/>
    <s v="ห้ามขาด-เกินได้5%"/>
  </r>
  <r>
    <x v="115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0"/>
    <n v="30000"/>
    <n v="0"/>
    <n v="31500"/>
    <x v="23"/>
    <n v="37299.899999999994"/>
    <n v="37299.899999999994"/>
    <n v="0"/>
    <n v="0"/>
    <n v="37299.899999999994"/>
    <s v="ห้ามขาด-เกินได้5%"/>
  </r>
  <r>
    <x v="116"/>
    <x v="24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4"/>
    <n v="30000"/>
    <n v="0"/>
    <n v="30000"/>
    <n v="0"/>
    <n v="31500"/>
    <x v="23"/>
    <n v="37299.899999999994"/>
    <n v="37299.899999999994"/>
    <n v="0"/>
    <n v="0"/>
    <n v="37299.899999999994"/>
    <s v="ห้ามขาด-เกินได้5%"/>
  </r>
  <r>
    <x v="0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21000"/>
    <x v="23"/>
    <n v="24866.6"/>
    <n v="7700"/>
    <n v="17166.599999999999"/>
    <n v="0"/>
    <n v="24866.6"/>
    <s v="ห้ามขาด-เกินได้5%"/>
  </r>
  <r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3"/>
    <n v="131981.96615999998"/>
    <n v="114815.36615999999"/>
    <n v="17166.599999999999"/>
    <n v="2567"/>
    <n v="129414.96615999998"/>
    <s v="ระบุในSD"/>
  </r>
  <r>
    <x v="117"/>
    <x v="36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6"/>
    <n v="31500"/>
    <n v="0"/>
    <n v="31500"/>
    <n v="3016"/>
    <n v="29908.2"/>
    <x v="24"/>
    <n v="35514.49209"/>
    <n v="4500"/>
    <n v="31014.49209"/>
    <n v="0"/>
    <n v="0"/>
    <n v="0"/>
  </r>
  <r>
    <x v="0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0"/>
    <x v="24"/>
    <n v="27101.800000000003"/>
    <n v="0"/>
    <n v="27101.800000000003"/>
    <n v="0"/>
    <n v="27101.800000000003"/>
    <n v="0"/>
  </r>
  <r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4"/>
    <n v="62616.292090000003"/>
    <n v="4500"/>
    <n v="58116.292090000003"/>
    <n v="0"/>
    <n v="27101.800000000003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">
  <r>
    <s v="ประมาณการ"/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d v="2025-04-04T00:00:00"/>
    <x v="2"/>
    <x v="2"/>
    <s v="โบว์น้ำเงิน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300"/>
    <n v="0"/>
    <x v="1"/>
    <n v="0"/>
    <n v="0"/>
    <n v="0"/>
    <n v="0"/>
    <n v="0"/>
    <s v="PDR250117"/>
  </r>
  <r>
    <d v="2025-04-04T00:00:00"/>
    <x v="2"/>
    <x v="2"/>
    <s v="โบว์แดง 10กก.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300"/>
    <n v="0"/>
    <x v="1"/>
    <n v="0"/>
    <n v="0"/>
    <n v="0"/>
    <n v="0"/>
    <n v="0"/>
    <s v="PDR250117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04-22T00:00:00"/>
    <x v="3"/>
    <x v="3"/>
    <s v="ราชสีห์ข้าวคัดพิเศษ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"/>
    <x v="3"/>
    <n v="10000"/>
    <n v="0"/>
    <n v="10000"/>
    <n v="0"/>
    <n v="10500"/>
    <x v="2"/>
    <n v="7404.0999999999995"/>
    <n v="2000"/>
    <n v="5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2"/>
    <n v="7404.0999999999995"/>
    <n v="2000"/>
    <n v="5404.0999999999995"/>
    <n v="0"/>
    <n v="0"/>
    <s v="ระบุในSD"/>
  </r>
  <r>
    <d v="2025-04-21T00:00:00"/>
    <x v="4"/>
    <x v="4"/>
    <s v="LUNG SHIN 12Kg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4"/>
    <n v="24200"/>
    <n v="0"/>
    <n v="24200"/>
    <n v="0"/>
    <n v="25410"/>
    <x v="3"/>
    <n v="18594.070000000003"/>
    <n v="15615"/>
    <n v="2979.0700000000033"/>
    <n v="0"/>
    <n v="0"/>
    <s v="ห้ามขาด-ห้ามเกิน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3"/>
    <n v="18594.070000000003"/>
    <n v="15615"/>
    <n v="2979.0700000000033"/>
    <n v="0"/>
    <n v="0"/>
    <s v="ระบุในSD"/>
  </r>
  <r>
    <s v="ประมาณการ"/>
    <x v="0"/>
    <x v="5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5"/>
    <n v="15000"/>
    <n v="0"/>
    <n v="15000"/>
    <n v="0"/>
    <n v="15750"/>
    <x v="4"/>
    <n v="13201.65"/>
    <n v="7949"/>
    <n v="5252.65"/>
    <n v="0"/>
    <n v="0"/>
    <n v="0"/>
  </r>
  <r>
    <d v="1899-12-30T00:00:00"/>
    <x v="1"/>
    <x v="6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4"/>
    <n v="13201.65"/>
    <n v="7949"/>
    <n v="5252.65"/>
    <n v="0"/>
    <n v="0"/>
    <s v="ระบุในSD"/>
  </r>
  <r>
    <s v="ประมาณการ"/>
    <x v="0"/>
    <x v="7"/>
    <s v="รอแบบ"/>
    <n v="18"/>
    <n v="30"/>
    <s v="ขาว"/>
    <s v="ใส"/>
    <n v="74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5"/>
    <n v="8801.1"/>
    <n v="5198"/>
    <n v="3603.1000000000004"/>
    <n v="0"/>
    <n v="8801.1"/>
    <n v="0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5"/>
    <n v="8801.1"/>
    <n v="5198"/>
    <n v="3603.1000000000004"/>
    <n v="0"/>
    <n v="8801.1"/>
    <s v="ระบุในSD"/>
  </r>
  <r>
    <d v="2025-04-08T00:00:00"/>
    <x v="5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0"/>
    <n v="50000"/>
    <n v="37743"/>
    <n v="12869.85"/>
    <x v="6"/>
    <n v="11326.8836835"/>
    <n v="0"/>
    <n v="11326.8836835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10000"/>
    <n v="0"/>
    <n v="10000"/>
    <n v="41504"/>
    <n v="0"/>
    <x v="6"/>
    <n v="0"/>
    <n v="0"/>
    <n v="0"/>
    <n v="0"/>
    <n v="0"/>
    <n v="0"/>
  </r>
  <r>
    <d v="2025-03-18T00:00:00"/>
    <x v="7"/>
    <x v="9"/>
    <s v="Y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6"/>
    <n v="10000"/>
    <n v="0"/>
    <n v="10000"/>
    <n v="20810"/>
    <n v="0"/>
    <x v="6"/>
    <n v="0"/>
    <n v="0"/>
    <n v="0"/>
    <n v="0"/>
    <n v="0"/>
    <n v="0"/>
  </r>
  <r>
    <d v="2025-04-22T00:00:00"/>
    <x v="8"/>
    <x v="9"/>
    <s v="W30"/>
    <n v="19"/>
    <n v="28"/>
    <s v="ขาว"/>
    <n v="0"/>
    <n v="56"/>
    <s v="±"/>
    <n v="5"/>
    <s v="ไม่"/>
    <n v="20"/>
    <n v="30"/>
    <n v="90"/>
    <n v="116.57008943999998"/>
    <n v="0"/>
    <n v="116.57008943999998"/>
    <s v="มัด100"/>
    <x v="7"/>
    <n v="3500"/>
    <n v="0"/>
    <n v="3500"/>
    <n v="5400"/>
    <n v="0"/>
    <x v="6"/>
    <n v="0"/>
    <n v="0"/>
    <n v="0"/>
    <n v="0"/>
    <n v="0"/>
    <n v="0"/>
  </r>
  <r>
    <d v="2025-04-22T00:00:00"/>
    <x v="8"/>
    <x v="9"/>
    <s v="W30"/>
    <n v="19"/>
    <n v="28"/>
    <s v="ขาว"/>
    <n v="0"/>
    <n v="56"/>
    <s v="±"/>
    <n v="5"/>
    <s v="ไม่"/>
    <n v="20"/>
    <n v="30"/>
    <n v="90"/>
    <n v="333.05739839999995"/>
    <n v="0"/>
    <n v="333.05739839999995"/>
    <s v="มัด100"/>
    <x v="4"/>
    <n v="10000"/>
    <n v="0"/>
    <n v="10000"/>
    <n v="0"/>
    <n v="10500"/>
    <x v="6"/>
    <n v="8242.3000000000011"/>
    <n v="8242.3000000000011"/>
    <n v="0"/>
    <n v="0"/>
    <n v="0"/>
    <n v="0"/>
  </r>
  <r>
    <d v="2025-04-22T00:00:00"/>
    <x v="8"/>
    <x v="9"/>
    <s v="W30"/>
    <n v="19"/>
    <n v="28"/>
    <s v="ขาว"/>
    <n v="0"/>
    <n v="56"/>
    <s v="±"/>
    <n v="5"/>
    <s v="ไม่"/>
    <n v="20"/>
    <n v="30"/>
    <n v="90"/>
    <n v="832.6434959999998"/>
    <n v="0"/>
    <n v="832.6434959999998"/>
    <s v="มัด100"/>
    <x v="3"/>
    <n v="25000"/>
    <n v="0"/>
    <n v="25000"/>
    <n v="0"/>
    <n v="26250"/>
    <x v="6"/>
    <n v="20605.75"/>
    <n v="0"/>
    <n v="20605.75"/>
    <n v="0"/>
    <n v="0"/>
    <n v="0"/>
  </r>
  <r>
    <d v="2025-04-22T00:00:00"/>
    <x v="9"/>
    <x v="9"/>
    <s v="Y30"/>
    <n v="19"/>
    <n v="28"/>
    <s v="ขาว"/>
    <n v="0"/>
    <n v="56"/>
    <s v="±"/>
    <n v="5"/>
    <s v="ไม่"/>
    <n v="20"/>
    <n v="30"/>
    <n v="90"/>
    <n v="149.87582927999998"/>
    <n v="0"/>
    <n v="149.87582927999998"/>
    <s v="มัด100"/>
    <x v="7"/>
    <n v="4500"/>
    <n v="0"/>
    <n v="4500"/>
    <n v="5570"/>
    <n v="0"/>
    <x v="6"/>
    <n v="0"/>
    <n v="0"/>
    <n v="0"/>
    <n v="0"/>
    <n v="0"/>
    <n v="0"/>
  </r>
  <r>
    <d v="2025-04-22T00:00:00"/>
    <x v="9"/>
    <x v="9"/>
    <s v="Y30"/>
    <n v="19"/>
    <n v="28"/>
    <s v="ขาว"/>
    <n v="0"/>
    <n v="56"/>
    <s v="±"/>
    <n v="5"/>
    <s v="ไม่"/>
    <n v="20"/>
    <n v="30"/>
    <n v="90"/>
    <n v="499.5860975999999"/>
    <n v="0"/>
    <n v="499.5860975999999"/>
    <s v="มัด100"/>
    <x v="3"/>
    <n v="15000"/>
    <n v="0"/>
    <n v="15000"/>
    <n v="0"/>
    <n v="15750"/>
    <x v="6"/>
    <n v="12363.45"/>
    <n v="0"/>
    <n v="12363.45"/>
    <n v="0"/>
    <n v="0"/>
    <n v="0"/>
  </r>
  <r>
    <d v="2025-04-07T00:00:00"/>
    <x v="10"/>
    <x v="10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20000"/>
    <n v="0"/>
    <n v="20000"/>
    <n v="0"/>
    <n v="21000"/>
    <x v="6"/>
    <n v="17602.2"/>
    <n v="0"/>
    <n v="17602.2"/>
    <n v="0"/>
    <n v="0"/>
    <n v="0"/>
  </r>
  <r>
    <d v="2025-04-07T00:00:00"/>
    <x v="10"/>
    <x v="10"/>
    <s v="รวงข้าวส้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0000"/>
    <n v="0"/>
    <n v="10000"/>
    <n v="0"/>
    <n v="10500"/>
    <x v="6"/>
    <n v="8801.1"/>
    <n v="0"/>
    <n v="8801.1"/>
    <n v="0"/>
    <n v="0"/>
    <n v="0"/>
  </r>
  <r>
    <d v="2025-04-08T00:00:00"/>
    <x v="11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50000"/>
    <n v="0"/>
    <n v="50000"/>
    <n v="0"/>
    <n v="52500"/>
    <x v="6"/>
    <n v="44005.499999999993"/>
    <n v="0"/>
    <n v="44005.499999999993"/>
    <n v="0"/>
    <n v="0"/>
    <n v="0"/>
  </r>
  <r>
    <d v="2025-04-08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8"/>
    <n v="20000"/>
    <n v="0"/>
    <n v="20000"/>
    <n v="0"/>
    <n v="21000"/>
    <x v="6"/>
    <n v="17602.2"/>
    <n v="0"/>
    <n v="17602.2"/>
    <n v="0"/>
    <n v="0"/>
    <n v="0"/>
  </r>
  <r>
    <s v="ประมาณการ"/>
    <x v="0"/>
    <x v="10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0"/>
    <n v="0"/>
    <n v="50000"/>
    <n v="0"/>
    <n v="52500"/>
    <x v="6"/>
    <n v="44005.499999999993"/>
    <n v="0"/>
    <n v="44005.499999999993"/>
    <n v="0"/>
    <n v="0"/>
    <n v="0"/>
  </r>
  <r>
    <s v="ประมาณการ"/>
    <x v="0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50000"/>
    <n v="0"/>
    <n v="50000"/>
    <n v="0"/>
    <n v="52500"/>
    <x v="6"/>
    <n v="44005.499999999993"/>
    <n v="0"/>
    <n v="44005.499999999993"/>
    <n v="0"/>
    <n v="0"/>
    <n v="0"/>
  </r>
  <r>
    <s v="ประมาณการ"/>
    <x v="0"/>
    <x v="11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5"/>
    <n v="10000"/>
    <n v="0"/>
    <n v="10000"/>
    <n v="0"/>
    <n v="10500"/>
    <x v="6"/>
    <n v="9359.9000000000015"/>
    <n v="0"/>
    <n v="9359.9000000000015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6"/>
    <n v="237920.28368349999"/>
    <n v="8242.3000000000011"/>
    <n v="229677.9836835"/>
    <n v="0"/>
    <n v="0"/>
    <s v="ระบุในSD"/>
  </r>
  <r>
    <d v="2025-04-04T00:00:00"/>
    <x v="12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10000"/>
    <n v="0"/>
    <n v="10000"/>
    <n v="10400"/>
    <n v="0"/>
    <x v="7"/>
    <n v="0"/>
    <n v="0"/>
    <n v="0"/>
    <n v="0"/>
    <n v="0"/>
    <s v="PDR250117"/>
  </r>
  <r>
    <d v="2025-04-04T00:00:00"/>
    <x v="12"/>
    <x v="2"/>
    <s v="โบว์น้ำ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200"/>
    <n v="0"/>
    <x v="7"/>
    <n v="0"/>
    <n v="0"/>
    <n v="0"/>
    <n v="0"/>
    <n v="0"/>
    <s v="PDR250117"/>
  </r>
  <r>
    <d v="2025-04-09T00:00:00"/>
    <x v="13"/>
    <x v="2"/>
    <s v="ชุนฮั้ว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7"/>
    <n v="4400.55"/>
    <n v="4400.55"/>
    <n v="0"/>
    <n v="0"/>
    <n v="0"/>
    <s v="PDR250118"/>
  </r>
  <r>
    <d v="2025-04-09T00:00:00"/>
    <x v="14"/>
    <x v="2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350"/>
    <n v="4650"/>
    <n v="5300"/>
    <n v="0"/>
    <x v="7"/>
    <n v="0"/>
    <n v="0"/>
    <n v="0"/>
    <n v="0"/>
    <n v="0"/>
    <s v="PDR250118"/>
  </r>
  <r>
    <d v="2025-04-09T00:00:00"/>
    <x v="14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5225"/>
    <n v="0"/>
    <n v="0"/>
    <n v="0"/>
    <x v="7"/>
    <n v="0"/>
    <n v="0"/>
    <n v="0"/>
    <n v="0"/>
    <n v="0"/>
    <s v="PDR250118"/>
  </r>
  <r>
    <d v="2025-04-09T00:00:00"/>
    <x v="14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362"/>
    <n v="0"/>
    <x v="7"/>
    <n v="0"/>
    <n v="0"/>
    <n v="0"/>
    <n v="0"/>
    <n v="0"/>
    <s v="PDR250118"/>
  </r>
  <r>
    <d v="2025-04-09T00:00:00"/>
    <x v="14"/>
    <x v="2"/>
    <s v="หีบเพลง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5400"/>
    <n v="0"/>
    <x v="7"/>
    <n v="0"/>
    <n v="0"/>
    <n v="0"/>
    <n v="0"/>
    <n v="0"/>
    <s v="PDR250118"/>
  </r>
  <r>
    <d v="2025-04-22T00:00:00"/>
    <x v="15"/>
    <x v="2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15000"/>
    <n v="0"/>
    <n v="15000"/>
    <n v="0"/>
    <n v="15750"/>
    <x v="7"/>
    <n v="13201.65"/>
    <n v="0"/>
    <n v="13201.65"/>
    <n v="0"/>
    <n v="0"/>
    <s v="PDR250130"/>
  </r>
  <r>
    <d v="2025-04-22T00:00:00"/>
    <x v="15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4400.55"/>
    <n v="0"/>
    <n v="0"/>
    <n v="0"/>
    <s v="PDR250130"/>
  </r>
  <r>
    <d v="2025-04-22T00:00:00"/>
    <x v="15"/>
    <x v="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7"/>
    <n v="4400.55"/>
    <n v="0"/>
    <n v="4400.55"/>
    <n v="0"/>
    <n v="0"/>
    <s v="PDR250130"/>
  </r>
  <r>
    <d v="2025-04-09T00:00:00"/>
    <x v="13"/>
    <x v="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22"/>
    <n v="4978"/>
    <n v="0"/>
    <n v="5226.9000000000005"/>
    <x v="7"/>
    <n v="4381.1875799999998"/>
    <n v="0"/>
    <n v="4381.1875799999998"/>
    <n v="0"/>
    <n v="0"/>
    <s v="PDR250119"/>
  </r>
  <r>
    <d v="2025-04-09T00:00:00"/>
    <x v="13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0"/>
    <n v="5000"/>
    <n v="0"/>
    <n v="5250"/>
    <x v="7"/>
    <n v="4400.55"/>
    <n v="0"/>
    <n v="4400.55"/>
    <n v="0"/>
    <n v="0"/>
    <s v="PDR250119"/>
  </r>
  <r>
    <d v="2025-04-09T00:00:00"/>
    <x v="13"/>
    <x v="2"/>
    <s v="HARD FLOUR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5104"/>
    <n v="0"/>
    <n v="5100"/>
    <n v="0"/>
    <x v="7"/>
    <n v="0"/>
    <n v="0"/>
    <n v="0"/>
    <n v="0"/>
    <n v="0"/>
    <s v="PDR250119"/>
  </r>
  <r>
    <d v="2025-04-09T00:00:00"/>
    <x v="13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5000"/>
    <n v="4800"/>
    <n v="200"/>
    <n v="5000"/>
    <n v="0"/>
    <x v="7"/>
    <n v="0"/>
    <n v="0"/>
    <n v="0"/>
    <n v="0"/>
    <n v="0"/>
    <s v="PDR250119"/>
  </r>
  <r>
    <d v="2025-04-09T00:00:00"/>
    <x v="16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4"/>
    <n v="5000"/>
    <n v="0"/>
    <n v="5000"/>
    <n v="0"/>
    <n v="0"/>
    <x v="7"/>
    <n v="5238.75"/>
    <n v="0"/>
    <n v="5238.75"/>
    <n v="0"/>
    <n v="0"/>
    <s v="PDR250119"/>
  </r>
  <r>
    <d v="2025-04-09T00:00:00"/>
    <x v="13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20"/>
  </r>
  <r>
    <d v="2025-04-09T00:00:00"/>
    <x v="13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20"/>
  </r>
  <r>
    <d v="2025-04-09T00:00:00"/>
    <x v="14"/>
    <x v="2"/>
    <s v="โบว์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679.9500000000007"/>
    <n v="0"/>
    <n v="4679.9500000000007"/>
    <n v="0"/>
    <n v="0"/>
    <s v="PDR250120"/>
  </r>
  <r>
    <d v="2025-04-22T00:00:00"/>
    <x v="15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31"/>
  </r>
  <r>
    <d v="2025-04-22T00:00:00"/>
    <x v="15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7"/>
    <n v="4400.55"/>
    <n v="0"/>
    <n v="4400.55"/>
    <n v="0"/>
    <n v="0"/>
    <s v="PDR250131"/>
  </r>
  <r>
    <d v="2025-04-22T00:00:00"/>
    <x v="15"/>
    <x v="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0"/>
    <n v="10000"/>
    <n v="0"/>
    <n v="10000"/>
    <n v="0"/>
    <n v="10500"/>
    <x v="7"/>
    <n v="8801.1"/>
    <n v="0"/>
    <n v="8801.1"/>
    <n v="0"/>
    <n v="0"/>
    <s v="PDR250131"/>
  </r>
  <r>
    <d v="2025-04-22T00:00:00"/>
    <x v="15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400.55"/>
    <n v="0"/>
    <n v="4400.55"/>
    <n v="0"/>
    <n v="0"/>
    <s v="PDR250132"/>
  </r>
  <r>
    <d v="2025-04-22T00:00:00"/>
    <x v="15"/>
    <x v="2"/>
    <s v="ปลาโลมาเทา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400.55"/>
    <n v="0"/>
    <n v="4400.55"/>
    <n v="0"/>
    <n v="0"/>
    <s v="PDR250132"/>
  </r>
  <r>
    <d v="2025-04-22T00:00:00"/>
    <x v="15"/>
    <x v="2"/>
    <s v="KFM-HF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7"/>
    <n v="4400.55"/>
    <n v="0"/>
    <n v="4400.55"/>
    <n v="0"/>
    <n v="0"/>
    <s v="PDR250132"/>
  </r>
  <r>
    <d v="2025-04-22T00:00:00"/>
    <x v="15"/>
    <x v="2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7"/>
    <n v="8801.1"/>
    <n v="0"/>
    <n v="8801.1"/>
    <n v="0"/>
    <n v="0"/>
    <s v="PDR250132"/>
  </r>
  <r>
    <d v="2025-04-22T00:00:00"/>
    <x v="15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7"/>
    <n v="8801.1"/>
    <n v="0"/>
    <n v="8801.1"/>
    <n v="0"/>
    <n v="0"/>
    <s v="PDR250133"/>
  </r>
  <r>
    <d v="2025-04-22T00:00:00"/>
    <x v="15"/>
    <x v="2"/>
    <s v="PBKF1-01-0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7"/>
    <n v="4400.55"/>
    <n v="0"/>
    <n v="4400.55"/>
    <n v="0"/>
    <n v="0"/>
    <s v="PDR250133"/>
  </r>
  <r>
    <d v="2025-04-22T00:00:00"/>
    <x v="15"/>
    <x v="2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7"/>
    <n v="8801.1"/>
    <n v="0"/>
    <n v="8801.1"/>
    <n v="0"/>
    <n v="0"/>
    <s v="PDR250133"/>
  </r>
  <r>
    <d v="2025-04-22T00:00:00"/>
    <x v="15"/>
    <x v="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34"/>
  </r>
  <r>
    <d v="2025-04-22T00:00:00"/>
    <x v="15"/>
    <x v="2"/>
    <s v="ถุงเงิน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34"/>
  </r>
  <r>
    <d v="2025-04-22T00:00:00"/>
    <x v="15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7"/>
    <n v="8801.1"/>
    <n v="0"/>
    <n v="8801.1"/>
    <n v="0"/>
    <n v="0"/>
    <s v="PDR250134"/>
  </r>
  <r>
    <d v="2025-04-22T00:00:00"/>
    <x v="15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7"/>
    <n v="4400.55"/>
    <n v="0"/>
    <n v="4400.55"/>
    <n v="0"/>
    <n v="0"/>
    <s v="PDR250134"/>
  </r>
  <r>
    <d v="2025-04-22T00:00:00"/>
    <x v="15"/>
    <x v="2"/>
    <s v="8S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35"/>
  </r>
  <r>
    <d v="2025-04-22T00:00:00"/>
    <x v="15"/>
    <x v="2"/>
    <s v="แปดแต้มส้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35"/>
  </r>
  <r>
    <d v="2025-04-22T00:00:00"/>
    <x v="15"/>
    <x v="2"/>
    <s v="หีบเพลง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7"/>
    <n v="4400.55"/>
    <n v="0"/>
    <n v="4400.55"/>
    <n v="0"/>
    <n v="0"/>
    <s v="PDR250135"/>
  </r>
  <r>
    <d v="2025-04-22T00:00:00"/>
    <x v="17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3"/>
    <n v="10000"/>
    <n v="0"/>
    <n v="10000"/>
    <n v="0"/>
    <n v="0"/>
    <x v="7"/>
    <n v="10477.5"/>
    <n v="0"/>
    <n v="10477.5"/>
    <n v="0"/>
    <n v="0"/>
    <s v="PDR250135"/>
  </r>
  <r>
    <s v="ประมาณการ"/>
    <x v="0"/>
    <x v="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450000"/>
    <n v="0"/>
    <n v="450000"/>
    <n v="0"/>
    <n v="472500"/>
    <x v="7"/>
    <n v="396049.49999999994"/>
    <n v="0"/>
    <n v="396049.49999999994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7"/>
    <n v="570445.58757999993"/>
    <n v="8801.1"/>
    <n v="561644.48757999996"/>
    <n v="0"/>
    <n v="0"/>
    <s v="ระบุในSD"/>
  </r>
  <r>
    <d v="2025-03-05T00:00:00"/>
    <x v="18"/>
    <x v="12"/>
    <s v="เพอเฟคค์104S โกลด์"/>
    <n v="19"/>
    <n v="34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400"/>
    <n v="268"/>
    <n v="132"/>
    <n v="6781"/>
    <n v="0"/>
    <x v="8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8"/>
    <n v="0"/>
    <n v="0"/>
    <n v="0"/>
    <n v="0"/>
    <n v="0"/>
    <s v="ระบุในSD"/>
  </r>
  <r>
    <d v="2025-04-24T00:00:00"/>
    <x v="3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9"/>
    <n v="10000"/>
    <n v="0"/>
    <n v="10000"/>
    <n v="0"/>
    <n v="0"/>
    <x v="9"/>
    <n v="8801.1"/>
    <n v="0"/>
    <n v="8801.1"/>
    <n v="0"/>
    <n v="0"/>
    <n v="0"/>
  </r>
  <r>
    <s v="ประมาณการ"/>
    <x v="0"/>
    <x v="13"/>
    <s v="ไม่พิมพ์"/>
    <n v="20"/>
    <n v="30"/>
    <s v="ขาว"/>
    <n v="0"/>
    <n v="53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0"/>
    <n v="8801.1"/>
    <n v="0"/>
    <n v="8801.1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10"/>
    <n v="17602.2"/>
    <n v="0"/>
    <n v="17602.2"/>
    <n v="0"/>
    <n v="0"/>
    <s v="ระบุในSD"/>
  </r>
  <r>
    <d v="2025-04-19T00:00:00"/>
    <x v="19"/>
    <x v="14"/>
    <s v="ไม่พิมพ์"/>
    <n v="20"/>
    <n v="39"/>
    <s v="ขาว"/>
    <n v="0"/>
    <n v="74"/>
    <s v="±"/>
    <n v="3"/>
    <s v="ไม่"/>
    <s v="ไม่สวมถุงใน"/>
    <n v="0"/>
    <n v="0"/>
    <n v="0"/>
    <n v="0"/>
    <n v="0"/>
    <s v="500กระสอบแบนเต็มใบ พร้อมระบุชื่อบริษัท รายการสินค้า จำนวนแต่ละแพ็ค"/>
    <x v="13"/>
    <n v="5000"/>
    <n v="0"/>
    <n v="5000"/>
    <n v="0"/>
    <n v="0"/>
    <x v="9"/>
    <n v="5657.85"/>
    <n v="5657.85"/>
    <n v="0"/>
    <n v="0"/>
    <n v="0"/>
    <s v="สงขลา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9"/>
    <n v="5657.85"/>
    <n v="5657.85"/>
    <n v="0"/>
    <n v="0"/>
    <n v="0"/>
    <s v="ระบุในSD"/>
  </r>
  <r>
    <d v="2025-03-24T00:00:00"/>
    <x v="20"/>
    <x v="15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2500"/>
    <n v="0"/>
    <n v="2500"/>
    <n v="5688"/>
    <n v="0"/>
    <x v="11"/>
    <n v="0"/>
    <n v="0"/>
    <n v="0"/>
    <n v="0"/>
    <n v="0"/>
    <n v="0"/>
  </r>
  <r>
    <d v="2025-04-19T00:00:00"/>
    <x v="21"/>
    <x v="12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9920"/>
    <n v="0"/>
    <n v="9920"/>
    <n v="21495"/>
    <n v="0"/>
    <x v="11"/>
    <n v="0"/>
    <n v="0"/>
    <n v="0"/>
    <n v="0"/>
    <n v="0"/>
    <s v="ห้ามขาด-ห้ามเกิน"/>
  </r>
  <r>
    <d v="2025-04-19T00:00:00"/>
    <x v="22"/>
    <x v="12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10000"/>
    <n v="0"/>
    <n v="10000"/>
    <n v="0"/>
    <n v="10500"/>
    <x v="11"/>
    <n v="10477.5"/>
    <n v="10477.5"/>
    <n v="0"/>
    <n v="0"/>
    <n v="10477.5"/>
    <s v="ห้ามขาด-ห้ามเกิน"/>
  </r>
  <r>
    <d v="2025-04-19T00:00:00"/>
    <x v="22"/>
    <x v="12"/>
    <s v="เฟิร์สช้อย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5280.6600000000008"/>
    <n v="0"/>
    <n v="0"/>
    <n v="5280.6600000000008"/>
    <s v="ห้ามขาด-ห้ามเกิน"/>
  </r>
  <r>
    <d v="2025-04-19T00:00:00"/>
    <x v="23"/>
    <x v="12"/>
    <s v="เพอเฟคค์ 90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2351"/>
    <n v="2823.4500000000003"/>
    <x v="11"/>
    <n v="2958.2697375000007"/>
    <n v="2958.2697375000007"/>
    <n v="0"/>
    <n v="0"/>
    <n v="2958.2697375000007"/>
    <s v="ห้ามขาด-ห้ามเกิน"/>
  </r>
  <r>
    <d v="2025-04-19T00:00:00"/>
    <x v="23"/>
    <x v="12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5280.6600000000008"/>
    <n v="0"/>
    <n v="0"/>
    <n v="5280.6600000000008"/>
    <s v="ห้ามขาด-ห้ามเกิน"/>
  </r>
  <r>
    <d v="2024-11-15T00:00:00"/>
    <x v="24"/>
    <x v="12"/>
    <s v="เพอเฟคค์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20"/>
    <n v="0"/>
    <n v="2320"/>
    <n v="0"/>
    <n v="2436"/>
    <x v="11"/>
    <n v="2430.7800000000002"/>
    <n v="2430.7800000000002"/>
    <n v="0"/>
    <n v="2430.7800000000002"/>
    <n v="0"/>
    <n v="0"/>
  </r>
  <r>
    <d v="2025-04-19T00:00:00"/>
    <x v="25"/>
    <x v="12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50000"/>
    <n v="0"/>
    <n v="50000"/>
    <n v="0"/>
    <n v="52500"/>
    <x v="11"/>
    <n v="52387.500000000007"/>
    <n v="50608"/>
    <n v="1779.5000000000073"/>
    <n v="0"/>
    <n v="52387.500000000007"/>
    <s v="ห้ามขาด-ห้ามเกิน"/>
  </r>
  <r>
    <d v="2025-04-19T00:00:00"/>
    <x v="26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20000"/>
    <n v="0"/>
    <n v="20000"/>
    <n v="0"/>
    <n v="21000"/>
    <x v="11"/>
    <n v="20955"/>
    <n v="0"/>
    <n v="20955"/>
    <n v="0"/>
    <n v="20955"/>
    <s v="ห้ามขาด-ห้ามเกิน"/>
  </r>
  <r>
    <d v="2025-01-17T00:00:00"/>
    <x v="27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811"/>
    <n v="0"/>
    <n v="811"/>
    <n v="0"/>
    <n v="851.55000000000007"/>
    <x v="11"/>
    <n v="849.72525000000007"/>
    <n v="0"/>
    <n v="849.72525000000007"/>
    <n v="0"/>
    <n v="849.72525000000007"/>
    <s v="ห้ามขาด-ห้ามเกิน"/>
  </r>
  <r>
    <d v="2025-03-05T00:00:00"/>
    <x v="28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0"/>
    <n v="175"/>
    <n v="0"/>
    <n v="175"/>
    <n v="0"/>
    <n v="183.75"/>
    <x v="11"/>
    <n v="183.35625000000002"/>
    <n v="0"/>
    <n v="183.35625000000002"/>
    <n v="0"/>
    <n v="183.35625000000002"/>
    <n v="0"/>
  </r>
  <r>
    <d v="2025-04-19T00:00:00"/>
    <x v="26"/>
    <x v="12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4"/>
    <n v="10000"/>
    <n v="0"/>
    <n v="10000"/>
    <n v="0"/>
    <n v="10500"/>
    <x v="11"/>
    <n v="10477.5"/>
    <n v="0"/>
    <n v="10477.5"/>
    <n v="0"/>
    <n v="10477.5"/>
    <s v="ห้ามขาด-ห้ามเกิน"/>
  </r>
  <r>
    <d v="2025-03-05T00:00:00"/>
    <x v="18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395"/>
    <n v="0"/>
    <n v="395"/>
    <n v="0"/>
    <n v="414.75"/>
    <x v="11"/>
    <n v="413.86125000000004"/>
    <n v="0"/>
    <n v="413.86125000000004"/>
    <n v="0"/>
    <n v="413.86125000000004"/>
    <n v="0"/>
  </r>
  <r>
    <d v="2025-04-19T00:00:00"/>
    <x v="29"/>
    <x v="12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0"/>
    <n v="5280.6600000000008"/>
    <n v="0"/>
    <n v="5280.6600000000008"/>
    <s v="ห้ามขาด-ห้ามเกิน"/>
  </r>
  <r>
    <d v="2025-03-05T00:00:00"/>
    <x v="30"/>
    <x v="12"/>
    <s v="สุบรรณ 22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235"/>
    <n v="0"/>
    <n v="235"/>
    <n v="0"/>
    <n v="246.75"/>
    <x v="11"/>
    <n v="246.22125000000003"/>
    <n v="0"/>
    <n v="246.22125000000003"/>
    <n v="0"/>
    <n v="246.22125000000003"/>
    <n v="0"/>
  </r>
  <r>
    <d v="2025-04-19T00:00:00"/>
    <x v="29"/>
    <x v="12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0"/>
    <n v="5280.6600000000008"/>
    <n v="0"/>
    <n v="5280.6600000000008"/>
    <s v="ห้ามขาด-ห้ามเกิน"/>
  </r>
  <r>
    <d v="2025-04-19T00:00:00"/>
    <x v="29"/>
    <x v="12"/>
    <s v="สุบรรณ 444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4"/>
    <n v="5040"/>
    <n v="0"/>
    <n v="5040"/>
    <n v="0"/>
    <n v="5292"/>
    <x v="11"/>
    <n v="5280.6600000000008"/>
    <n v="0"/>
    <n v="5280.6600000000008"/>
    <n v="0"/>
    <n v="5280.6600000000008"/>
    <s v="ห้ามขาด-ห้ามเกิน"/>
  </r>
  <r>
    <d v="2025-04-09T00:00:00"/>
    <x v="31"/>
    <x v="16"/>
    <s v="วี-ฟีด วี 0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6000"/>
    <n v="5895"/>
    <n v="105"/>
    <n v="6500"/>
    <n v="0"/>
    <x v="11"/>
    <n v="0"/>
    <n v="0"/>
    <n v="0"/>
    <n v="0"/>
    <n v="0"/>
    <n v="0"/>
  </r>
  <r>
    <d v="2025-04-24T00:00:00"/>
    <x v="3"/>
    <x v="17"/>
    <s v="SPEED PLUS 444เขมร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5000"/>
    <n v="0"/>
    <n v="5000"/>
    <n v="0"/>
    <n v="5250"/>
    <x v="11"/>
    <n v="5378.4500000000007"/>
    <n v="0"/>
    <n v="5378.4500000000007"/>
    <n v="0"/>
    <n v="5378.4500000000007"/>
    <n v="0"/>
  </r>
  <r>
    <d v="2025-04-05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5000"/>
    <n v="0"/>
    <n v="5000"/>
    <n v="0"/>
    <n v="5250"/>
    <x v="11"/>
    <n v="5518.15"/>
    <n v="0"/>
    <n v="5518.15"/>
    <n v="0"/>
    <n v="5518.15"/>
    <n v="0"/>
  </r>
  <r>
    <d v="1899-12-30T00:00:00"/>
    <x v="33"/>
    <x v="15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5000"/>
    <n v="0"/>
    <n v="5000"/>
    <n v="0"/>
    <n v="5250"/>
    <x v="11"/>
    <n v="5518.15"/>
    <n v="0"/>
    <n v="5518.15"/>
    <n v="0"/>
    <n v="5518.15"/>
    <n v="0"/>
  </r>
  <r>
    <d v="2025-04-09T00:00:00"/>
    <x v="34"/>
    <x v="16"/>
    <s v="วี-ฟีด วี 0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5000"/>
    <n v="5021"/>
    <n v="0"/>
    <n v="10500"/>
    <n v="0"/>
    <x v="11"/>
    <n v="0"/>
    <n v="0"/>
    <n v="0"/>
    <n v="0"/>
    <n v="0"/>
    <n v="0"/>
  </r>
  <r>
    <d v="2025-04-17T00:00:00"/>
    <x v="35"/>
    <x v="14"/>
    <s v="WB/OC แถบฟ้า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0"/>
    <n v="3000"/>
    <n v="3335"/>
    <n v="0"/>
    <x v="11"/>
    <n v="0"/>
    <n v="0"/>
    <n v="0"/>
    <n v="0"/>
    <n v="0"/>
    <s v="พระประแดง"/>
  </r>
  <r>
    <d v="2025-04-17T00:00:00"/>
    <x v="35"/>
    <x v="14"/>
    <s v="WB/OC แถบชมพู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0"/>
    <n v="3000"/>
    <n v="3300"/>
    <n v="0"/>
    <x v="11"/>
    <n v="0"/>
    <n v="0"/>
    <n v="0"/>
    <n v="0"/>
    <n v="0"/>
    <s v="พระประแดง"/>
  </r>
  <r>
    <d v="2025-04-17T00:00:00"/>
    <x v="35"/>
    <x v="14"/>
    <s v="WB/OC แถบเขียว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3106"/>
    <n v="0"/>
    <n v="3300"/>
    <n v="0"/>
    <x v="11"/>
    <n v="0"/>
    <n v="0"/>
    <n v="0"/>
    <n v="0"/>
    <n v="0"/>
    <s v="พระประแดง"/>
  </r>
  <r>
    <d v="2025-04-17T00:00:00"/>
    <x v="36"/>
    <x v="14"/>
    <s v="WB/OC แถบเหลืองส้ม"/>
    <n v="20"/>
    <n v="35"/>
    <s v="ขาว"/>
    <s v="ใส"/>
    <n v="90"/>
    <s v="±"/>
    <n v="3"/>
    <s v="บิด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6"/>
    <n v="3000"/>
    <n v="0"/>
    <n v="3000"/>
    <n v="3300"/>
    <n v="0"/>
    <x v="11"/>
    <n v="0"/>
    <n v="0"/>
    <n v="0"/>
    <n v="0"/>
    <n v="0"/>
    <s v="พระประแดง"/>
  </r>
  <r>
    <d v="2025-04-09T00:00:00"/>
    <x v="37"/>
    <x v="15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13"/>
    <n v="6000"/>
    <n v="0"/>
    <n v="6000"/>
    <n v="0"/>
    <n v="6300"/>
    <x v="11"/>
    <n v="6454.14"/>
    <n v="6454.14"/>
    <n v="0"/>
    <n v="0"/>
    <n v="6454.14"/>
    <n v="0"/>
  </r>
  <r>
    <d v="2025-03-04T00:00:00"/>
    <x v="38"/>
    <x v="16"/>
    <s v="ฟีล กู๊ด พี1เอฟ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8"/>
    <n v="5297"/>
    <n v="0"/>
    <n v="5297"/>
    <n v="0"/>
    <n v="5561.85"/>
    <x v="11"/>
    <n v="5845.9281099999989"/>
    <n v="0"/>
    <n v="5845.9281099999989"/>
    <n v="0"/>
    <n v="5845.9281099999989"/>
    <n v="0"/>
  </r>
  <r>
    <d v="2025-03-04T00:00:00"/>
    <x v="39"/>
    <x v="16"/>
    <s v="SPM190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3000"/>
    <n v="3047"/>
    <n v="0"/>
    <n v="5300"/>
    <n v="0"/>
    <x v="11"/>
    <n v="0"/>
    <n v="0"/>
    <n v="0"/>
    <n v="0"/>
    <n v="0"/>
    <n v="0"/>
  </r>
  <r>
    <d v="2025-02-24T00:00:00"/>
    <x v="40"/>
    <x v="16"/>
    <s v="U-FEED U2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0"/>
    <n v="5000"/>
    <n v="0"/>
    <n v="5000"/>
    <n v="0"/>
    <n v="5250"/>
    <x v="11"/>
    <n v="5518.15"/>
    <n v="0"/>
    <n v="5518.15"/>
    <n v="0"/>
    <n v="5518.15"/>
    <n v="0"/>
  </r>
  <r>
    <d v="2025-04-09T00:00:00"/>
    <x v="41"/>
    <x v="16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310.89"/>
    <n v="0"/>
    <n v="3310.89"/>
    <n v="0"/>
    <n v="3310.89"/>
    <n v="0"/>
  </r>
  <r>
    <d v="2025-03-05T00:00:00"/>
    <x v="42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971"/>
    <n v="0"/>
    <n v="971"/>
    <n v="10610"/>
    <n v="0"/>
    <x v="11"/>
    <n v="0"/>
    <n v="0"/>
    <n v="0"/>
    <n v="0"/>
    <n v="0"/>
    <n v="0"/>
  </r>
  <r>
    <d v="2025-03-05T00:00:00"/>
    <x v="42"/>
    <x v="12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1"/>
    <n v="0"/>
    <n v="111"/>
    <n v="5600"/>
    <n v="0"/>
    <x v="11"/>
    <n v="0"/>
    <n v="0"/>
    <n v="0"/>
    <n v="0"/>
    <n v="0"/>
    <n v="0"/>
  </r>
  <r>
    <d v="2024-11-15T00:00:00"/>
    <x v="43"/>
    <x v="12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67"/>
    <n v="67"/>
    <n v="0"/>
    <n v="80"/>
    <n v="0"/>
    <x v="11"/>
    <n v="0"/>
    <n v="0"/>
    <n v="0"/>
    <n v="0"/>
    <n v="0"/>
    <n v="0"/>
  </r>
  <r>
    <d v="2025-03-05T00:00:00"/>
    <x v="30"/>
    <x v="12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734"/>
    <n v="0"/>
    <n v="734"/>
    <n v="5520"/>
    <n v="0"/>
    <x v="11"/>
    <n v="0"/>
    <n v="0"/>
    <n v="0"/>
    <n v="0"/>
    <n v="0"/>
    <n v="0"/>
  </r>
  <r>
    <d v="2025-04-22T00:00:00"/>
    <x v="44"/>
    <x v="15"/>
    <s v="จิ้งหรีด ดี1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227.07"/>
    <n v="0"/>
    <n v="3227.07"/>
    <n v="0"/>
    <n v="3227.07"/>
    <n v="0"/>
  </r>
  <r>
    <s v="ประมาณการ"/>
    <x v="0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5"/>
    <n v="150000"/>
    <n v="0"/>
    <n v="150000"/>
    <n v="0"/>
    <n v="157500"/>
    <x v="11"/>
    <n v="157162.5"/>
    <n v="0"/>
    <n v="157162.5"/>
    <n v="0"/>
    <n v="157162.5"/>
    <n v="0"/>
  </r>
  <r>
    <s v="ประมาณการ"/>
    <x v="0"/>
    <x v="15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11"/>
    <n v="22072.6"/>
    <n v="0"/>
    <n v="22072.6"/>
    <n v="0"/>
    <n v="22072.6"/>
    <n v="0"/>
  </r>
  <r>
    <s v="ประมาณการ"/>
    <x v="0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11"/>
    <n v="43027.600000000006"/>
    <n v="0"/>
    <n v="43027.600000000006"/>
    <n v="0"/>
    <n v="43027.600000000006"/>
    <n v="0"/>
  </r>
  <r>
    <d v="2025-03-04T00:00:00"/>
    <x v="45"/>
    <x v="16"/>
    <s v="ฟีล กู๊ด พี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310.89"/>
    <n v="0"/>
    <n v="3310.89"/>
    <n v="0"/>
    <n v="3310.89"/>
    <n v="0"/>
  </r>
  <r>
    <d v="2025-01-24T00:00:00"/>
    <x v="46"/>
    <x v="15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11"/>
    <n v="3478.5300000000007"/>
    <n v="0"/>
    <n v="3478.5300000000007"/>
    <n v="0"/>
    <n v="3478.5300000000007"/>
    <n v="0"/>
  </r>
  <r>
    <d v="2025-02-17T00:00:00"/>
    <x v="47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855"/>
    <n v="0"/>
    <n v="855"/>
    <n v="16440"/>
    <n v="0"/>
    <x v="11"/>
    <n v="0"/>
    <n v="0"/>
    <n v="0"/>
    <n v="0"/>
    <n v="0"/>
    <n v="0"/>
  </r>
  <r>
    <d v="2025-01-17T00:00:00"/>
    <x v="48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0"/>
    <n v="152"/>
    <n v="0"/>
    <n v="152"/>
    <n v="6000"/>
    <n v="0"/>
    <x v="11"/>
    <n v="0"/>
    <n v="0"/>
    <n v="0"/>
    <n v="0"/>
    <n v="0"/>
    <n v="5987"/>
  </r>
  <r>
    <d v="2024-11-15T00:00:00"/>
    <x v="49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17"/>
    <n v="0"/>
    <n v="117"/>
    <n v="10065"/>
    <n v="0"/>
    <x v="11"/>
    <n v="0"/>
    <n v="0"/>
    <n v="0"/>
    <n v="0"/>
    <n v="0"/>
    <n v="0"/>
  </r>
  <r>
    <d v="2024-11-15T00:00:00"/>
    <x v="50"/>
    <x v="12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434"/>
    <n v="0"/>
    <n v="1434"/>
    <n v="11200"/>
    <n v="0"/>
    <x v="11"/>
    <n v="0"/>
    <n v="0"/>
    <n v="0"/>
    <n v="0"/>
    <n v="0"/>
    <n v="0"/>
  </r>
  <r>
    <d v="2024-08-19T00:00:00"/>
    <x v="51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260"/>
    <n v="0"/>
    <n v="1260"/>
    <n v="11095"/>
    <n v="0"/>
    <x v="11"/>
    <n v="0"/>
    <n v="0"/>
    <n v="0"/>
    <n v="0"/>
    <n v="0"/>
    <n v="0"/>
  </r>
  <r>
    <d v="2024-08-19T00:00:00"/>
    <x v="51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89"/>
    <n v="0"/>
    <n v="89"/>
    <n v="11180"/>
    <n v="0"/>
    <x v="11"/>
    <n v="0"/>
    <n v="0"/>
    <n v="0"/>
    <n v="0"/>
    <n v="0"/>
    <n v="0"/>
  </r>
  <r>
    <d v="2025-04-05T00:00:00"/>
    <x v="32"/>
    <x v="15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2000"/>
    <n v="2000"/>
    <n v="0"/>
    <n v="5400"/>
    <n v="0"/>
    <x v="11"/>
    <n v="0"/>
    <n v="0"/>
    <n v="0"/>
    <n v="0"/>
    <n v="0"/>
    <n v="0"/>
  </r>
  <r>
    <d v="2025-03-25T00:00:00"/>
    <x v="52"/>
    <x v="16"/>
    <s v="วี-ฟีด วี 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2500"/>
    <n v="1500"/>
    <n v="4209"/>
    <n v="0"/>
    <x v="11"/>
    <n v="0"/>
    <n v="0"/>
    <n v="0"/>
    <n v="0"/>
    <n v="0"/>
    <n v="0"/>
  </r>
  <r>
    <d v="2025-03-25T00:00:00"/>
    <x v="53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3857"/>
    <n v="143"/>
    <n v="4200"/>
    <n v="0"/>
    <x v="11"/>
    <n v="0"/>
    <n v="0"/>
    <n v="0"/>
    <n v="0"/>
    <n v="0"/>
    <n v="0"/>
  </r>
  <r>
    <d v="2025-01-10T00:00:00"/>
    <x v="54"/>
    <x v="16"/>
    <s v="ฟิ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2432"/>
    <n v="2432"/>
    <n v="0"/>
    <n v="0"/>
    <n v="0"/>
    <x v="11"/>
    <n v="0"/>
    <n v="0"/>
    <n v="0"/>
    <n v="0"/>
    <n v="0"/>
    <n v="0"/>
  </r>
  <r>
    <d v="2024-12-17T00:00:00"/>
    <x v="55"/>
    <x v="16"/>
    <s v="นีโอ พี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3712"/>
    <n v="288"/>
    <n v="4300"/>
    <n v="0"/>
    <x v="11"/>
    <n v="0"/>
    <n v="0"/>
    <n v="0"/>
    <n v="0"/>
    <n v="0"/>
    <n v="0"/>
  </r>
  <r>
    <d v="2025-03-04T00:00:00"/>
    <x v="3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4000"/>
    <n v="4010"/>
    <n v="0"/>
    <n v="4470"/>
    <n v="0"/>
    <x v="11"/>
    <n v="0"/>
    <n v="0"/>
    <n v="0"/>
    <n v="0"/>
    <n v="0"/>
    <n v="0"/>
  </r>
  <r>
    <d v="2025-03-04T00:00:00"/>
    <x v="3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065"/>
    <n v="0"/>
    <n v="3300"/>
    <n v="0"/>
    <x v="11"/>
    <n v="0"/>
    <n v="0"/>
    <n v="0"/>
    <n v="0"/>
    <n v="0"/>
    <n v="0"/>
  </r>
  <r>
    <d v="2024-09-06T00:00:00"/>
    <x v="56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4"/>
    <n v="3000"/>
    <n v="3318"/>
    <n v="0"/>
    <n v="0"/>
    <n v="0"/>
    <x v="11"/>
    <n v="0"/>
    <n v="0"/>
    <n v="0"/>
    <n v="0"/>
    <n v="0"/>
    <s v="ลูกค้าสั่งผิดเอาไปส่งเดือน10"/>
  </r>
  <r>
    <d v="2024-09-13T00:00:00"/>
    <x v="57"/>
    <x v="16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2500"/>
    <n v="2364"/>
    <n v="136"/>
    <n v="5500"/>
    <n v="0"/>
    <x v="11"/>
    <n v="0"/>
    <n v="0"/>
    <n v="0"/>
    <n v="0"/>
    <n v="0"/>
    <n v="0"/>
  </r>
  <r>
    <d v="2024-10-16T00:00:00"/>
    <x v="58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3194"/>
    <n v="0"/>
    <n v="5632"/>
    <n v="0"/>
    <x v="11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1"/>
    <n v="397606.06184750004"/>
    <n v="83490.009737500004"/>
    <n v="314116.05211000005"/>
    <n v="2430.7800000000002"/>
    <n v="395175.28184750001"/>
    <s v="ระบุในSD"/>
  </r>
  <r>
    <d v="2025-04-21T00:00:00"/>
    <x v="3"/>
    <x v="18"/>
    <s v="ไม่พิมพ์"/>
    <n v="20"/>
    <n v="37"/>
    <s v="ขาว"/>
    <n v="0"/>
    <n v="80"/>
    <s v="±"/>
    <n v="5"/>
    <s v="ไม่"/>
    <s v="ไม่สวมถุงใน"/>
    <n v="0"/>
    <n v="0"/>
    <n v="0"/>
    <n v="0"/>
    <n v="0"/>
    <s v="500กระสอบ"/>
    <x v="15"/>
    <n v="25000"/>
    <n v="0"/>
    <n v="25000"/>
    <n v="0"/>
    <n v="0"/>
    <x v="12"/>
    <n v="26892.250000000004"/>
    <n v="0"/>
    <n v="26892.250000000004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12"/>
    <n v="26892.250000000004"/>
    <n v="0"/>
    <n v="26892.250000000004"/>
    <n v="0"/>
    <n v="0"/>
    <s v="ระบุในSD"/>
  </r>
  <r>
    <d v="2025-03-27T00:00:00"/>
    <x v="59"/>
    <x v="14"/>
    <s v="เบทาโกร 40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30000"/>
    <n v="0"/>
    <n v="30000"/>
    <n v="30900"/>
    <n v="0"/>
    <x v="13"/>
    <n v="0"/>
    <n v="0"/>
    <n v="0"/>
    <n v="0"/>
    <n v="0"/>
    <s v="ลพบุรี 3"/>
  </r>
  <r>
    <d v="2025-04-19T00:00:00"/>
    <x v="19"/>
    <x v="14"/>
    <s v="WB ฟาร์ม F916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9"/>
    <n v="5000"/>
    <n v="0"/>
    <n v="5000"/>
    <n v="5390"/>
    <n v="0"/>
    <x v="13"/>
    <n v="0"/>
    <n v="0"/>
    <n v="0"/>
    <n v="0"/>
    <n v="0"/>
    <s v="ลำพูน"/>
  </r>
  <r>
    <d v="2025-04-04T00:00:00"/>
    <x v="60"/>
    <x v="14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4"/>
    <n v="30000"/>
    <n v="0"/>
    <n v="30000"/>
    <n v="30900"/>
    <n v="0"/>
    <x v="13"/>
    <n v="0"/>
    <n v="0"/>
    <n v="0"/>
    <n v="0"/>
    <n v="0"/>
    <s v="ลพบุรี 1"/>
  </r>
  <r>
    <d v="2025-04-19T00:00:00"/>
    <x v="61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58960"/>
    <n v="0"/>
    <n v="58960"/>
    <n v="73245"/>
    <n v="0"/>
    <x v="13"/>
    <n v="0"/>
    <n v="0"/>
    <n v="0"/>
    <n v="0"/>
    <n v="0"/>
    <s v="ห้ามขาด-ห้ามเกิน"/>
  </r>
  <r>
    <d v="2025-04-19T00:00:00"/>
    <x v="62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70000"/>
    <n v="0"/>
    <n v="70000"/>
    <n v="2679"/>
    <n v="70687.05"/>
    <x v="13"/>
    <n v="74062.356637500008"/>
    <n v="50571"/>
    <n v="23491.356637500008"/>
    <n v="0"/>
    <n v="0"/>
    <s v="ห้ามขาด-ห้ามเกิน"/>
  </r>
  <r>
    <d v="2025-03-15T00:00:00"/>
    <x v="63"/>
    <x v="14"/>
    <s v="WB เบทาโกร 10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10400"/>
    <n v="0"/>
    <x v="13"/>
    <n v="0"/>
    <n v="0"/>
    <n v="0"/>
    <n v="0"/>
    <n v="0"/>
    <s v="ลำพูน"/>
  </r>
  <r>
    <d v="2025-03-15T00:00:00"/>
    <x v="64"/>
    <x v="14"/>
    <s v="WB บาลานส์ 92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10397"/>
    <n v="0"/>
    <x v="13"/>
    <n v="0"/>
    <n v="0"/>
    <n v="0"/>
    <n v="0"/>
    <n v="0"/>
    <s v="ลำพูน"/>
  </r>
  <r>
    <d v="2025-03-15T00:00:00"/>
    <x v="65"/>
    <x v="14"/>
    <s v="WB เบทาโกร 322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10000"/>
    <n v="0"/>
    <n v="10000"/>
    <n v="0"/>
    <n v="10500"/>
    <x v="13"/>
    <n v="10756.900000000001"/>
    <n v="0"/>
    <n v="10756.900000000001"/>
    <n v="0"/>
    <n v="0"/>
    <s v="ลำพูน"/>
  </r>
  <r>
    <d v="2025-03-15T00:00:00"/>
    <x v="64"/>
    <x v="14"/>
    <s v="WB เบทาโกร 405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0"/>
    <n v="5000"/>
    <n v="0"/>
    <n v="5000"/>
    <n v="0"/>
    <n v="5250"/>
    <x v="13"/>
    <n v="5378.4500000000007"/>
    <n v="0"/>
    <n v="5378.4500000000007"/>
    <n v="0"/>
    <n v="0"/>
    <s v="ลำพูน"/>
  </r>
  <r>
    <d v="2025-04-04T00:00:00"/>
    <x v="66"/>
    <x v="14"/>
    <s v="WB ฟาร์ม F914M 30kg 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12000"/>
    <n v="0"/>
    <n v="12000"/>
    <n v="0"/>
    <n v="12600"/>
    <x v="13"/>
    <n v="12908.28"/>
    <n v="0"/>
    <n v="12908.28"/>
    <n v="0"/>
    <n v="0"/>
    <s v="หนองบุญมาก"/>
  </r>
  <r>
    <d v="2025-04-17T00:00:00"/>
    <x v="67"/>
    <x v="14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30000"/>
    <n v="0"/>
    <n v="30000"/>
    <n v="0"/>
    <n v="31500"/>
    <x v="13"/>
    <n v="32270.700000000004"/>
    <n v="0"/>
    <n v="32270.700000000004"/>
    <n v="0"/>
    <n v="0"/>
    <s v="ลพบุรี 1"/>
  </r>
  <r>
    <d v="2025-04-17T00:00:00"/>
    <x v="67"/>
    <x v="14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1"/>
    <n v="20000"/>
    <n v="0"/>
    <n v="20000"/>
    <n v="0"/>
    <n v="21000"/>
    <x v="13"/>
    <n v="21513.800000000003"/>
    <n v="0"/>
    <n v="21513.800000000003"/>
    <n v="0"/>
    <n v="0"/>
    <s v="ลพบุรี 1"/>
  </r>
  <r>
    <d v="2025-04-04T00:00:00"/>
    <x v="66"/>
    <x v="14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5"/>
    <n v="20000"/>
    <n v="0"/>
    <n v="20000"/>
    <n v="0"/>
    <n v="21000"/>
    <x v="13"/>
    <n v="21513.800000000003"/>
    <n v="0"/>
    <n v="21513.800000000003"/>
    <n v="0"/>
    <n v="0"/>
    <s v="ลพบุรี 3"/>
  </r>
  <r>
    <d v="2025-03-15T00:00:00"/>
    <x v="65"/>
    <x v="14"/>
    <s v="WB เบทาโกร 32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8"/>
    <n v="5000"/>
    <n v="0"/>
    <n v="5000"/>
    <n v="0"/>
    <n v="5250"/>
    <x v="13"/>
    <n v="5378.4500000000007"/>
    <n v="0"/>
    <n v="5378.4500000000007"/>
    <n v="0"/>
    <n v="0"/>
    <s v="ลำพูน"/>
  </r>
  <r>
    <d v="2025-04-04T00:00:00"/>
    <x v="68"/>
    <x v="14"/>
    <s v="WB ฟาร์ม F993L 30kg 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40000"/>
    <n v="0"/>
    <n v="40000"/>
    <n v="0"/>
    <n v="42000"/>
    <x v="13"/>
    <n v="43027.600000000006"/>
    <n v="0"/>
    <n v="43027.600000000006"/>
    <n v="0"/>
    <n v="0"/>
    <s v="ลพบุรี 3"/>
  </r>
  <r>
    <d v="2025-03-15T00:00:00"/>
    <x v="69"/>
    <x v="14"/>
    <s v="WB บาลานส์ 956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5000"/>
    <n v="0"/>
    <n v="5000"/>
    <n v="0"/>
    <n v="5250"/>
    <x v="13"/>
    <n v="5378.4500000000007"/>
    <n v="0"/>
    <n v="5378.4500000000007"/>
    <n v="0"/>
    <n v="0"/>
    <s v="ลำพูน"/>
  </r>
  <r>
    <d v="2025-04-17T00:00:00"/>
    <x v="70"/>
    <x v="14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2"/>
    <n v="20000"/>
    <n v="0"/>
    <n v="20000"/>
    <n v="0"/>
    <n v="21000"/>
    <x v="13"/>
    <n v="21513.800000000003"/>
    <n v="0"/>
    <n v="21513.800000000003"/>
    <n v="0"/>
    <n v="0"/>
    <s v="ลพบุรี 1"/>
  </r>
  <r>
    <d v="2025-03-15T00:00:00"/>
    <x v="63"/>
    <x v="14"/>
    <s v="WB บาลานส์ 953 30kg LP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3"/>
    <n v="5000"/>
    <n v="0"/>
    <n v="5000"/>
    <n v="0"/>
    <n v="5250"/>
    <x v="13"/>
    <n v="5378.4500000000007"/>
    <n v="0"/>
    <n v="5378.4500000000007"/>
    <n v="0"/>
    <n v="0"/>
    <s v="ลำพูน"/>
  </r>
  <r>
    <d v="2025-03-12T00:00:00"/>
    <x v="71"/>
    <x v="14"/>
    <s v="WB ฟาร์ม F91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3"/>
    <n v="5378.4500000000007"/>
    <n v="0"/>
    <n v="5378.4500000000007"/>
    <n v="0"/>
    <n v="0"/>
    <s v="ลำพูน"/>
  </r>
  <r>
    <d v="2025-03-12T00:00:00"/>
    <x v="71"/>
    <x v="14"/>
    <s v="WB ฟาร์ม F993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13"/>
    <n v="5378.4500000000007"/>
    <n v="0"/>
    <n v="5378.4500000000007"/>
    <n v="0"/>
    <n v="0"/>
    <s v="ลำพู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3"/>
    <n v="269837.93663750007"/>
    <n v="50571"/>
    <n v="219266.93663750007"/>
    <n v="0"/>
    <n v="0"/>
    <s v="ระบุในSD"/>
  </r>
  <r>
    <s v="ประมาณการ"/>
    <x v="0"/>
    <x v="13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5"/>
    <n v="10000"/>
    <n v="0"/>
    <n v="10000"/>
    <n v="0"/>
    <n v="0"/>
    <x v="14"/>
    <n v="11036.3"/>
    <n v="11036.3"/>
    <n v="0"/>
    <n v="0"/>
    <n v="0"/>
    <n v="0"/>
  </r>
  <r>
    <s v="ประมาณการ"/>
    <x v="0"/>
    <x v="13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0"/>
    <x v="14"/>
    <n v="11036.3"/>
    <n v="0"/>
    <n v="11036.3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4"/>
    <n v="22072.6"/>
    <n v="11036.3"/>
    <n v="11036.3"/>
    <n v="0"/>
    <n v="0"/>
    <s v="ระบุในSD"/>
  </r>
  <r>
    <d v="1899-12-30T00:00:00"/>
    <x v="3"/>
    <x v="1"/>
    <s v="ทองทั้งทุ่ง"/>
    <n v="21"/>
    <n v="34"/>
    <s v="ขาว"/>
    <n v="0"/>
    <n v="76"/>
    <s v="±"/>
    <n v="5"/>
    <s v="บิด"/>
    <s v="ไม่สวมถุงใน"/>
    <n v="0"/>
    <n v="0"/>
    <n v="0"/>
    <n v="0"/>
    <n v="0"/>
    <s v="5020กระสอบ"/>
    <x v="8"/>
    <n v="8000"/>
    <n v="0"/>
    <n v="8000"/>
    <n v="0"/>
    <n v="8400"/>
    <x v="15"/>
    <n v="7934.96"/>
    <n v="0"/>
    <n v="7934.96"/>
    <n v="0"/>
    <n v="0"/>
    <n v="0"/>
  </r>
  <r>
    <d v="2025-04-21T00:00:00"/>
    <x v="72"/>
    <x v="4"/>
    <s v="LUNG SHIN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4"/>
    <n v="3300"/>
    <n v="0"/>
    <n v="3300"/>
    <n v="3700"/>
    <n v="0"/>
    <x v="15"/>
    <n v="0"/>
    <n v="0"/>
    <n v="0"/>
    <n v="0"/>
    <n v="0"/>
    <s v="ห้ามขาด-ห้ามเกิน"/>
  </r>
  <r>
    <d v="2025-04-21T00:00:00"/>
    <x v="72"/>
    <x v="4"/>
    <s v="LUNG SHIN ข้าวหอมไทย 30Kg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4"/>
    <n v="3300"/>
    <n v="0"/>
    <n v="3300"/>
    <n v="3700"/>
    <n v="0"/>
    <x v="15"/>
    <n v="0"/>
    <n v="0"/>
    <n v="0"/>
    <n v="0"/>
    <n v="0"/>
    <s v="ห้ามขาด-ห้ามเกิน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5"/>
    <n v="7934.96"/>
    <n v="0"/>
    <n v="7934.96"/>
    <n v="0"/>
    <n v="0"/>
    <s v="ระบุในSD"/>
  </r>
  <r>
    <d v="2025-02-05T00:00:00"/>
    <x v="73"/>
    <x v="16"/>
    <s v="โมโม่ 4131"/>
    <n v="21"/>
    <n v="38"/>
    <s v="ขาว"/>
    <s v="ใส"/>
    <n v="102"/>
    <s v="±"/>
    <n v="5"/>
    <s v="จับจีบ"/>
    <n v="22"/>
    <n v="40"/>
    <n v="40"/>
    <n v="0"/>
    <n v="0"/>
    <n v="0"/>
    <s v="500กระสอบแบน"/>
    <x v="24"/>
    <n v="3000"/>
    <n v="3280"/>
    <n v="0"/>
    <n v="3500"/>
    <n v="0"/>
    <x v="16"/>
    <n v="0"/>
    <n v="0"/>
    <n v="0"/>
    <n v="0"/>
    <n v="0"/>
    <n v="0"/>
  </r>
  <r>
    <d v="2025-04-21T00:00:00"/>
    <x v="74"/>
    <x v="19"/>
    <s v="กินรี"/>
    <n v="21"/>
    <n v="34"/>
    <s v="ขาว"/>
    <s v="ใส"/>
    <n v="90"/>
    <s v="±"/>
    <n v="5"/>
    <s v="ไม่"/>
    <s v="ไม่สวมถุงใน"/>
    <n v="0"/>
    <n v="0"/>
    <n v="0"/>
    <n v="0"/>
    <n v="0"/>
    <s v="500กระสอบ"/>
    <x v="25"/>
    <n v="6000"/>
    <n v="0"/>
    <n v="6000"/>
    <n v="6320"/>
    <n v="0"/>
    <x v="16"/>
    <n v="0"/>
    <n v="0"/>
    <n v="0"/>
    <n v="0"/>
    <n v="0"/>
    <n v="0"/>
  </r>
  <r>
    <d v="2025-04-19T00:00:00"/>
    <x v="75"/>
    <x v="20"/>
    <s v="เมอร์รี่ 882M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9"/>
    <n v="3000"/>
    <n v="0"/>
    <n v="3000"/>
    <n v="0"/>
    <n v="3150"/>
    <x v="16"/>
    <n v="3227.07"/>
    <n v="3227.07"/>
    <n v="0"/>
    <n v="3227.07"/>
    <n v="0"/>
    <n v="0"/>
  </r>
  <r>
    <d v="2025-04-24T00:00:00"/>
    <x v="3"/>
    <x v="13"/>
    <s v="ยูนิคอร์นฟิช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4"/>
    <n v="10000"/>
    <n v="0"/>
    <n v="10000"/>
    <n v="0"/>
    <n v="10500"/>
    <x v="16"/>
    <n v="10756.900000000001"/>
    <n v="0"/>
    <n v="10756.900000000001"/>
    <n v="0"/>
    <n v="10756.900000000001"/>
    <n v="0"/>
  </r>
  <r>
    <d v="1899-12-30T00:00:00"/>
    <x v="3"/>
    <x v="21"/>
    <s v="ลุงนัย ฟาร์ม 103พลัส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22"/>
    <n v="5000"/>
    <n v="0"/>
    <n v="5000"/>
    <n v="0"/>
    <n v="5250"/>
    <x v="16"/>
    <n v="5378.4500000000007"/>
    <n v="0"/>
    <n v="5378.4500000000007"/>
    <n v="0"/>
    <n v="5378.4500000000007"/>
    <n v="0"/>
  </r>
  <r>
    <s v="ประมาณการ"/>
    <x v="0"/>
    <x v="22"/>
    <s v="รอแบบ"/>
    <n v="21"/>
    <n v="37"/>
    <s v="ขาว"/>
    <s v="ใส"/>
    <n v="100"/>
    <s v="±"/>
    <n v="5"/>
    <s v="บิด"/>
    <n v="22"/>
    <n v="40"/>
    <n v="40"/>
    <n v="1302.6244915199998"/>
    <n v="0"/>
    <n v="1302.6244915199998"/>
    <s v="500กระสอบ"/>
    <x v="5"/>
    <n v="60000"/>
    <n v="0"/>
    <n v="60000"/>
    <n v="0"/>
    <n v="63000"/>
    <x v="16"/>
    <n v="64541.400000000009"/>
    <n v="0"/>
    <n v="64541.400000000009"/>
    <n v="0"/>
    <n v="64541.400000000009"/>
    <n v="0"/>
  </r>
  <r>
    <d v="2025-04-21T00:00:00"/>
    <x v="76"/>
    <x v="23"/>
    <s v="แดนโกรว20(เขียวเข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30000"/>
    <n v="0"/>
    <n v="30000"/>
    <n v="0"/>
    <n v="31500"/>
    <x v="16"/>
    <n v="32270.700000000004"/>
    <n v="4772"/>
    <n v="27498.700000000004"/>
    <n v="0"/>
    <n v="32270.700000000004"/>
    <n v="0"/>
  </r>
  <r>
    <d v="2025-04-21T00:00:00"/>
    <x v="77"/>
    <x v="23"/>
    <s v="แดนโกรว10P-L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20000"/>
    <n v="0"/>
    <n v="20000"/>
    <n v="16425"/>
    <n v="3753.75"/>
    <x v="16"/>
    <n v="4037.8713375000002"/>
    <n v="4037.8713375000002"/>
    <n v="0"/>
    <n v="4037.8713375000002"/>
    <n v="0"/>
    <n v="0"/>
  </r>
  <r>
    <d v="2025-04-21T00:00:00"/>
    <x v="77"/>
    <x v="23"/>
    <s v="แดนโกรว30(ส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5400"/>
    <n v="0"/>
    <x v="16"/>
    <n v="0"/>
    <n v="0"/>
    <n v="0"/>
    <n v="0"/>
    <n v="0"/>
    <n v="0"/>
  </r>
  <r>
    <d v="2025-04-21T00:00:00"/>
    <x v="77"/>
    <x v="23"/>
    <s v="วีโว่400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4"/>
    <n v="5000"/>
    <n v="0"/>
    <n v="5000"/>
    <n v="0"/>
    <n v="5250"/>
    <x v="16"/>
    <n v="5378.4500000000007"/>
    <n v="5378.4500000000007"/>
    <n v="0"/>
    <n v="5378.4500000000007"/>
    <n v="0"/>
    <n v="0"/>
  </r>
  <r>
    <d v="2025-04-09T00:00:00"/>
    <x v="78"/>
    <x v="16"/>
    <s v="โมโม่ 402"/>
    <n v="21"/>
    <n v="38"/>
    <s v="ขาว"/>
    <s v="ใส"/>
    <n v="102"/>
    <s v="±"/>
    <n v="5"/>
    <s v="จับจีบ"/>
    <n v="22"/>
    <n v="40"/>
    <n v="40"/>
    <n v="130.26244915199996"/>
    <n v="0"/>
    <n v="130.26244915199996"/>
    <s v="500กระสอบแบน"/>
    <x v="17"/>
    <n v="6000"/>
    <n v="0"/>
    <n v="6000"/>
    <n v="0"/>
    <n v="6300"/>
    <x v="16"/>
    <n v="6621.78"/>
    <n v="0"/>
    <n v="6621.78"/>
    <n v="0"/>
    <n v="6621.78"/>
    <n v="0"/>
  </r>
  <r>
    <d v="2025-01-10T00:00:00"/>
    <x v="79"/>
    <x v="16"/>
    <s v="โมโม่ 401"/>
    <n v="21"/>
    <n v="38"/>
    <s v="ขาว"/>
    <s v="ใส"/>
    <n v="102"/>
    <s v="±"/>
    <n v="5"/>
    <s v="จับจีบ"/>
    <n v="22"/>
    <n v="40"/>
    <n v="40"/>
    <n v="86.841632767999982"/>
    <n v="0"/>
    <n v="86.841632767999982"/>
    <s v="500กระสอบแบน"/>
    <x v="5"/>
    <n v="4000"/>
    <n v="0"/>
    <n v="4000"/>
    <n v="0"/>
    <n v="4200"/>
    <x v="16"/>
    <n v="4414.5199999999995"/>
    <n v="0"/>
    <n v="4414.5199999999995"/>
    <n v="0"/>
    <n v="4414.5199999999995"/>
    <n v="0"/>
  </r>
  <r>
    <d v="2024-12-02T00:00:00"/>
    <x v="8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3"/>
    <n v="16000"/>
    <n v="0"/>
    <n v="16000"/>
    <n v="0"/>
    <n v="16800"/>
    <x v="16"/>
    <n v="17211.04"/>
    <n v="0"/>
    <n v="17211.04"/>
    <n v="0"/>
    <n v="17211.04"/>
    <n v="0"/>
  </r>
  <r>
    <s v="ประมาณการ"/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21000"/>
    <x v="16"/>
    <n v="21513.800000000003"/>
    <n v="0"/>
    <n v="21513.800000000003"/>
    <n v="0"/>
    <n v="21513.800000000003"/>
    <n v="0"/>
  </r>
  <r>
    <s v="ประมาณการ"/>
    <x v="0"/>
    <x v="16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0"/>
    <n v="10000"/>
    <n v="0"/>
    <n v="10000"/>
    <n v="0"/>
    <n v="10500"/>
    <x v="16"/>
    <n v="11595.1"/>
    <n v="0"/>
    <n v="11595.1"/>
    <n v="0"/>
    <n v="11595.1"/>
    <n v="0"/>
  </r>
  <r>
    <d v="2024-12-05T00:00:00"/>
    <x v="81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3"/>
    <n v="16000"/>
    <n v="0"/>
    <n v="16000"/>
    <n v="0"/>
    <n v="16800"/>
    <x v="16"/>
    <n v="17211.04"/>
    <n v="0"/>
    <n v="17211.04"/>
    <n v="0"/>
    <n v="17211.04"/>
    <n v="0"/>
  </r>
  <r>
    <d v="2024-12-05T00:00:00"/>
    <x v="82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6000"/>
    <n v="0"/>
    <n v="16000"/>
    <n v="0"/>
    <n v="16800"/>
    <x v="16"/>
    <n v="17211.04"/>
    <n v="0"/>
    <n v="17211.04"/>
    <n v="0"/>
    <n v="17211.04"/>
    <n v="0"/>
  </r>
  <r>
    <s v="ประมาณการ"/>
    <x v="0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16"/>
    <n v="10756.900000000001"/>
    <n v="0"/>
    <n v="10756.900000000001"/>
    <n v="0"/>
    <n v="10756.900000000001"/>
    <n v="0"/>
  </r>
  <r>
    <d v="2024-09-13T00:00:00"/>
    <x v="83"/>
    <x v="16"/>
    <s v="โมโม่ 422"/>
    <n v="21"/>
    <n v="38"/>
    <s v="ขาว"/>
    <s v="ใส"/>
    <n v="102"/>
    <s v="±"/>
    <n v="5"/>
    <s v="จับจีบ"/>
    <n v="22"/>
    <n v="40"/>
    <n v="40"/>
    <n v="217.10408191999997"/>
    <n v="0"/>
    <n v="217.10408191999997"/>
    <s v="500กระสอบแบน"/>
    <x v="0"/>
    <n v="10000"/>
    <n v="0"/>
    <n v="10000"/>
    <n v="0"/>
    <n v="10500"/>
    <x v="16"/>
    <n v="11036.3"/>
    <n v="0"/>
    <n v="11036.3"/>
    <n v="0"/>
    <n v="11036.3"/>
    <n v="0"/>
  </r>
  <r>
    <d v="2023-05-20T00:00:00"/>
    <x v="84"/>
    <x v="15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0"/>
    <n v="5000"/>
    <n v="0"/>
    <n v="5000"/>
    <n v="0"/>
    <n v="5250"/>
    <x v="16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6"/>
    <n v="248680.51133750004"/>
    <n v="17415.391337500001"/>
    <n v="231265.12000000002"/>
    <n v="12643.391337500001"/>
    <n v="236037.12000000002"/>
    <s v="ระบุในSD"/>
  </r>
  <r>
    <d v="2025-03-04T00:00:00"/>
    <x v="85"/>
    <x v="25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14"/>
    <n v="325632"/>
    <n v="325632"/>
    <n v="0"/>
    <n v="329710"/>
    <n v="0"/>
    <x v="17"/>
    <n v="0"/>
    <n v="0"/>
    <n v="0"/>
    <n v="0"/>
    <n v="0"/>
    <n v="0"/>
  </r>
  <r>
    <d v="2025-03-04T00:00:00"/>
    <x v="85"/>
    <x v="25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6"/>
    <n v="482368"/>
    <n v="141049"/>
    <n v="341319"/>
    <n v="274233"/>
    <n v="218541.75"/>
    <x v="17"/>
    <n v="216765.0055725"/>
    <n v="21869"/>
    <n v="194896.0055725"/>
    <n v="0"/>
    <n v="216765.0055725"/>
    <n v="0"/>
  </r>
  <r>
    <d v="2025-03-04T00:00:00"/>
    <x v="85"/>
    <x v="25"/>
    <s v="กอง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500กระสอบแบนเต็มใบ"/>
    <x v="26"/>
    <n v="1192000"/>
    <n v="0"/>
    <n v="1192000"/>
    <n v="0"/>
    <n v="1251600"/>
    <x v="17"/>
    <n v="1182309.04"/>
    <n v="0"/>
    <n v="1182309.04"/>
    <n v="0"/>
    <n v="1182309.04"/>
    <n v="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7"/>
    <n v="1399074.0455725"/>
    <n v="21869"/>
    <n v="1377205.0455725"/>
    <n v="0"/>
    <n v="1399074.0455725"/>
    <s v="ระบุในSD"/>
  </r>
  <r>
    <d v="2025-04-21T00:00:00"/>
    <x v="86"/>
    <x v="26"/>
    <s v="พิมพ์ส้ม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"/>
    <n v="20000"/>
    <n v="0"/>
    <n v="20000"/>
    <n v="20900"/>
    <n v="0"/>
    <x v="18"/>
    <n v="0"/>
    <n v="0"/>
    <n v="0"/>
    <n v="0"/>
    <n v="0"/>
    <n v="0"/>
  </r>
  <r>
    <d v="2025-04-21T00:00:00"/>
    <x v="86"/>
    <x v="26"/>
    <s v="พิมพ์น้ำเงิน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"/>
    <n v="10000"/>
    <n v="0"/>
    <n v="10000"/>
    <n v="10540"/>
    <n v="0"/>
    <x v="18"/>
    <n v="0"/>
    <n v="0"/>
    <n v="0"/>
    <n v="0"/>
    <n v="0"/>
    <n v="0"/>
  </r>
  <r>
    <d v="2025-04-21T00:00:00"/>
    <x v="87"/>
    <x v="26"/>
    <s v="ถุงม่วง (เกรดพรีเมี่ยม)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5352"/>
    <n v="0"/>
    <x v="18"/>
    <n v="0"/>
    <n v="0"/>
    <n v="0"/>
    <n v="0"/>
    <n v="0"/>
    <n v="0"/>
  </r>
  <r>
    <d v="2025-04-21T00:00:00"/>
    <x v="87"/>
    <x v="26"/>
    <s v="เมืองเหน่อ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5326"/>
    <n v="0"/>
    <x v="18"/>
    <n v="0"/>
    <n v="0"/>
    <n v="0"/>
    <n v="0"/>
    <n v="0"/>
    <n v="0"/>
  </r>
  <r>
    <d v="2025-04-09T00:00:00"/>
    <x v="88"/>
    <x v="27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8000"/>
    <n v="0"/>
    <n v="8000"/>
    <n v="0"/>
    <n v="8400"/>
    <x v="18"/>
    <n v="7934.96"/>
    <n v="7934.96"/>
    <n v="0"/>
    <n v="0"/>
    <n v="7934.96"/>
    <s v="ห้ามเกิน-ขาดได้5%"/>
  </r>
  <r>
    <d v="2025-04-09T00:00:00"/>
    <x v="88"/>
    <x v="27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7000"/>
    <n v="0"/>
    <n v="7000"/>
    <n v="0"/>
    <n v="7350"/>
    <x v="18"/>
    <n v="6943.09"/>
    <n v="4763"/>
    <n v="2180.09"/>
    <n v="0"/>
    <n v="6943.09"/>
    <s v="ห้ามเกิน-ขาดได้5%"/>
  </r>
  <r>
    <d v="2025-04-09T00:00:00"/>
    <x v="88"/>
    <x v="27"/>
    <s v="BLANK FORM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0"/>
    <n v="5000"/>
    <n v="0"/>
    <n v="5000"/>
    <n v="0"/>
    <n v="5250"/>
    <x v="18"/>
    <n v="4959.3500000000004"/>
    <n v="0"/>
    <n v="4959.3500000000004"/>
    <n v="0"/>
    <n v="4959.3500000000004"/>
    <s v="ห้ามเกิน-ขาดได้5%"/>
  </r>
  <r>
    <d v="2025-04-09T00:00:00"/>
    <x v="89"/>
    <x v="27"/>
    <s v="EXCELBLEND S50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0"/>
    <n v="10000"/>
    <n v="0"/>
    <n v="10000"/>
    <n v="0"/>
    <n v="10500"/>
    <x v="18"/>
    <n v="9918.7000000000007"/>
    <n v="0"/>
    <n v="9918.7000000000007"/>
    <n v="0"/>
    <n v="0"/>
    <s v="ห้ามเกิน-ขาดได้5%"/>
  </r>
  <r>
    <d v="2025-04-09T00:00:00"/>
    <x v="89"/>
    <x v="27"/>
    <s v="OPAL CA3(ถุงในดำ)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10"/>
    <n v="10000"/>
    <n v="0"/>
    <n v="10000"/>
    <n v="0"/>
    <n v="10500"/>
    <x v="18"/>
    <n v="9918.7000000000007"/>
    <n v="0"/>
    <n v="9918.7000000000007"/>
    <n v="0"/>
    <n v="0"/>
    <s v="ห้ามเกิน-ขาดได้5%"/>
  </r>
  <r>
    <d v="2025-04-09T00:00:00"/>
    <x v="89"/>
    <x v="27"/>
    <s v="BALL CLAY PC(ถุงในดำ)"/>
    <n v="23"/>
    <n v="34"/>
    <s v="ขาว"/>
    <n v="0"/>
    <n v="68"/>
    <s v="±"/>
    <n v="5"/>
    <s v="ไม่"/>
    <n v="24"/>
    <n v="37"/>
    <n v="50"/>
    <n v="136.92359711999998"/>
    <n v="0"/>
    <n v="136.92359711999998"/>
    <s v="มัด100"/>
    <x v="10"/>
    <n v="5000"/>
    <n v="0"/>
    <n v="5000"/>
    <n v="0"/>
    <n v="5250"/>
    <x v="18"/>
    <n v="4959.3500000000004"/>
    <n v="0"/>
    <n v="4959.3500000000004"/>
    <n v="0"/>
    <n v="0"/>
    <s v="ห้ามเกิน-ขาดได้5%"/>
  </r>
  <r>
    <d v="2025-04-09T00:00:00"/>
    <x v="90"/>
    <x v="28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2"/>
    <n v="5000"/>
    <n v="0"/>
    <n v="5000"/>
    <n v="0"/>
    <n v="5250"/>
    <x v="18"/>
    <n v="5518.15"/>
    <n v="0"/>
    <n v="5518.15"/>
    <n v="0"/>
    <n v="5518.15"/>
    <s v="ห้ามเกิน-ขาดได้5%"/>
  </r>
  <r>
    <d v="2025-04-09T00:00:00"/>
    <x v="90"/>
    <x v="28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2"/>
    <n v="5000"/>
    <n v="0"/>
    <n v="5000"/>
    <n v="0"/>
    <n v="5250"/>
    <x v="18"/>
    <n v="5518.15"/>
    <n v="0"/>
    <n v="5518.15"/>
    <n v="0"/>
    <n v="5518.15"/>
    <s v="ห้ามเกิน-ขาดได้5%"/>
  </r>
  <r>
    <s v="ประมาณการ"/>
    <x v="0"/>
    <x v="29"/>
    <s v="รอแบบ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5"/>
    <n v="50000"/>
    <n v="0"/>
    <n v="50000"/>
    <n v="0"/>
    <n v="52500"/>
    <x v="18"/>
    <n v="49593.500000000007"/>
    <n v="0"/>
    <n v="49593.500000000007"/>
    <n v="0"/>
    <n v="0"/>
    <n v="0"/>
  </r>
  <r>
    <s v="ประมาณการ"/>
    <x v="0"/>
    <x v="27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5"/>
    <n v="5000"/>
    <n v="0"/>
    <n v="5000"/>
    <n v="0"/>
    <n v="5250"/>
    <x v="18"/>
    <n v="4959.3500000000004"/>
    <n v="0"/>
    <n v="4959.3500000000004"/>
    <n v="0"/>
    <n v="4959.3500000000004"/>
    <n v="0"/>
  </r>
  <r>
    <s v="ประมาณการ"/>
    <x v="0"/>
    <x v="27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5"/>
    <n v="20000"/>
    <n v="0"/>
    <n v="20000"/>
    <n v="0"/>
    <n v="21000"/>
    <x v="18"/>
    <n v="19837.400000000001"/>
    <n v="0"/>
    <n v="19837.400000000001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130060.70000000001"/>
    <n v="12697.96"/>
    <n v="117362.74000000002"/>
    <n v="0"/>
    <n v="35833.050000000003"/>
    <s v="ระบุในSD"/>
  </r>
  <r>
    <s v="ประมาณการ"/>
    <x v="0"/>
    <x v="29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5"/>
    <n v="10000"/>
    <n v="0"/>
    <n v="10000"/>
    <n v="0"/>
    <n v="10500"/>
    <x v="19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9"/>
    <n v="9918.7000000000007"/>
    <n v="0"/>
    <n v="9918.7000000000007"/>
    <n v="0"/>
    <n v="0"/>
    <n v="0"/>
  </r>
  <r>
    <d v="2025-04-21T00:00:00"/>
    <x v="91"/>
    <x v="26"/>
    <s v="ถุงเขียว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20"/>
    <n v="4959.3500000000004"/>
    <n v="2640"/>
    <n v="2319.3500000000004"/>
    <n v="0"/>
    <n v="0"/>
    <n v="0"/>
  </r>
  <r>
    <d v="2025-04-21T00:00:00"/>
    <x v="91"/>
    <x v="26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20"/>
    <n v="4959.3500000000004"/>
    <n v="0"/>
    <n v="4959.3500000000004"/>
    <n v="0"/>
    <n v="0"/>
    <n v="0"/>
  </r>
  <r>
    <d v="2025-04-21T00:00:00"/>
    <x v="91"/>
    <x v="26"/>
    <s v="ถุงม่วง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9"/>
    <n v="5000"/>
    <n v="0"/>
    <n v="5000"/>
    <n v="0"/>
    <n v="5250"/>
    <x v="20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20"/>
    <n v="14878.050000000001"/>
    <n v="2640"/>
    <n v="12238.050000000001"/>
    <n v="0"/>
    <n v="0"/>
    <s v="ระบุในSD"/>
  </r>
  <r>
    <d v="2025-04-18T00:00:00"/>
    <x v="92"/>
    <x v="30"/>
    <s v="PCS21%"/>
    <n v="23"/>
    <n v="36"/>
    <s v="ขาว"/>
    <n v="0"/>
    <n v="88"/>
    <s v="±"/>
    <n v="5"/>
    <s v="ไม่"/>
    <n v="24"/>
    <n v="39"/>
    <n v="50"/>
    <n v="288.64974527999999"/>
    <n v="0"/>
    <n v="288.64974527999999"/>
    <s v="มัด80 ใช้สายรัด"/>
    <x v="21"/>
    <n v="10000"/>
    <n v="0"/>
    <n v="10000"/>
    <n v="0"/>
    <n v="10500"/>
    <x v="21"/>
    <n v="10477.5"/>
    <n v="10477.5"/>
    <n v="0"/>
    <n v="0"/>
    <n v="0"/>
    <n v="0"/>
  </r>
  <r>
    <d v="1899-12-30T00:00:00"/>
    <x v="1"/>
    <x v="1"/>
    <n v="0"/>
    <n v="23"/>
    <n v="37"/>
    <s v="ขาว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1"/>
    <n v="10477.5"/>
    <n v="10477.5"/>
    <n v="0"/>
    <n v="0"/>
    <n v="0"/>
    <s v="ระบุในSD"/>
  </r>
  <r>
    <d v="2025-04-02T00:00:00"/>
    <x v="93"/>
    <x v="31"/>
    <s v="อะมิโนก้า"/>
    <n v="23"/>
    <n v="37"/>
    <s v="ขาว"/>
    <s v="ใส"/>
    <n v="115"/>
    <s v="±"/>
    <n v="5"/>
    <s v="บิด"/>
    <n v="24"/>
    <n v="40"/>
    <n v="80"/>
    <n v="378.94530662399995"/>
    <n v="0"/>
    <n v="378.94530662399995"/>
    <s v="500กระสอบ"/>
    <x v="4"/>
    <n v="8000"/>
    <n v="0"/>
    <n v="8000"/>
    <n v="8400"/>
    <n v="0"/>
    <x v="22"/>
    <n v="0"/>
    <n v="0"/>
    <n v="0"/>
    <n v="0"/>
    <n v="0"/>
    <s v="ขาด-เกิน5%"/>
  </r>
  <r>
    <s v="ประมาณการ"/>
    <x v="0"/>
    <x v="32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23"/>
    <n v="10000"/>
    <n v="0"/>
    <n v="10000"/>
    <n v="0"/>
    <n v="10500"/>
    <x v="22"/>
    <n v="10756.900000000001"/>
    <n v="2061"/>
    <n v="8695.9000000000015"/>
    <n v="0"/>
    <n v="0"/>
    <n v="0"/>
  </r>
  <r>
    <d v="2025-03-11T00:00:00"/>
    <x v="94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0"/>
    <n v="1000"/>
    <n v="0"/>
    <n v="1000"/>
    <n v="0"/>
    <n v="0"/>
    <x v="22"/>
    <n v="1159.5100000000002"/>
    <n v="0"/>
    <n v="1159.5100000000002"/>
    <n v="0"/>
    <n v="1159.5100000000002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22"/>
    <n v="11916.410000000002"/>
    <n v="2061"/>
    <n v="9855.4100000000017"/>
    <n v="0"/>
    <n v="1159.5100000000002"/>
    <s v="ระบุในSD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3256.5612287999998"/>
    <n v="3256.5612287999998"/>
    <n v="0"/>
    <s v="400แบน"/>
    <x v="27"/>
    <n v="100000"/>
    <n v="0"/>
    <n v="100000"/>
    <n v="0"/>
    <n v="105000"/>
    <x v="23"/>
    <n v="107569.00000000001"/>
    <n v="107569.00000000001"/>
    <n v="0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264"/>
    <n v="6249.1224575999995"/>
    <s v="400แบน"/>
    <x v="28"/>
    <n v="200000"/>
    <n v="0"/>
    <n v="200000"/>
    <n v="0"/>
    <n v="210000"/>
    <x v="23"/>
    <n v="215138.00000000003"/>
    <n v="0"/>
    <n v="215138.00000000003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9"/>
    <n v="200000"/>
    <n v="0"/>
    <n v="200000"/>
    <n v="0"/>
    <n v="210000"/>
    <x v="24"/>
    <n v="215138.00000000003"/>
    <n v="0"/>
    <n v="215138.00000000003"/>
    <n v="0"/>
    <n v="0"/>
    <s v="สั่งเวียดนามสำเร็จรูปทั้งหมด"/>
  </r>
  <r>
    <d v="2024-11-05T00:00:00"/>
    <x v="95"/>
    <x v="33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29"/>
    <n v="150000"/>
    <n v="0"/>
    <n v="150000"/>
    <n v="0"/>
    <n v="157500"/>
    <x v="23"/>
    <n v="161353.5"/>
    <n v="0"/>
    <n v="161353.5"/>
    <n v="0"/>
    <n v="0"/>
    <n v="0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30"/>
    <n v="200000"/>
    <n v="0"/>
    <n v="200000"/>
    <n v="0"/>
    <n v="210000"/>
    <x v="24"/>
    <n v="215138.00000000003"/>
    <n v="0"/>
    <n v="215138.00000000003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0"/>
    <n v="106278"/>
    <n v="0"/>
    <n v="106278"/>
    <n v="0"/>
    <n v="111591.90000000001"/>
    <x v="24"/>
    <n v="114322.18182000001"/>
    <n v="0"/>
    <n v="114322.18182000001"/>
    <n v="0"/>
    <n v="0"/>
    <s v="สั่งเวียดนามสำเร็จรูปทั้งหมด"/>
  </r>
  <r>
    <d v="2024-11-05T00:00:00"/>
    <x v="95"/>
    <x v="33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4"/>
    <n v="10000"/>
    <n v="12607"/>
    <n v="0"/>
    <n v="56730"/>
    <n v="0"/>
    <x v="23"/>
    <n v="0"/>
    <n v="0"/>
    <n v="0"/>
    <n v="0"/>
    <n v="0"/>
    <n v="0"/>
  </r>
  <r>
    <d v="2024-11-05T00:00:00"/>
    <x v="95"/>
    <x v="33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4"/>
    <n v="7920"/>
    <n v="7920"/>
    <n v="0"/>
    <n v="12600"/>
    <n v="0"/>
    <x v="23"/>
    <n v="0"/>
    <n v="0"/>
    <n v="0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4"/>
    <n v="1028658.6818200002"/>
    <n v="107569.00000000001"/>
    <n v="921089.68182000006"/>
    <n v="0"/>
    <n v="0"/>
    <s v="ระบุในSD"/>
  </r>
  <r>
    <d v="2025-03-22T00:00:00"/>
    <x v="96"/>
    <x v="34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4"/>
    <n v="4563"/>
    <n v="5018"/>
    <n v="0"/>
    <n v="0"/>
    <n v="0"/>
    <x v="25"/>
    <n v="0"/>
    <n v="0"/>
    <n v="0"/>
    <n v="0"/>
    <n v="0"/>
    <n v="0"/>
  </r>
  <r>
    <d v="2025-04-21T00:00:00"/>
    <x v="97"/>
    <x v="35"/>
    <s v="ไก่เหยียบศร แสงสิริ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4"/>
    <n v="4000"/>
    <n v="0"/>
    <n v="4000"/>
    <n v="0"/>
    <n v="4200"/>
    <x v="25"/>
    <n v="4749.8"/>
    <n v="4749.8"/>
    <n v="0"/>
    <n v="0"/>
    <n v="0"/>
    <n v="0"/>
  </r>
  <r>
    <d v="2025-03-27T00:00:00"/>
    <x v="98"/>
    <x v="35"/>
    <s v="ไก่ดาว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4"/>
    <n v="4000"/>
    <n v="0"/>
    <n v="4000"/>
    <n v="0"/>
    <n v="4200"/>
    <x v="25"/>
    <n v="4749.8"/>
    <n v="2000"/>
    <n v="2749.8"/>
    <n v="0"/>
    <n v="0"/>
    <n v="0"/>
  </r>
  <r>
    <s v="ประมาณการ"/>
    <x v="0"/>
    <x v="34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5"/>
    <n v="5000"/>
    <n v="0"/>
    <n v="5000"/>
    <n v="0"/>
    <n v="0"/>
    <x v="25"/>
    <n v="5657.85"/>
    <n v="0"/>
    <n v="5657.85"/>
    <n v="0"/>
    <n v="0"/>
    <n v="0"/>
  </r>
  <r>
    <s v="ประมาณการ"/>
    <x v="0"/>
    <x v="36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25"/>
    <n v="48615.600000000006"/>
    <n v="0"/>
    <n v="48615.600000000006"/>
    <n v="0"/>
    <n v="0"/>
    <n v="0"/>
  </r>
  <r>
    <s v="ประมาณการ"/>
    <x v="0"/>
    <x v="35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5"/>
    <n v="10000"/>
    <n v="0"/>
    <n v="10000"/>
    <n v="0"/>
    <n v="10500"/>
    <x v="25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5"/>
    <n v="75647.55"/>
    <n v="6749.8"/>
    <n v="68897.75"/>
    <n v="0"/>
    <n v="0"/>
    <s v="ระบุในSD"/>
  </r>
  <r>
    <s v="ประมาณการ"/>
    <x v="0"/>
    <x v="37"/>
    <s v="MASTER CHEF"/>
    <n v="26"/>
    <n v="43"/>
    <s v="ขาว"/>
    <s v="ใส"/>
    <n v="140"/>
    <s v="±"/>
    <n v="5"/>
    <s v="ไม่"/>
    <s v="ไม่สวมถุงใน"/>
    <n v="0"/>
    <n v="0"/>
    <n v="0"/>
    <n v="0"/>
    <n v="0"/>
    <s v="300กระสอบแบน  "/>
    <x v="5"/>
    <n v="20000"/>
    <n v="0"/>
    <n v="20000"/>
    <n v="0"/>
    <n v="21000"/>
    <x v="26"/>
    <n v="24866.6"/>
    <n v="0"/>
    <n v="24866.6"/>
    <n v="0"/>
    <n v="24866.6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6"/>
    <n v="24866.6"/>
    <n v="0"/>
    <n v="24866.6"/>
    <n v="0"/>
    <n v="24866.6"/>
    <s v="ระบุในSD"/>
  </r>
  <r>
    <s v="ประมาณการ"/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5"/>
    <n v="10000"/>
    <n v="0"/>
    <n v="10000"/>
    <n v="0"/>
    <n v="0"/>
    <x v="27"/>
    <n v="12433.3"/>
    <n v="6978"/>
    <n v="5455.2999999999993"/>
    <n v="0"/>
    <n v="0"/>
    <n v="0"/>
  </r>
  <r>
    <s v="ประมาณการ"/>
    <x v="0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7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7"/>
    <n v="37299.899999999994"/>
    <n v="6978"/>
    <n v="30321.899999999998"/>
    <n v="0"/>
    <n v="0"/>
    <s v="ระบุในSD"/>
  </r>
  <r>
    <d v="2025-03-07T00:00:00"/>
    <x v="99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1"/>
    <n v="30000"/>
    <n v="3848"/>
    <n v="26152"/>
    <n v="0"/>
    <n v="27459.600000000002"/>
    <x v="28"/>
    <n v="32515.566159999998"/>
    <n v="32515.566159999998"/>
    <n v="0"/>
    <n v="2567"/>
    <n v="29948.566159999998"/>
    <s v="ห้ามขาด-เกินได้5%"/>
  </r>
  <r>
    <d v="2025-04-21T00:00:00"/>
    <x v="100"/>
    <x v="24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10000"/>
    <n v="0"/>
    <n v="10000"/>
    <n v="11600"/>
    <n v="0"/>
    <x v="28"/>
    <n v="0"/>
    <n v="0"/>
    <n v="0"/>
    <n v="0"/>
    <n v="0"/>
    <n v="0"/>
  </r>
  <r>
    <d v="2025-03-07T00:00:00"/>
    <x v="101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30000"/>
    <n v="0"/>
    <n v="30000"/>
    <n v="0"/>
    <n v="31500"/>
    <x v="28"/>
    <n v="37299.899999999994"/>
    <n v="37299.899999999994"/>
    <n v="0"/>
    <n v="0"/>
    <n v="37299.899999999994"/>
    <s v="ห้ามขาด-เกินได้5%"/>
  </r>
  <r>
    <d v="2025-03-07T00:00:00"/>
    <x v="102"/>
    <x v="24"/>
    <s v="Zhejiang UN"/>
    <n v="26"/>
    <n v="43"/>
    <s v="ขาว"/>
    <s v="ใส"/>
    <n v="150"/>
    <s v="±"/>
    <n v="5"/>
    <s v="ไม่"/>
    <s v="ไม่สวมถุงใน"/>
    <n v="0"/>
    <n v="0"/>
    <n v="0"/>
    <n v="0"/>
    <n v="0"/>
    <s v="300กระสอบแบนเต็มใบ "/>
    <x v="27"/>
    <n v="30000"/>
    <n v="0"/>
    <n v="30000"/>
    <n v="0"/>
    <n v="31500"/>
    <x v="28"/>
    <n v="37299.899999999994"/>
    <n v="37299.899999999994"/>
    <n v="0"/>
    <n v="0"/>
    <n v="37299.899999999994"/>
    <s v="ห้ามขาด-เกินได้5%"/>
  </r>
  <r>
    <s v="ประมาณการ"/>
    <x v="0"/>
    <x v="24"/>
    <s v="รอแบบ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21000"/>
    <x v="28"/>
    <n v="24866.6"/>
    <n v="0"/>
    <n v="24866.6"/>
    <n v="0"/>
    <n v="24866.6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8"/>
    <n v="131981.96615999998"/>
    <n v="107115.36615999999"/>
    <n v="24866.6"/>
    <n v="2567"/>
    <n v="129414.96615999998"/>
    <s v="ระบุในSD"/>
  </r>
  <r>
    <d v="2025-04-02T00:00:00"/>
    <x v="103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6"/>
    <n v="31500"/>
    <n v="21000"/>
    <n v="10500"/>
    <n v="37576"/>
    <n v="0"/>
    <x v="29"/>
    <n v="0"/>
    <n v="0"/>
    <n v="0"/>
    <n v="0"/>
    <n v="0"/>
    <n v="0"/>
  </r>
  <r>
    <d v="2025-04-21T00:00:00"/>
    <x v="104"/>
    <x v="3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27"/>
    <n v="50000"/>
    <n v="0"/>
    <n v="50000"/>
    <n v="0"/>
    <n v="52500"/>
    <x v="29"/>
    <n v="59372.5"/>
    <n v="5501"/>
    <n v="53871.5"/>
    <n v="0"/>
    <n v="0"/>
    <n v="0"/>
  </r>
  <r>
    <s v="ประมาณการ"/>
    <x v="0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5"/>
    <n v="20000"/>
    <n v="0"/>
    <n v="20000"/>
    <n v="0"/>
    <n v="0"/>
    <x v="29"/>
    <n v="27101.800000000003"/>
    <n v="0"/>
    <n v="27101.800000000003"/>
    <n v="0"/>
    <n v="27101.800000000003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9"/>
    <n v="86474.3"/>
    <n v="5501"/>
    <n v="80973.3"/>
    <n v="0"/>
    <n v="27101.800000000003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d v="2025-05-23T00:00:00"/>
    <x v="0"/>
    <x v="0"/>
    <s v="เกลือตรามือ 10กก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เต็มใบ"/>
    <x v="0"/>
    <n v="10000"/>
    <n v="0"/>
    <n v="10000"/>
    <n v="0"/>
    <n v="10500"/>
    <x v="0"/>
    <n v="6565.9000000000005"/>
    <n v="1220"/>
    <n v="5345.9000000000005"/>
    <n v="1220"/>
    <n v="5345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1220"/>
    <n v="5345.9000000000005"/>
    <n v="1220"/>
    <n v="5345.9000000000005"/>
    <s v="ระบุในSD"/>
  </r>
  <r>
    <s v="ประมาณการ"/>
    <x v="2"/>
    <x v="2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2"/>
    <n v="5000"/>
    <n v="0"/>
    <n v="5000"/>
    <n v="0"/>
    <n v="5250"/>
    <x v="1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3372"/>
    <n v="330.04999999999973"/>
    <n v="0"/>
    <n v="3702.0499999999997"/>
    <s v="ระบุในSD"/>
  </r>
  <r>
    <d v="2025-05-28T00:00:00"/>
    <x v="3"/>
    <x v="3"/>
    <s v="LUNG SHIN 12Kg."/>
    <n v="17"/>
    <n v="26"/>
    <s v="ขาว"/>
    <n v="0"/>
    <n v="48"/>
    <s v="±"/>
    <n v="5"/>
    <s v="ไม่"/>
    <s v="ไม่สวมถุงใน"/>
    <n v="0"/>
    <n v="0"/>
    <n v="0"/>
    <n v="0"/>
    <n v="0"/>
    <s v="500กระสอบแบน"/>
    <x v="3"/>
    <n v="10200"/>
    <n v="8500"/>
    <n v="1700"/>
    <n v="11050"/>
    <n v="0"/>
    <x v="2"/>
    <n v="0"/>
    <n v="0"/>
    <n v="0"/>
    <n v="0"/>
    <n v="0"/>
    <n v="0"/>
  </r>
  <r>
    <d v="1899-12-30T00:00:00"/>
    <x v="1"/>
    <x v="1"/>
    <n v="0"/>
    <n v="17"/>
    <n v="26"/>
    <n v="0"/>
    <n v="0"/>
    <n v="48"/>
    <s v="±"/>
    <n v="5"/>
    <n v="0"/>
    <n v="0"/>
    <n v="0"/>
    <n v="0"/>
    <n v="0"/>
    <n v="0"/>
    <n v="0"/>
    <n v="0"/>
    <x v="1"/>
    <n v="0"/>
    <n v="0"/>
    <n v="0"/>
    <n v="0"/>
    <n v="0"/>
    <x v="2"/>
    <n v="0"/>
    <n v="0"/>
    <n v="0"/>
    <n v="0"/>
    <n v="0"/>
    <s v="ระบุในSD"/>
  </r>
  <r>
    <s v="ประมาณการ"/>
    <x v="2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4"/>
    <n v="15000"/>
    <n v="0"/>
    <n v="15000"/>
    <n v="0"/>
    <n v="15750"/>
    <x v="3"/>
    <n v="13201.65"/>
    <n v="6301"/>
    <n v="6900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3"/>
    <n v="13201.65"/>
    <n v="6301"/>
    <n v="6900.65"/>
    <n v="0"/>
    <n v="0"/>
    <s v="ระบุในSD"/>
  </r>
  <r>
    <d v="2025-05-20T00:00:00"/>
    <x v="4"/>
    <x v="6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4"/>
    <n v="8801.1"/>
    <n v="8801.1"/>
    <n v="0"/>
    <n v="0"/>
    <n v="8801.1"/>
    <s v="ห้ามเกิน-ขาดได้5%"/>
  </r>
  <r>
    <d v="2025-05-20T00:00:00"/>
    <x v="4"/>
    <x v="6"/>
    <s v="PORTARYTE B15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4"/>
    <n v="8801.1"/>
    <n v="8801.1"/>
    <n v="0"/>
    <n v="0"/>
    <n v="8801.1"/>
    <s v="ห้ามเกิน-ขาดได้5%"/>
  </r>
  <r>
    <d v="2025-05-28T00:00:00"/>
    <x v="5"/>
    <x v="7"/>
    <s v="หนุมานเทอร์โบ"/>
    <n v="18"/>
    <n v="28"/>
    <s v="ขาว"/>
    <s v="ใส"/>
    <n v="69"/>
    <s v="±"/>
    <n v="5"/>
    <s v="จับจีบ4&quot;"/>
    <n v="19"/>
    <n v="31"/>
    <n v="60"/>
    <n v="217.96756406399999"/>
    <n v="0"/>
    <n v="217.96756406399999"/>
    <s v="500กระสอบ"/>
    <x v="6"/>
    <n v="10000"/>
    <n v="0"/>
    <n v="10000"/>
    <n v="0"/>
    <n v="10500"/>
    <x v="4"/>
    <n v="8242.3000000000011"/>
    <n v="2398"/>
    <n v="5844.3000000000011"/>
    <n v="0"/>
    <n v="8242.3000000000011"/>
    <s v="ขาด-เกินได้5%"/>
  </r>
  <r>
    <d v="2025-05-20T00:00:00"/>
    <x v="6"/>
    <x v="6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7"/>
    <n v="10000"/>
    <n v="0"/>
    <n v="10000"/>
    <n v="0"/>
    <n v="10500"/>
    <x v="4"/>
    <n v="8801.1"/>
    <n v="0"/>
    <n v="8801.1"/>
    <n v="0"/>
    <n v="8801.1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4"/>
    <n v="34645.599999999999"/>
    <n v="20000.2"/>
    <n v="14645.400000000001"/>
    <n v="0"/>
    <n v="34645.599999999999"/>
    <s v="ระบุในSD"/>
  </r>
  <r>
    <d v="2025-05-20T00:00:00"/>
    <x v="7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40000"/>
    <n v="0"/>
    <n v="40000"/>
    <n v="0"/>
    <n v="42000"/>
    <x v="5"/>
    <n v="35204.400000000001"/>
    <n v="35204.400000000001"/>
    <n v="0"/>
    <n v="0"/>
    <n v="0"/>
    <n v="0"/>
  </r>
  <r>
    <d v="2025-05-20T00:00:00"/>
    <x v="8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30000"/>
    <n v="0"/>
    <n v="30000"/>
    <n v="0"/>
    <n v="31500"/>
    <x v="5"/>
    <n v="26403.3"/>
    <n v="26403.3"/>
    <n v="0"/>
    <n v="0"/>
    <n v="0"/>
    <n v="0"/>
  </r>
  <r>
    <s v="ประมาณการ"/>
    <x v="2"/>
    <x v="9"/>
    <s v="LMC 25 kg"/>
    <n v="19"/>
    <n v="32"/>
    <s v="ขาว"/>
    <n v="0"/>
    <n v="64"/>
    <s v="±"/>
    <n v="5"/>
    <s v="ไม่"/>
    <n v="20"/>
    <n v="35"/>
    <n v="40"/>
    <n v="172.69642879999998"/>
    <n v="0"/>
    <n v="172.69642879999998"/>
    <s v="500กระสอบแบน"/>
    <x v="4"/>
    <n v="10000"/>
    <n v="0"/>
    <n v="10000"/>
    <n v="0"/>
    <n v="10500"/>
    <x v="5"/>
    <n v="9359.9000000000015"/>
    <n v="0"/>
    <n v="9359.9000000000015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5"/>
    <n v="70967.600000000006"/>
    <n v="61607.7"/>
    <n v="9359.9000000000015"/>
    <n v="0"/>
    <n v="0"/>
    <s v="ระบุในSD"/>
  </r>
  <r>
    <d v="2025-05-31T00:00:00"/>
    <x v="9"/>
    <x v="10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15000"/>
    <n v="0"/>
    <n v="15000"/>
    <n v="9210"/>
    <n v="6079.5"/>
    <x v="6"/>
    <n v="5350.628745"/>
    <n v="5350.628745"/>
    <n v="0"/>
    <n v="0"/>
    <n v="0"/>
    <n v="0"/>
  </r>
  <r>
    <d v="2025-05-31T00:00:00"/>
    <x v="9"/>
    <x v="10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300"/>
    <n v="0"/>
    <x v="6"/>
    <n v="0"/>
    <n v="0"/>
    <n v="0"/>
    <n v="0"/>
    <n v="0"/>
    <n v="0"/>
  </r>
  <r>
    <d v="2025-05-31T00:00:00"/>
    <x v="9"/>
    <x v="10"/>
    <n v="913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9"/>
    <n v="5000"/>
    <n v="0"/>
    <n v="5000"/>
    <n v="5300"/>
    <n v="0"/>
    <x v="6"/>
    <n v="0"/>
    <n v="0"/>
    <n v="0"/>
    <n v="0"/>
    <n v="0"/>
    <n v="0"/>
  </r>
  <r>
    <d v="2025-05-31T00:00:00"/>
    <x v="9"/>
    <x v="10"/>
    <s v="ดอกไม้ม่ว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4400.55"/>
    <n v="0"/>
    <n v="0"/>
    <n v="0"/>
    <n v="0"/>
  </r>
  <r>
    <d v="2025-05-31T00:00:00"/>
    <x v="9"/>
    <x v="10"/>
    <s v="ดอกไม้เหลื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4400.55"/>
    <n v="0"/>
    <n v="0"/>
    <n v="0"/>
    <n v="0"/>
  </r>
  <r>
    <d v="2025-05-31T00:00:00"/>
    <x v="9"/>
    <x v="10"/>
    <s v="ดอกไม้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0"/>
    <n v="5000"/>
    <n v="0"/>
    <n v="5000"/>
    <n v="0"/>
    <n v="5250"/>
    <x v="6"/>
    <n v="4400.55"/>
    <n v="4400.55"/>
    <n v="0"/>
    <n v="0"/>
    <n v="0"/>
    <n v="0"/>
  </r>
  <r>
    <d v="2025-05-31T00:00:00"/>
    <x v="10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10"/>
    <n v="10000"/>
    <n v="0"/>
    <n v="10000"/>
    <n v="0"/>
    <n v="0"/>
    <x v="6"/>
    <n v="10477.5"/>
    <n v="10477.5"/>
    <n v="0"/>
    <n v="0"/>
    <n v="0"/>
    <n v="0"/>
  </r>
  <r>
    <d v="2025-05-31T00:00:00"/>
    <x v="11"/>
    <x v="10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6"/>
    <n v="8801.1"/>
    <n v="8801.1"/>
    <n v="0"/>
    <n v="0"/>
    <n v="0"/>
    <n v="0"/>
  </r>
  <r>
    <d v="2025-05-31T00:00:00"/>
    <x v="11"/>
    <x v="10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6"/>
    <n v="8801.1"/>
    <n v="8801.1"/>
    <n v="0"/>
    <n v="0"/>
    <n v="0"/>
    <n v="0"/>
  </r>
  <r>
    <d v="2025-05-31T00:00:00"/>
    <x v="12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502"/>
    <n v="0"/>
    <n v="5300"/>
    <n v="0"/>
    <x v="6"/>
    <n v="0"/>
    <n v="0"/>
    <n v="0"/>
    <n v="0"/>
    <n v="0"/>
    <n v="0"/>
  </r>
  <r>
    <d v="2025-05-31T00:00:00"/>
    <x v="11"/>
    <x v="10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0"/>
    <n v="5000"/>
    <n v="0"/>
    <n v="5250"/>
    <x v="6"/>
    <n v="4400.55"/>
    <n v="4400.55"/>
    <n v="0"/>
    <n v="0"/>
    <n v="0"/>
    <n v="0"/>
  </r>
  <r>
    <d v="2025-05-31T00:00:00"/>
    <x v="12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20000"/>
    <n v="0"/>
    <n v="20000"/>
    <n v="0"/>
    <n v="21000"/>
    <x v="6"/>
    <n v="18719.800000000003"/>
    <n v="3788"/>
    <n v="14931.800000000003"/>
    <n v="0"/>
    <n v="0"/>
    <n v="0"/>
  </r>
  <r>
    <d v="2025-05-31T00:00:00"/>
    <x v="11"/>
    <x v="10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6"/>
    <n v="8801.1"/>
    <n v="8801.1"/>
    <n v="0"/>
    <n v="0"/>
    <n v="0"/>
    <n v="0"/>
  </r>
  <r>
    <d v="2025-05-31T00:00:00"/>
    <x v="12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2"/>
    <n v="15000"/>
    <n v="0"/>
    <n v="15000"/>
    <n v="0"/>
    <n v="15750"/>
    <x v="6"/>
    <n v="14039.85"/>
    <n v="0"/>
    <n v="14039.85"/>
    <n v="0"/>
    <n v="0"/>
    <n v="0"/>
  </r>
  <r>
    <s v="ประมาณการ"/>
    <x v="2"/>
    <x v="10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4"/>
    <n v="275000"/>
    <n v="0"/>
    <n v="275000"/>
    <n v="0"/>
    <n v="288750"/>
    <x v="6"/>
    <n v="242030.25"/>
    <n v="0"/>
    <n v="242030.25"/>
    <n v="0"/>
    <n v="0"/>
    <n v="0"/>
  </r>
  <r>
    <d v="1899-12-30T00:00:00"/>
    <x v="13"/>
    <x v="10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300"/>
    <n v="0"/>
    <x v="6"/>
    <n v="0"/>
    <n v="0"/>
    <n v="0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6"/>
    <n v="334623.52874500002"/>
    <n v="63621.628745000002"/>
    <n v="271001.90000000002"/>
    <n v="0"/>
    <n v="0"/>
    <s v="ระบุในSD"/>
  </r>
  <r>
    <d v="2025-05-26T00:00:00"/>
    <x v="14"/>
    <x v="11"/>
    <s v="B Soy Digest กลาง"/>
    <n v="19"/>
    <n v="34"/>
    <s v="ขาว"/>
    <s v="ด้าน"/>
    <n v="84"/>
    <s v="±"/>
    <n v="5"/>
    <s v="จับจีบ"/>
    <n v="20"/>
    <n v="37"/>
    <n v="40"/>
    <n v="182.56479615999996"/>
    <n v="0"/>
    <n v="182.56479615999996"/>
    <s v="500กระสอบแบน"/>
    <x v="5"/>
    <n v="10000"/>
    <n v="0"/>
    <n v="10000"/>
    <n v="0"/>
    <n v="10500"/>
    <x v="7"/>
    <n v="9918.7000000000007"/>
    <n v="9918.7000000000007"/>
    <n v="0"/>
    <n v="0"/>
    <n v="9918.7000000000007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7"/>
    <n v="9918.7000000000007"/>
    <n v="9918.7000000000007"/>
    <n v="0"/>
    <n v="0"/>
    <n v="9918.7000000000007"/>
    <s v="ระบุในSD"/>
  </r>
  <r>
    <d v="2025-05-19T00:00:00"/>
    <x v="15"/>
    <x v="12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503"/>
    <n v="0"/>
    <n v="503"/>
    <n v="5250"/>
    <n v="0"/>
    <x v="8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8"/>
    <n v="0"/>
    <n v="0"/>
    <n v="0"/>
    <n v="0"/>
    <n v="0"/>
    <s v="ระบุในSD"/>
  </r>
  <r>
    <s v="ประมาณการ"/>
    <x v="2"/>
    <x v="13"/>
    <s v="AMPC"/>
    <n v="20"/>
    <n v="32"/>
    <s v="ขาว"/>
    <n v="0"/>
    <n v="60"/>
    <s v="±"/>
    <n v="5"/>
    <s v="ไม่"/>
    <s v="ไม่สวมถุงใน"/>
    <n v="0"/>
    <n v="0"/>
    <n v="0"/>
    <n v="0"/>
    <n v="0"/>
    <s v="500กระสอบ"/>
    <x v="4"/>
    <n v="20000"/>
    <n v="0"/>
    <n v="20000"/>
    <n v="0"/>
    <n v="21000"/>
    <x v="9"/>
    <n v="18719.800000000003"/>
    <n v="0"/>
    <n v="18719.800000000003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9"/>
    <n v="18719.800000000003"/>
    <n v="0"/>
    <n v="18719.800000000003"/>
    <n v="0"/>
    <n v="0"/>
    <s v="ระบุในSD"/>
  </r>
  <r>
    <d v="2025-05-19T00:00:00"/>
    <x v="16"/>
    <x v="12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66"/>
    <n v="0"/>
    <n v="366"/>
    <n v="5113"/>
    <n v="0"/>
    <x v="10"/>
    <n v="0"/>
    <n v="0"/>
    <n v="0"/>
    <n v="0"/>
    <n v="0"/>
    <n v="0"/>
  </r>
  <r>
    <d v="2025-05-19T00:00:00"/>
    <x v="16"/>
    <x v="12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280"/>
    <n v="0"/>
    <n v="3280"/>
    <n v="5975"/>
    <n v="0"/>
    <x v="10"/>
    <n v="0"/>
    <n v="0"/>
    <n v="0"/>
    <n v="0"/>
    <n v="0"/>
    <n v="0"/>
  </r>
  <r>
    <d v="2025-05-19T00:00:00"/>
    <x v="17"/>
    <x v="12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3853"/>
    <n v="0"/>
    <n v="3853"/>
    <n v="15401"/>
    <n v="0"/>
    <x v="10"/>
    <n v="0"/>
    <n v="0"/>
    <n v="0"/>
    <n v="0"/>
    <n v="0"/>
    <n v="0"/>
  </r>
  <r>
    <d v="2025-05-19T00:00:00"/>
    <x v="17"/>
    <x v="12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3"/>
    <n v="4349"/>
    <n v="0"/>
    <n v="4349"/>
    <n v="0"/>
    <n v="4566.45"/>
    <x v="10"/>
    <n v="4556.6647499999999"/>
    <n v="4556.6647499999999"/>
    <n v="0"/>
    <n v="0"/>
    <n v="4556.6647499999999"/>
    <n v="0"/>
  </r>
  <r>
    <d v="2025-05-19T00:00:00"/>
    <x v="18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79"/>
    <n v="0"/>
    <n v="179"/>
    <n v="11000"/>
    <n v="0"/>
    <x v="10"/>
    <n v="0"/>
    <n v="0"/>
    <n v="0"/>
    <n v="0"/>
    <n v="0"/>
    <n v="0"/>
  </r>
  <r>
    <d v="2025-05-19T00:00:00"/>
    <x v="18"/>
    <x v="12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302"/>
    <n v="0"/>
    <n v="302"/>
    <n v="5300"/>
    <n v="0"/>
    <x v="10"/>
    <n v="0"/>
    <n v="0"/>
    <n v="0"/>
    <n v="0"/>
    <n v="0"/>
    <n v="0"/>
  </r>
  <r>
    <d v="2025-05-19T00:00:00"/>
    <x v="19"/>
    <x v="12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00"/>
    <n v="0"/>
    <n v="1200"/>
    <n v="10700"/>
    <n v="0"/>
    <x v="10"/>
    <n v="0"/>
    <n v="0"/>
    <n v="0"/>
    <n v="0"/>
    <n v="0"/>
    <n v="0"/>
  </r>
  <r>
    <d v="2025-05-19T00:00:00"/>
    <x v="20"/>
    <x v="12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40000"/>
    <n v="0"/>
    <n v="40000"/>
    <n v="11000"/>
    <n v="30450"/>
    <x v="10"/>
    <n v="31903.987500000003"/>
    <n v="31903.987500000003"/>
    <n v="0"/>
    <n v="0"/>
    <n v="31903.987500000003"/>
    <n v="0"/>
  </r>
  <r>
    <d v="2025-04-19T00:00:00"/>
    <x v="21"/>
    <x v="12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866"/>
    <n v="608"/>
    <n v="1258"/>
    <n v="0"/>
    <n v="1320.9"/>
    <x v="10"/>
    <n v="1318.0695000000003"/>
    <n v="1318.0695000000003"/>
    <n v="0"/>
    <n v="0"/>
    <n v="1318.0695000000003"/>
    <s v="ห้ามขาด-ห้ามเกิน"/>
  </r>
  <r>
    <d v="2025-05-19T00:00:00"/>
    <x v="22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0000"/>
    <n v="0"/>
    <n v="10000"/>
    <n v="12101"/>
    <n v="0"/>
    <x v="10"/>
    <n v="0"/>
    <n v="0"/>
    <n v="0"/>
    <n v="0"/>
    <n v="0"/>
    <n v="0"/>
  </r>
  <r>
    <d v="2025-04-19T00:00:00"/>
    <x v="21"/>
    <x v="12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1120"/>
    <n v="700"/>
    <n v="420"/>
    <n v="1200"/>
    <n v="0"/>
    <x v="10"/>
    <n v="0"/>
    <n v="0"/>
    <n v="0"/>
    <n v="0"/>
    <n v="0"/>
    <s v="ห้ามขาด-ห้ามเกิน"/>
  </r>
  <r>
    <d v="2025-03-04T00:00:00"/>
    <x v="23"/>
    <x v="14"/>
    <s v="ฟีล กู๊ด พี0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3300"/>
    <n v="0"/>
    <x v="10"/>
    <n v="0"/>
    <n v="0"/>
    <n v="0"/>
    <n v="0"/>
    <n v="0"/>
    <n v="0"/>
  </r>
  <r>
    <d v="2025-05-22T00:00:00"/>
    <x v="24"/>
    <x v="15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8"/>
    <n v="12000"/>
    <n v="0"/>
    <n v="12000"/>
    <n v="0"/>
    <n v="12600"/>
    <x v="10"/>
    <n v="11902.44"/>
    <n v="11902.44"/>
    <n v="0"/>
    <n v="0"/>
    <n v="11902.44"/>
    <s v="ห้ามขาด-ห้ามเกิน"/>
  </r>
  <r>
    <d v="2025-06-02T00:00:00"/>
    <x v="25"/>
    <x v="16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8"/>
    <n v="1500"/>
    <n v="0"/>
    <n v="1500"/>
    <n v="0"/>
    <n v="1575"/>
    <x v="10"/>
    <n v="1487.8050000000001"/>
    <n v="0"/>
    <n v="1487.8050000000001"/>
    <n v="0"/>
    <n v="1487.8050000000001"/>
    <n v="0"/>
  </r>
  <r>
    <d v="2025-05-22T00:00:00"/>
    <x v="24"/>
    <x v="15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8"/>
    <n v="8000"/>
    <n v="0"/>
    <n v="8000"/>
    <n v="0"/>
    <n v="8400"/>
    <x v="10"/>
    <n v="7934.96"/>
    <n v="7934.96"/>
    <n v="0"/>
    <n v="0"/>
    <n v="7934.96"/>
    <s v="ห้ามขาด-ห้ามเกิน"/>
  </r>
  <r>
    <d v="2025-06-02T00:00:00"/>
    <x v="25"/>
    <x v="16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8"/>
    <n v="10000"/>
    <n v="0"/>
    <n v="10000"/>
    <n v="0"/>
    <n v="10500"/>
    <x v="10"/>
    <n v="9918.7000000000007"/>
    <n v="0"/>
    <n v="9918.7000000000007"/>
    <n v="0"/>
    <n v="9918.7000000000007"/>
    <n v="0"/>
  </r>
  <r>
    <d v="2025-05-05T00:00:00"/>
    <x v="26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5000"/>
    <n v="0"/>
    <n v="5000"/>
    <n v="0"/>
    <n v="5250"/>
    <x v="10"/>
    <n v="5518.15"/>
    <n v="5111"/>
    <n v="407.14999999999964"/>
    <n v="0"/>
    <n v="5518.15"/>
    <n v="0"/>
  </r>
  <r>
    <d v="2025-04-09T00:00:00"/>
    <x v="27"/>
    <x v="17"/>
    <s v="นีโอ ดี03"/>
    <n v="20"/>
    <n v="37"/>
    <s v="ขาว"/>
    <s v="ด้าน"/>
    <n v="97"/>
    <s v="±"/>
    <n v="5"/>
    <s v="ไม่"/>
    <s v="ไม่สวมถุงใน"/>
    <n v="0"/>
    <n v="0"/>
    <n v="0"/>
    <n v="0"/>
    <n v="0"/>
    <s v="500กระสอบแบน"/>
    <x v="6"/>
    <n v="3000"/>
    <n v="3148"/>
    <n v="0"/>
    <n v="6505"/>
    <n v="0"/>
    <x v="10"/>
    <n v="0"/>
    <n v="0"/>
    <n v="0"/>
    <n v="0"/>
    <n v="0"/>
    <n v="0"/>
  </r>
  <r>
    <d v="2025-03-24T00:00:00"/>
    <x v="28"/>
    <x v="17"/>
    <s v="นีโอ 0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6"/>
    <n v="2500"/>
    <n v="2825"/>
    <n v="0"/>
    <n v="5688"/>
    <n v="0"/>
    <x v="10"/>
    <n v="0"/>
    <n v="0"/>
    <n v="0"/>
    <n v="0"/>
    <n v="0"/>
    <n v="0"/>
  </r>
  <r>
    <d v="2025-05-31T00:00:00"/>
    <x v="29"/>
    <x v="18"/>
    <s v="Rocky quick lime"/>
    <n v="20"/>
    <n v="30"/>
    <s v="ขาว"/>
    <s v="ใส"/>
    <n v="80"/>
    <s v="±"/>
    <n v="5"/>
    <s v="จับจีบ5&quot;"/>
    <n v="21"/>
    <n v="33"/>
    <n v="40"/>
    <n v="170.969464512"/>
    <n v="0"/>
    <n v="170.969464512"/>
    <s v="500กระสอบ"/>
    <x v="0"/>
    <n v="10000"/>
    <n v="0"/>
    <n v="10000"/>
    <n v="0"/>
    <n v="10500"/>
    <x v="10"/>
    <n v="8801.1"/>
    <n v="0"/>
    <n v="8801.1"/>
    <n v="0"/>
    <n v="8801.1"/>
    <n v="0"/>
  </r>
  <r>
    <d v="2025-05-26T00:00:00"/>
    <x v="30"/>
    <x v="14"/>
    <s v="วี-ฟีด วี2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0"/>
    <n v="3000"/>
    <n v="0"/>
    <n v="3150"/>
    <x v="10"/>
    <n v="3310.89"/>
    <n v="0"/>
    <n v="3310.89"/>
    <n v="0"/>
    <n v="3310.89"/>
    <n v="0"/>
  </r>
  <r>
    <d v="2025-05-26T00:00:00"/>
    <x v="31"/>
    <x v="14"/>
    <s v="APM 564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10"/>
    <n v="3310.89"/>
    <n v="0"/>
    <n v="3310.89"/>
    <n v="0"/>
    <n v="3310.89"/>
    <n v="0"/>
  </r>
  <r>
    <s v="ประมาณการ"/>
    <x v="2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10"/>
    <n v="104775.00000000001"/>
    <n v="0"/>
    <n v="104775.00000000001"/>
    <n v="0"/>
    <n v="104775.00000000001"/>
    <n v="0"/>
  </r>
  <r>
    <d v="2025-05-26T00:00:00"/>
    <x v="32"/>
    <x v="14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10"/>
    <n v="3310.89"/>
    <n v="0"/>
    <n v="3310.89"/>
    <n v="0"/>
    <n v="3310.89"/>
    <n v="0"/>
  </r>
  <r>
    <d v="2025-05-21T00:00:00"/>
    <x v="33"/>
    <x v="14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5000"/>
    <n v="0"/>
    <n v="5000"/>
    <n v="0"/>
    <n v="5250"/>
    <x v="10"/>
    <n v="5518.15"/>
    <n v="0"/>
    <n v="5518.15"/>
    <n v="0"/>
    <n v="5518.15"/>
    <n v="0"/>
  </r>
  <r>
    <d v="2025-05-05T00:00:00"/>
    <x v="26"/>
    <x v="17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0000"/>
    <n v="0"/>
    <n v="20000"/>
    <n v="0"/>
    <n v="21000"/>
    <x v="10"/>
    <n v="22072.6"/>
    <n v="0"/>
    <n v="22072.6"/>
    <n v="0"/>
    <n v="22072.6"/>
    <n v="0"/>
  </r>
  <r>
    <d v="2025-05-31T00:00:00"/>
    <x v="34"/>
    <x v="12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5"/>
    <n v="5040"/>
    <n v="0"/>
    <n v="5040"/>
    <n v="0"/>
    <n v="5292"/>
    <x v="10"/>
    <n v="5280.6600000000008"/>
    <n v="0"/>
    <n v="5280.6600000000008"/>
    <n v="0"/>
    <n v="5280.6600000000008"/>
    <n v="0"/>
  </r>
  <r>
    <d v="2025-03-05T00:00:00"/>
    <x v="35"/>
    <x v="12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1"/>
    <n v="0"/>
    <n v="111"/>
    <n v="5600"/>
    <n v="0"/>
    <x v="10"/>
    <n v="0"/>
    <n v="0"/>
    <n v="0"/>
    <n v="0"/>
    <n v="0"/>
    <n v="0"/>
  </r>
  <r>
    <d v="2024-11-15T00:00:00"/>
    <x v="36"/>
    <x v="12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67"/>
    <n v="67"/>
    <n v="0"/>
    <n v="80"/>
    <n v="0"/>
    <x v="10"/>
    <n v="0"/>
    <n v="0"/>
    <n v="0"/>
    <n v="0"/>
    <n v="0"/>
    <n v="0"/>
  </r>
  <r>
    <d v="2025-03-05T00:00:00"/>
    <x v="37"/>
    <x v="12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734"/>
    <n v="0"/>
    <n v="734"/>
    <n v="5520"/>
    <n v="0"/>
    <x v="10"/>
    <n v="0"/>
    <n v="0"/>
    <n v="0"/>
    <n v="0"/>
    <n v="0"/>
    <n v="0"/>
  </r>
  <r>
    <s v="ประมาณการ"/>
    <x v="2"/>
    <x v="17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20000"/>
    <n v="0"/>
    <n v="20000"/>
    <n v="0"/>
    <n v="21000"/>
    <x v="10"/>
    <n v="22072.6"/>
    <n v="0"/>
    <n v="22072.6"/>
    <n v="0"/>
    <n v="22072.6"/>
    <n v="0"/>
  </r>
  <r>
    <s v="ประมาณการ"/>
    <x v="2"/>
    <x v="19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4"/>
    <n v="40000"/>
    <n v="0"/>
    <n v="40000"/>
    <n v="0"/>
    <n v="42000"/>
    <x v="10"/>
    <n v="43027.600000000006"/>
    <n v="0"/>
    <n v="43027.600000000006"/>
    <n v="0"/>
    <n v="43027.600000000006"/>
    <n v="0"/>
  </r>
  <r>
    <d v="2025-01-24T00:00:00"/>
    <x v="38"/>
    <x v="17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10"/>
    <n v="3478.5300000000007"/>
    <n v="0"/>
    <n v="3478.5300000000007"/>
    <n v="0"/>
    <n v="3478.5300000000007"/>
    <n v="0"/>
  </r>
  <r>
    <d v="2025-02-17T00:00:00"/>
    <x v="39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855"/>
    <n v="0"/>
    <n v="855"/>
    <n v="16440"/>
    <n v="0"/>
    <x v="10"/>
    <n v="0"/>
    <n v="0"/>
    <n v="0"/>
    <n v="0"/>
    <n v="0"/>
    <n v="0"/>
  </r>
  <r>
    <d v="2025-01-17T00:00:00"/>
    <x v="40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10"/>
    <n v="0"/>
    <n v="0"/>
    <n v="0"/>
    <n v="0"/>
    <n v="0"/>
    <n v="5987"/>
  </r>
  <r>
    <d v="2024-11-15T00:00:00"/>
    <x v="41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10"/>
    <n v="0"/>
    <n v="0"/>
    <n v="0"/>
    <n v="0"/>
    <n v="0"/>
    <n v="0"/>
  </r>
  <r>
    <d v="2024-08-19T00:00:00"/>
    <x v="42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10"/>
    <n v="0"/>
    <n v="0"/>
    <n v="0"/>
    <n v="0"/>
    <n v="0"/>
    <n v="0"/>
  </r>
  <r>
    <d v="2024-08-19T00:00:00"/>
    <x v="42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89"/>
    <n v="0"/>
    <n v="89"/>
    <n v="11180"/>
    <n v="0"/>
    <x v="10"/>
    <n v="0"/>
    <n v="0"/>
    <n v="0"/>
    <n v="0"/>
    <n v="0"/>
    <n v="0"/>
  </r>
  <r>
    <d v="2025-04-05T00:00:00"/>
    <x v="43"/>
    <x v="17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2000"/>
    <n v="2000"/>
    <n v="0"/>
    <n v="5400"/>
    <n v="0"/>
    <x v="10"/>
    <n v="0"/>
    <n v="0"/>
    <n v="0"/>
    <n v="0"/>
    <n v="0"/>
    <n v="0"/>
  </r>
  <r>
    <d v="2025-03-25T00:00:00"/>
    <x v="44"/>
    <x v="14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3857"/>
    <n v="143"/>
    <n v="4200"/>
    <n v="0"/>
    <x v="10"/>
    <n v="0"/>
    <n v="0"/>
    <n v="0"/>
    <n v="0"/>
    <n v="0"/>
    <n v="0"/>
  </r>
  <r>
    <d v="2025-03-04T00:00:00"/>
    <x v="13"/>
    <x v="14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4010"/>
    <n v="0"/>
    <n v="4470"/>
    <n v="0"/>
    <x v="10"/>
    <n v="0"/>
    <n v="0"/>
    <n v="0"/>
    <n v="0"/>
    <n v="0"/>
    <n v="0"/>
  </r>
  <r>
    <d v="2025-03-04T00:00:00"/>
    <x v="13"/>
    <x v="14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065"/>
    <n v="0"/>
    <n v="3300"/>
    <n v="0"/>
    <x v="10"/>
    <n v="0"/>
    <n v="0"/>
    <n v="0"/>
    <n v="0"/>
    <n v="0"/>
    <n v="0"/>
  </r>
  <r>
    <d v="2024-09-06T00:00:00"/>
    <x v="45"/>
    <x v="14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3000"/>
    <n v="3318"/>
    <n v="0"/>
    <n v="0"/>
    <n v="0"/>
    <x v="10"/>
    <n v="0"/>
    <n v="0"/>
    <n v="0"/>
    <n v="0"/>
    <n v="0"/>
    <s v="ลูกค้าสั่งผิดเอาไปส่งเดือน10"/>
  </r>
  <r>
    <d v="2024-09-13T00:00:00"/>
    <x v="46"/>
    <x v="14"/>
    <s v="นีโอ พี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2500"/>
    <n v="2364"/>
    <n v="136"/>
    <n v="5500"/>
    <n v="0"/>
    <x v="10"/>
    <n v="0"/>
    <n v="0"/>
    <n v="0"/>
    <n v="0"/>
    <n v="0"/>
    <n v="0"/>
  </r>
  <r>
    <d v="2024-10-16T00:00:00"/>
    <x v="47"/>
    <x v="14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194"/>
    <n v="0"/>
    <n v="5632"/>
    <n v="0"/>
    <x v="10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10"/>
    <n v="299499.68675000011"/>
    <n v="62727.121749999998"/>
    <n v="236772.56500000003"/>
    <n v="0"/>
    <n v="299499.68675000011"/>
    <s v="ระบุในSD"/>
  </r>
  <r>
    <d v="2025-05-19T00:00:00"/>
    <x v="48"/>
    <x v="12"/>
    <s v="เพอเฟคค์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9"/>
    <n v="640"/>
    <n v="0"/>
    <n v="640"/>
    <n v="83500"/>
    <n v="0"/>
    <x v="11"/>
    <n v="0"/>
    <n v="0"/>
    <n v="0"/>
    <n v="0"/>
    <n v="0"/>
    <s v="ห้ามขาด-ห้ามเกิน"/>
  </r>
  <r>
    <d v="2025-05-08T00:00:00"/>
    <x v="49"/>
    <x v="20"/>
    <s v="WB ฟาร์ม F914M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13000"/>
    <n v="13000"/>
    <n v="0"/>
    <n v="13460"/>
    <n v="0"/>
    <x v="11"/>
    <n v="0"/>
    <n v="0"/>
    <n v="0"/>
    <n v="0"/>
    <n v="0"/>
    <s v="หนองบุญมาก"/>
  </r>
  <r>
    <d v="2025-05-27T00:00:00"/>
    <x v="50"/>
    <x v="20"/>
    <s v="WB ฟาร์ม F914M 30kg NM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3"/>
    <n v="5000"/>
    <n v="5092"/>
    <n v="0"/>
    <n v="4260"/>
    <n v="0"/>
    <x v="11"/>
    <n v="0"/>
    <n v="0"/>
    <n v="0"/>
    <n v="0"/>
    <n v="0"/>
    <s v="หนองบุญมาก"/>
  </r>
  <r>
    <d v="2025-05-08T00:00:00"/>
    <x v="51"/>
    <x v="20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60000"/>
    <n v="60679"/>
    <n v="0"/>
    <n v="62600"/>
    <n v="0"/>
    <x v="11"/>
    <n v="0"/>
    <n v="0"/>
    <n v="0"/>
    <n v="0"/>
    <n v="0"/>
    <s v="ลพบุรี3"/>
  </r>
  <r>
    <d v="2025-05-08T00:00:00"/>
    <x v="52"/>
    <x v="20"/>
    <s v="เบทาโกร 401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15000"/>
    <n v="14947"/>
    <n v="53"/>
    <n v="15750"/>
    <n v="0"/>
    <x v="11"/>
    <n v="0"/>
    <n v="0"/>
    <n v="0"/>
    <n v="0"/>
    <n v="0"/>
    <s v="ลพบุรี3"/>
  </r>
  <r>
    <d v="2025-05-08T00:00:00"/>
    <x v="52"/>
    <x v="20"/>
    <s v="เบทาโกร 405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5"/>
    <n v="40000"/>
    <n v="39929"/>
    <n v="71"/>
    <n v="41600"/>
    <n v="0"/>
    <x v="11"/>
    <n v="0"/>
    <n v="0"/>
    <n v="0"/>
    <n v="0"/>
    <n v="0"/>
    <s v="ลพบุรี3"/>
  </r>
  <r>
    <d v="2025-05-09T00:00:00"/>
    <x v="53"/>
    <x v="20"/>
    <s v="WB ฟาร์ม F916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4"/>
    <n v="10000"/>
    <n v="10196"/>
    <n v="0"/>
    <n v="10500"/>
    <n v="0"/>
    <x v="11"/>
    <n v="0"/>
    <n v="0"/>
    <n v="0"/>
    <n v="0"/>
    <n v="0"/>
    <s v="พระประแดง"/>
  </r>
  <r>
    <d v="2025-05-28T00:00:00"/>
    <x v="54"/>
    <x v="20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5378.4500000000007"/>
    <n v="0"/>
    <n v="0"/>
    <n v="0"/>
    <s v="ลพบุรี3"/>
  </r>
  <r>
    <d v="2025-05-28T00:00:00"/>
    <x v="54"/>
    <x v="20"/>
    <s v="เบทาโกร 32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"/>
    <n v="0"/>
    <n v="5000"/>
    <n v="0"/>
    <n v="5250"/>
    <x v="11"/>
    <n v="5378.4500000000007"/>
    <n v="5378.4500000000007"/>
    <n v="0"/>
    <n v="0"/>
    <n v="0"/>
    <s v="ลพบุรี3"/>
  </r>
  <r>
    <s v="ประมาณการ"/>
    <x v="2"/>
    <x v="12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4"/>
    <n v="100000"/>
    <n v="0"/>
    <n v="100000"/>
    <n v="0"/>
    <n v="105000"/>
    <x v="11"/>
    <n v="104775.00000000001"/>
    <n v="97126"/>
    <n v="7649.0000000000146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1"/>
    <n v="115531.90000000002"/>
    <n v="107882.9"/>
    <n v="7649.0000000000146"/>
    <n v="0"/>
    <n v="0"/>
    <s v="ระบุในSD"/>
  </r>
  <r>
    <d v="1899-12-30T00:00:00"/>
    <x v="13"/>
    <x v="21"/>
    <s v="กรุงเทพมหานคร"/>
    <n v="20"/>
    <n v="34"/>
    <s v="ขาว"/>
    <n v="0"/>
    <n v="85"/>
    <s v="±"/>
    <n v="5"/>
    <s v="ไม่"/>
    <s v="ไม่สวมถุงใน"/>
    <n v="0"/>
    <n v="0"/>
    <n v="0"/>
    <n v="0"/>
    <n v="0"/>
    <s v="500กระสอบ"/>
    <x v="4"/>
    <n v="1345000"/>
    <n v="0"/>
    <n v="1345000"/>
    <n v="381895"/>
    <n v="1011260.25"/>
    <x v="12"/>
    <n v="920971.90109924995"/>
    <n v="316435"/>
    <n v="604536.90109924995"/>
    <n v="0"/>
    <n v="0"/>
    <n v="0"/>
  </r>
  <r>
    <d v="1899-12-30T00:00:00"/>
    <x v="1"/>
    <x v="1"/>
    <n v="0"/>
    <n v="20"/>
    <n v="34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2"/>
    <n v="920971.90109924995"/>
    <n v="316435"/>
    <n v="604536.90109924995"/>
    <n v="0"/>
    <n v="0"/>
    <s v="ระบุในSD"/>
  </r>
  <r>
    <d v="2025-05-26T00:00:00"/>
    <x v="55"/>
    <x v="9"/>
    <s v="LMC 20 kg"/>
    <n v="21"/>
    <n v="34"/>
    <s v="ขาว"/>
    <n v="0"/>
    <n v="60"/>
    <s v="±"/>
    <n v="5"/>
    <s v="ไม่"/>
    <n v="22"/>
    <n v="36"/>
    <n v="40"/>
    <n v="195.39367372799995"/>
    <n v="0"/>
    <n v="195.39367372799995"/>
    <s v="500กระสอบแบน"/>
    <x v="18"/>
    <n v="10000"/>
    <n v="0"/>
    <n v="10000"/>
    <n v="0"/>
    <n v="10500"/>
    <x v="13"/>
    <n v="9918.7000000000007"/>
    <n v="0"/>
    <n v="9918.7000000000007"/>
    <n v="0"/>
    <n v="0"/>
    <n v="0"/>
  </r>
  <r>
    <s v="ประมาณการ"/>
    <x v="2"/>
    <x v="22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4"/>
    <n v="5000"/>
    <n v="0"/>
    <n v="5000"/>
    <n v="0"/>
    <n v="0"/>
    <x v="13"/>
    <n v="5518.15"/>
    <n v="0"/>
    <n v="5518.15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3"/>
    <n v="15436.85"/>
    <n v="0"/>
    <n v="15436.85"/>
    <n v="0"/>
    <n v="0"/>
    <s v="ระบุในSD"/>
  </r>
  <r>
    <d v="2025-05-28T00:00:00"/>
    <x v="3"/>
    <x v="3"/>
    <s v="LUNG SHIN 30Kg."/>
    <n v="21"/>
    <n v="32"/>
    <s v="ขาว"/>
    <n v="0"/>
    <n v="70"/>
    <s v="±"/>
    <n v="5"/>
    <s v="ไม่"/>
    <s v="ไม่สวมถุงใน"/>
    <n v="0"/>
    <n v="0"/>
    <n v="0"/>
    <n v="0"/>
    <n v="0"/>
    <s v="500กระสอบแบน"/>
    <x v="3"/>
    <n v="4150"/>
    <n v="4150"/>
    <n v="0"/>
    <n v="4500"/>
    <n v="0"/>
    <x v="14"/>
    <n v="0"/>
    <n v="0"/>
    <n v="0"/>
    <n v="0"/>
    <n v="0"/>
    <n v="0"/>
  </r>
  <r>
    <d v="1899-12-30T00:00:00"/>
    <x v="1"/>
    <x v="1"/>
    <n v="0"/>
    <n v="21"/>
    <n v="37"/>
    <s v="ขาว"/>
    <n v="0"/>
    <n v="83"/>
    <s v="±"/>
    <n v="5"/>
    <n v="0"/>
    <n v="0"/>
    <n v="0"/>
    <n v="0"/>
    <n v="0"/>
    <n v="0"/>
    <n v="0"/>
    <n v="0"/>
    <x v="1"/>
    <n v="0"/>
    <n v="0"/>
    <n v="0"/>
    <n v="0"/>
    <n v="0"/>
    <x v="14"/>
    <n v="0"/>
    <n v="0"/>
    <n v="0"/>
    <n v="0"/>
    <n v="0"/>
    <s v="ระบุในSD"/>
  </r>
  <r>
    <d v="2025-05-22T00:00:00"/>
    <x v="56"/>
    <x v="23"/>
    <s v="แดนโกรว20(เขียวเข้ม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50000"/>
    <n v="0"/>
    <n v="50000"/>
    <n v="0"/>
    <n v="52500"/>
    <x v="15"/>
    <n v="53784.500000000007"/>
    <n v="0"/>
    <n v="53784.500000000007"/>
    <n v="0"/>
    <n v="53784.500000000007"/>
    <n v="0"/>
  </r>
  <r>
    <d v="2025-05-22T00:00:00"/>
    <x v="56"/>
    <x v="23"/>
    <s v="แดนโกรว10P-L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50000"/>
    <n v="0"/>
    <n v="50000"/>
    <n v="9520"/>
    <n v="42504"/>
    <x v="15"/>
    <n v="45721.127760000003"/>
    <n v="45721.127760000003"/>
    <n v="0"/>
    <n v="0"/>
    <n v="45721.127760000003"/>
    <n v="0"/>
  </r>
  <r>
    <d v="2025-05-31T00:00:00"/>
    <x v="57"/>
    <x v="14"/>
    <s v="ฟีล กู๊ด 802"/>
    <n v="21"/>
    <n v="38"/>
    <s v="ขาว"/>
    <s v="ใส"/>
    <n v="102"/>
    <s v="±"/>
    <n v="5"/>
    <s v="บิด"/>
    <n v="22"/>
    <n v="40"/>
    <n v="40"/>
    <n v="217.10408191999997"/>
    <n v="0"/>
    <n v="217.10408191999997"/>
    <s v="500กระสอบแบน"/>
    <x v="9"/>
    <n v="10000"/>
    <n v="0"/>
    <n v="10000"/>
    <n v="0"/>
    <n v="10500"/>
    <x v="15"/>
    <n v="11036.3"/>
    <n v="0"/>
    <n v="11036.3"/>
    <n v="0"/>
    <n v="11036.3"/>
    <n v="0"/>
  </r>
  <r>
    <d v="2025-05-21T00:00:00"/>
    <x v="58"/>
    <x v="14"/>
    <s v="โมโม่ 42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5"/>
    <n v="3000"/>
    <n v="0"/>
    <n v="3000"/>
    <n v="0"/>
    <n v="3150"/>
    <x v="15"/>
    <n v="3310.89"/>
    <n v="0"/>
    <n v="3310.89"/>
    <n v="0"/>
    <n v="3310.89"/>
    <n v="0"/>
  </r>
  <r>
    <d v="2025-05-22T00:00:00"/>
    <x v="59"/>
    <x v="23"/>
    <s v="แดนโกรวบรีดเดอร์8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0"/>
    <n v="0"/>
    <n v="30000"/>
    <n v="0"/>
    <n v="31500"/>
    <x v="15"/>
    <n v="32270.700000000004"/>
    <n v="0"/>
    <n v="32270.700000000004"/>
    <n v="0"/>
    <n v="32270.700000000004"/>
    <n v="0"/>
  </r>
  <r>
    <d v="2025-05-22T00:00:00"/>
    <x v="59"/>
    <x v="23"/>
    <s v="วีโว่ 2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0"/>
    <n v="0"/>
    <n v="30000"/>
    <n v="0"/>
    <n v="31500"/>
    <x v="15"/>
    <n v="32270.700000000004"/>
    <n v="0"/>
    <n v="32270.700000000004"/>
    <n v="0"/>
    <n v="32270.700000000004"/>
    <n v="0"/>
  </r>
  <r>
    <d v="2025-05-22T00:00:00"/>
    <x v="59"/>
    <x v="23"/>
    <s v="วีโว่ 4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0"/>
    <n v="20000"/>
    <n v="0"/>
    <n v="21000"/>
    <x v="15"/>
    <n v="21513.800000000003"/>
    <n v="0"/>
    <n v="21513.800000000003"/>
    <n v="0"/>
    <n v="21513.800000000003"/>
    <n v="0"/>
  </r>
  <r>
    <d v="2025-05-26T00:00:00"/>
    <x v="60"/>
    <x v="14"/>
    <s v="โมโม่4132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"/>
    <x v="14"/>
    <n v="5000"/>
    <n v="0"/>
    <n v="5000"/>
    <n v="0"/>
    <n v="5250"/>
    <x v="15"/>
    <n v="5797.55"/>
    <n v="0"/>
    <n v="5797.55"/>
    <n v="0"/>
    <n v="5797.55"/>
    <n v="0"/>
  </r>
  <r>
    <s v="ประมาณการ"/>
    <x v="2"/>
    <x v="23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30000"/>
    <n v="0"/>
    <n v="130000"/>
    <n v="0"/>
    <n v="136500"/>
    <x v="15"/>
    <n v="139839.70000000001"/>
    <n v="0"/>
    <n v="139839.70000000001"/>
    <n v="0"/>
    <n v="139839.70000000001"/>
    <n v="0"/>
  </r>
  <r>
    <d v="2024-12-02T00:00:00"/>
    <x v="61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8000"/>
    <n v="0"/>
    <n v="8000"/>
    <n v="0"/>
    <n v="8400"/>
    <x v="15"/>
    <n v="8605.52"/>
    <n v="0"/>
    <n v="8605.52"/>
    <n v="0"/>
    <n v="8605.52"/>
    <n v="0"/>
  </r>
  <r>
    <d v="2025-05-23T00:00:00"/>
    <x v="62"/>
    <x v="17"/>
    <s v="มาซู ฟีดบี0434"/>
    <n v="21"/>
    <n v="40"/>
    <s v="ขาว"/>
    <s v="ด้าน"/>
    <n v="108"/>
    <s v="±"/>
    <n v="5"/>
    <s v="บิด"/>
    <n v="22"/>
    <n v="42"/>
    <n v="40"/>
    <n v="113.97964300799998"/>
    <n v="0"/>
    <n v="113.97964300799998"/>
    <s v="500กระสอบแบน"/>
    <x v="2"/>
    <n v="5000"/>
    <n v="0"/>
    <n v="5000"/>
    <n v="10420"/>
    <n v="0"/>
    <x v="15"/>
    <n v="0"/>
    <n v="0"/>
    <n v="0"/>
    <n v="0"/>
    <n v="0"/>
    <n v="0"/>
  </r>
  <r>
    <d v="2025-05-23T00:00:00"/>
    <x v="62"/>
    <x v="17"/>
    <s v="มาซู ฟีดบี0434"/>
    <n v="21"/>
    <n v="40"/>
    <s v="ขาว"/>
    <s v="ด้าน"/>
    <n v="108"/>
    <s v="±"/>
    <n v="5"/>
    <s v="บิด"/>
    <n v="22"/>
    <n v="42"/>
    <n v="40"/>
    <n v="113.97964300799998"/>
    <n v="0"/>
    <n v="113.97964300799998"/>
    <s v="500กระสอบแบน"/>
    <x v="2"/>
    <n v="5000"/>
    <n v="0"/>
    <n v="5000"/>
    <n v="0"/>
    <n v="5250"/>
    <x v="15"/>
    <n v="5797.55"/>
    <n v="5797.55"/>
    <n v="0"/>
    <n v="5797.55"/>
    <n v="0"/>
    <n v="0"/>
  </r>
  <r>
    <d v="2025-05-21T00:00:00"/>
    <x v="63"/>
    <x v="14"/>
    <s v="ฟีล กู๊ด 82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15"/>
    <n v="3310.89"/>
    <n v="0"/>
    <n v="3310.89"/>
    <n v="0"/>
    <n v="3310.89"/>
    <n v="0"/>
  </r>
  <r>
    <d v="2024-12-05T00:00:00"/>
    <x v="64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16000"/>
    <n v="0"/>
    <n v="16000"/>
    <n v="0"/>
    <n v="16800"/>
    <x v="15"/>
    <n v="17211.04"/>
    <n v="0"/>
    <n v="17211.04"/>
    <n v="0"/>
    <n v="17211.04"/>
    <n v="0"/>
  </r>
  <r>
    <d v="2024-12-05T00:00:00"/>
    <x v="65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15"/>
    <n v="17211.04"/>
    <n v="0"/>
    <n v="17211.04"/>
    <n v="0"/>
    <n v="17211.04"/>
    <n v="0"/>
  </r>
  <r>
    <s v="ประมาณการ"/>
    <x v="2"/>
    <x v="24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10500"/>
    <x v="15"/>
    <n v="10756.900000000001"/>
    <n v="0"/>
    <n v="10756.900000000001"/>
    <n v="0"/>
    <n v="10756.900000000001"/>
    <n v="0"/>
  </r>
  <r>
    <s v="ประมาณการ"/>
    <x v="2"/>
    <x v="14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4"/>
    <n v="10000"/>
    <n v="0"/>
    <n v="10000"/>
    <n v="0"/>
    <n v="10500"/>
    <x v="15"/>
    <n v="11595.1"/>
    <n v="0"/>
    <n v="11595.1"/>
    <n v="0"/>
    <n v="11595.1"/>
    <n v="0"/>
  </r>
  <r>
    <d v="2023-05-20T00:00:00"/>
    <x v="66"/>
    <x v="17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15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5"/>
    <n v="425551.45776000002"/>
    <n v="51518.677760000006"/>
    <n v="374032.78"/>
    <n v="5797.55"/>
    <n v="419753.90776000003"/>
    <s v="ระบุในSD"/>
  </r>
  <r>
    <d v="1900-01-08T00:00:00"/>
    <x v="67"/>
    <x v="25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9"/>
    <n v="239700"/>
    <n v="0"/>
    <n v="239700"/>
    <n v="117200"/>
    <n v="128625"/>
    <x v="16"/>
    <n v="127579.27875"/>
    <n v="31742"/>
    <n v="95837.278749999998"/>
    <n v="0"/>
    <n v="127579.27875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6"/>
    <n v="127579.27875"/>
    <n v="31742"/>
    <n v="95837.278749999998"/>
    <n v="0"/>
    <n v="127579.27875"/>
    <s v="ระบุในSD"/>
  </r>
  <r>
    <d v="2025-05-20T00:00:00"/>
    <x v="68"/>
    <x v="26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5000"/>
    <n v="0"/>
    <x v="17"/>
    <n v="0"/>
    <n v="0"/>
    <n v="0"/>
    <n v="0"/>
    <n v="0"/>
    <s v="ห้ามเกิน-ขาดได้5%"/>
  </r>
  <r>
    <d v="2025-05-20T00:00:00"/>
    <x v="68"/>
    <x v="26"/>
    <s v="FELDSPAR N15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5000"/>
    <n v="0"/>
    <x v="17"/>
    <n v="0"/>
    <n v="0"/>
    <n v="0"/>
    <n v="0"/>
    <n v="0"/>
    <s v="ห้ามเกิน-ขาดได้5%"/>
  </r>
  <r>
    <d v="2025-05-20T00:00:00"/>
    <x v="6"/>
    <x v="26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5000"/>
    <n v="0"/>
    <x v="17"/>
    <n v="0"/>
    <n v="0"/>
    <n v="0"/>
    <n v="0"/>
    <n v="0"/>
    <s v="ห้ามเกิน-ขาดได้5%"/>
  </r>
  <r>
    <d v="2025-05-20T00:00:00"/>
    <x v="6"/>
    <x v="26"/>
    <s v="FELDSPAR N325-GBL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5000"/>
    <n v="0"/>
    <x v="17"/>
    <n v="0"/>
    <n v="0"/>
    <n v="0"/>
    <n v="0"/>
    <n v="0"/>
    <s v="ห้ามเกิน-ขาดได้5%"/>
  </r>
  <r>
    <s v="ประมาณการ"/>
    <x v="2"/>
    <x v="27"/>
    <s v="รอแบบ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4"/>
    <n v="10000"/>
    <n v="0"/>
    <n v="10000"/>
    <n v="0"/>
    <n v="10500"/>
    <x v="17"/>
    <n v="9918.7000000000007"/>
    <n v="9918.7000000000007"/>
    <n v="0"/>
    <n v="0"/>
    <n v="9918.7000000000007"/>
    <n v="0"/>
  </r>
  <r>
    <s v="ประมาณการ"/>
    <x v="2"/>
    <x v="27"/>
    <s v="รอแบบ"/>
    <n v="23"/>
    <n v="34"/>
    <s v="ขาว"/>
    <n v="0"/>
    <n v="68"/>
    <s v="±"/>
    <n v="5"/>
    <s v="ไม่"/>
    <n v="24"/>
    <n v="37"/>
    <n v="50"/>
    <n v="273.84719423999996"/>
    <n v="0"/>
    <n v="273.84719423999996"/>
    <s v="มัด100"/>
    <x v="4"/>
    <n v="10000"/>
    <n v="0"/>
    <n v="10000"/>
    <n v="0"/>
    <n v="10500"/>
    <x v="17"/>
    <n v="9918.7000000000007"/>
    <n v="9918.7000000000007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7"/>
    <n v="19837.400000000001"/>
    <n v="19837.400000000001"/>
    <n v="0"/>
    <n v="0"/>
    <n v="9918.7000000000007"/>
    <s v="ระบุในSD"/>
  </r>
  <r>
    <s v="ประมาณการ"/>
    <x v="2"/>
    <x v="28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4"/>
    <n v="10000"/>
    <n v="0"/>
    <n v="10000"/>
    <n v="0"/>
    <n v="10500"/>
    <x v="18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8"/>
    <n v="9918.7000000000007"/>
    <n v="0"/>
    <n v="9918.7000000000007"/>
    <n v="0"/>
    <n v="0"/>
    <n v="0"/>
  </r>
  <r>
    <d v="2025-06-02T00:00:00"/>
    <x v="13"/>
    <x v="29"/>
    <s v="ดวงใจ(ชมพู-ม่วง)"/>
    <n v="23"/>
    <n v="37"/>
    <s v="ขาว"/>
    <n v="0"/>
    <n v="85"/>
    <s v="±"/>
    <n v="5"/>
    <s v="ไม่"/>
    <s v="ไม่สวมถุงใน"/>
    <n v="0"/>
    <n v="0"/>
    <n v="0"/>
    <n v="0"/>
    <n v="0"/>
    <s v="500กระสอบ"/>
    <x v="5"/>
    <n v="10000"/>
    <n v="0"/>
    <n v="10000"/>
    <n v="0"/>
    <n v="10500"/>
    <x v="19"/>
    <n v="10756.900000000001"/>
    <n v="6000"/>
    <n v="4756.9000000000015"/>
    <n v="0"/>
    <n v="0"/>
    <s v="ขาด-เกินได้5%"/>
  </r>
  <r>
    <d v="2025-03-11T00:00:00"/>
    <x v="69"/>
    <x v="23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2"/>
    <n v="1000"/>
    <n v="0"/>
    <n v="1000"/>
    <n v="0"/>
    <n v="0"/>
    <x v="19"/>
    <n v="1159.5100000000002"/>
    <n v="0"/>
    <n v="1159.5100000000002"/>
    <n v="0"/>
    <n v="1159.5100000000002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9"/>
    <n v="11916.410000000002"/>
    <n v="6000"/>
    <n v="5916.4100000000017"/>
    <n v="0"/>
    <n v="1159.5100000000002"/>
    <s v="ระบุในSD"/>
  </r>
  <r>
    <d v="2024-11-05T00:00:00"/>
    <x v="70"/>
    <x v="30"/>
    <s v="Blue for Refine sugar"/>
    <n v="23"/>
    <n v="37"/>
    <s v="ขาว"/>
    <n v="0"/>
    <n v="130"/>
    <s v="±"/>
    <n v="5"/>
    <s v="บิด"/>
    <n v="24"/>
    <n v="40"/>
    <n v="55"/>
    <n v="4884.8418431999999"/>
    <n v="0"/>
    <n v="4884.8418431999999"/>
    <s v="400แบน"/>
    <x v="4"/>
    <n v="150000"/>
    <n v="0"/>
    <n v="150000"/>
    <n v="0"/>
    <n v="157500"/>
    <x v="20"/>
    <n v="161353.5"/>
    <n v="37959"/>
    <n v="123394.5"/>
    <n v="0"/>
    <n v="0"/>
    <n v="0"/>
  </r>
  <r>
    <d v="2024-11-05T00:00:00"/>
    <x v="70"/>
    <x v="3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"/>
    <n v="60000"/>
    <n v="60000"/>
    <n v="0"/>
    <n v="0"/>
    <n v="0"/>
    <x v="21"/>
    <n v="0"/>
    <n v="0"/>
    <n v="0"/>
    <n v="0"/>
    <n v="0"/>
    <s v="สั่งเวียดนามสำเร็จรูปทั้งหมด"/>
  </r>
  <r>
    <d v="2024-11-05T00:00:00"/>
    <x v="70"/>
    <x v="30"/>
    <s v="Green for white sugar"/>
    <n v="23"/>
    <n v="37"/>
    <s v="ขาว"/>
    <n v="0"/>
    <n v="130"/>
    <s v="±"/>
    <n v="5"/>
    <s v="บิด"/>
    <n v="24"/>
    <n v="40"/>
    <n v="55"/>
    <n v="4722.0137817599998"/>
    <n v="264"/>
    <n v="4458.0137817599998"/>
    <s v="400แบน"/>
    <x v="2"/>
    <n v="200000"/>
    <n v="55000"/>
    <n v="145000"/>
    <n v="0"/>
    <n v="152250"/>
    <x v="21"/>
    <n v="155975.05000000002"/>
    <n v="0"/>
    <n v="155975.05000000002"/>
    <n v="0"/>
    <n v="0"/>
    <s v="สั่งเวียดนามสำเร็จรูปทั้งหมด"/>
  </r>
  <r>
    <d v="2024-11-05T00:00:00"/>
    <x v="70"/>
    <x v="30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"/>
    <n v="200000"/>
    <n v="0"/>
    <n v="200000"/>
    <n v="0"/>
    <n v="210000"/>
    <x v="21"/>
    <n v="215138.00000000003"/>
    <n v="0"/>
    <n v="215138.00000000003"/>
    <n v="0"/>
    <n v="0"/>
    <s v="สั่งเวียดนามสำเร็จรูปทั้งหมด"/>
  </r>
  <r>
    <d v="2024-11-05T00:00:00"/>
    <x v="70"/>
    <x v="30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2"/>
    <n v="200000"/>
    <n v="0"/>
    <n v="200000"/>
    <n v="0"/>
    <n v="210000"/>
    <x v="20"/>
    <n v="215138.00000000003"/>
    <n v="0"/>
    <n v="215138.00000000003"/>
    <n v="0"/>
    <n v="0"/>
    <s v="สั่งเวียดนามสำเร็จรูปทั้งหมด"/>
  </r>
  <r>
    <d v="2024-11-05T00:00:00"/>
    <x v="70"/>
    <x v="30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2"/>
    <n v="106278"/>
    <n v="0"/>
    <n v="106278"/>
    <n v="0"/>
    <n v="111591.90000000001"/>
    <x v="20"/>
    <n v="114322.18182000001"/>
    <n v="0"/>
    <n v="114322.18182000001"/>
    <n v="0"/>
    <n v="0"/>
    <s v="สั่งเวียดนามสำเร็จรูปทั้งหมด"/>
  </r>
  <r>
    <d v="2024-11-05T00:00:00"/>
    <x v="70"/>
    <x v="30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10000"/>
    <n v="12607"/>
    <n v="0"/>
    <n v="56730"/>
    <n v="0"/>
    <x v="21"/>
    <n v="0"/>
    <n v="0"/>
    <n v="0"/>
    <n v="0"/>
    <n v="0"/>
    <n v="0"/>
  </r>
  <r>
    <d v="2024-11-05T00:00:00"/>
    <x v="70"/>
    <x v="30"/>
    <s v="Blue for Refin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16"/>
    <n v="7920"/>
    <n v="7920"/>
    <n v="0"/>
    <n v="12600"/>
    <n v="0"/>
    <x v="21"/>
    <n v="0"/>
    <n v="0"/>
    <n v="0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20"/>
    <n v="861926.7318200001"/>
    <n v="37959"/>
    <n v="823967.7318200001"/>
    <n v="0"/>
    <n v="0"/>
    <s v="ระบุในSD"/>
  </r>
  <r>
    <d v="2025-05-05T00:00:00"/>
    <x v="71"/>
    <x v="31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9"/>
    <n v="5000"/>
    <n v="5069"/>
    <n v="0"/>
    <n v="0"/>
    <n v="0"/>
    <x v="22"/>
    <n v="0"/>
    <n v="0"/>
    <n v="0"/>
    <n v="0"/>
    <n v="0"/>
    <n v="0"/>
  </r>
  <r>
    <d v="2025-05-27T00:00:00"/>
    <x v="13"/>
    <x v="31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1"/>
    <n v="10000"/>
    <n v="0"/>
    <n v="10000"/>
    <n v="0"/>
    <n v="0"/>
    <x v="23"/>
    <n v="11315.7"/>
    <n v="0"/>
    <n v="11315.7"/>
    <n v="0"/>
    <n v="0"/>
    <n v="0"/>
  </r>
  <r>
    <d v="2025-05-31T00:00:00"/>
    <x v="72"/>
    <x v="32"/>
    <s v="ไม่พิมพ์"/>
    <n v="26"/>
    <n v="40"/>
    <s v="ขาว"/>
    <n v="0"/>
    <n v="95"/>
    <s v="±"/>
    <n v="5"/>
    <s v="ไม่"/>
    <s v="ไม่สวมถุงใน"/>
    <n v="0"/>
    <n v="0"/>
    <n v="0"/>
    <n v="0"/>
    <n v="0"/>
    <s v="มัด100"/>
    <x v="20"/>
    <n v="5000"/>
    <n v="0"/>
    <n v="5000"/>
    <n v="0"/>
    <n v="0"/>
    <x v="23"/>
    <n v="5797.55"/>
    <n v="0"/>
    <n v="5797.55"/>
    <n v="0"/>
    <n v="0"/>
    <n v="0"/>
  </r>
  <r>
    <s v="ประมาณการ"/>
    <x v="2"/>
    <x v="33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4"/>
    <n v="40000"/>
    <n v="0"/>
    <n v="40000"/>
    <n v="0"/>
    <n v="0"/>
    <x v="23"/>
    <n v="48615.600000000006"/>
    <n v="0"/>
    <n v="48615.600000000006"/>
    <n v="0"/>
    <n v="0"/>
    <n v="0"/>
  </r>
  <r>
    <s v="ประมาณการ"/>
    <x v="2"/>
    <x v="34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4"/>
    <n v="10000"/>
    <n v="0"/>
    <n v="10000"/>
    <n v="0"/>
    <n v="10500"/>
    <x v="23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23"/>
    <n v="77603.350000000006"/>
    <n v="0"/>
    <n v="77603.350000000006"/>
    <n v="0"/>
    <n v="0"/>
    <s v="ระบุในSD"/>
  </r>
  <r>
    <d v="2025-05-29T00:00:00"/>
    <x v="73"/>
    <x v="34"/>
    <s v="ไก่เหยียบศรแสงสิริ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5"/>
    <n v="4000"/>
    <n v="0"/>
    <n v="4000"/>
    <n v="0"/>
    <n v="4200"/>
    <x v="22"/>
    <n v="4749.8"/>
    <n v="4749.8"/>
    <n v="0"/>
    <n v="0"/>
    <n v="0"/>
    <n v="0"/>
  </r>
  <r>
    <d v="2025-05-29T00:00:00"/>
    <x v="73"/>
    <x v="34"/>
    <s v="ช้างเผือก"/>
    <n v="26"/>
    <n v="41"/>
    <s v="ขาว"/>
    <n v="0"/>
    <n v="97"/>
    <s v="±"/>
    <n v="5"/>
    <s v="บิด"/>
    <n v="27"/>
    <n v="43"/>
    <n v="40"/>
    <n v="114.57174504959998"/>
    <n v="0"/>
    <n v="114.57174504959998"/>
    <s v="300กระสอบ"/>
    <x v="5"/>
    <n v="4000"/>
    <n v="0"/>
    <n v="4000"/>
    <n v="0"/>
    <n v="4200"/>
    <x v="22"/>
    <n v="4749.8"/>
    <n v="4749.8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2"/>
    <n v="9499.6"/>
    <n v="9499.6"/>
    <n v="0"/>
    <n v="0"/>
    <n v="0"/>
    <s v="ระบุในSD"/>
  </r>
  <r>
    <d v="1899-12-30T00:00:00"/>
    <x v="13"/>
    <x v="1"/>
    <s v="SOYBEAN MEAL"/>
    <n v="26"/>
    <n v="40"/>
    <s v="ขาว"/>
    <n v="0"/>
    <n v="108"/>
    <s v="±"/>
    <n v="5"/>
    <s v="ไม่"/>
    <n v="27"/>
    <n v="43"/>
    <n v="40"/>
    <n v="286.42936262399996"/>
    <n v="0"/>
    <n v="286.42936262399996"/>
    <n v="0"/>
    <x v="12"/>
    <n v="10000"/>
    <n v="0"/>
    <n v="10000"/>
    <n v="0"/>
    <n v="10500"/>
    <x v="24"/>
    <n v="11595.1"/>
    <n v="8978"/>
    <n v="2617.1000000000004"/>
    <n v="0"/>
    <n v="0"/>
    <n v="0"/>
  </r>
  <r>
    <s v="ประมาณการ"/>
    <x v="2"/>
    <x v="24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4"/>
    <n v="20000"/>
    <n v="0"/>
    <n v="20000"/>
    <n v="0"/>
    <n v="0"/>
    <x v="24"/>
    <n v="24866.6"/>
    <n v="0"/>
    <n v="24866.6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4"/>
    <n v="36461.699999999997"/>
    <n v="8978"/>
    <n v="27483.699999999997"/>
    <n v="0"/>
    <n v="0"/>
    <s v="ระบุในSD"/>
  </r>
  <r>
    <d v="2025-03-07T00:00:00"/>
    <x v="74"/>
    <x v="24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13693"/>
    <n v="13500"/>
    <n v="193"/>
    <n v="14800"/>
    <n v="0"/>
    <x v="25"/>
    <n v="0"/>
    <n v="0"/>
    <n v="0"/>
    <n v="0"/>
    <n v="0"/>
    <s v="ห้ามขาด-เกินได้5%"/>
  </r>
  <r>
    <d v="2025-05-22T00:00:00"/>
    <x v="75"/>
    <x v="24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9"/>
    <n v="15000"/>
    <n v="0"/>
    <n v="15000"/>
    <n v="0"/>
    <n v="0"/>
    <x v="25"/>
    <n v="18649.949999999997"/>
    <n v="18649.949999999997"/>
    <n v="0"/>
    <n v="0"/>
    <n v="18649.949999999997"/>
    <s v="ห้ามขาด-เกินได้5%"/>
  </r>
  <r>
    <d v="2025-05-22T00:00:00"/>
    <x v="76"/>
    <x v="24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15000"/>
    <n v="0"/>
    <n v="15000"/>
    <n v="0"/>
    <n v="0"/>
    <x v="25"/>
    <n v="18649.949999999997"/>
    <n v="18649.949999999997"/>
    <n v="0"/>
    <n v="0"/>
    <n v="18649.949999999997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5"/>
    <n v="37299.899999999994"/>
    <n v="37299.899999999994"/>
    <n v="0"/>
    <n v="0"/>
    <n v="37299.899999999994"/>
    <s v="ระบุในSD"/>
  </r>
  <r>
    <d v="2025-05-23T00:00:00"/>
    <x v="77"/>
    <x v="35"/>
    <s v="TRJ"/>
    <n v="28"/>
    <n v="41"/>
    <s v="ขาว"/>
    <n v="0"/>
    <n v="120"/>
    <s v="±"/>
    <n v="3"/>
    <s v="ไม่"/>
    <s v="ไม่สวมถุงใน"/>
    <n v="0"/>
    <n v="0"/>
    <n v="0"/>
    <n v="0"/>
    <n v="0"/>
    <s v="500กระสอบ"/>
    <x v="18"/>
    <n v="50000"/>
    <n v="0"/>
    <n v="50000"/>
    <n v="0"/>
    <n v="52500"/>
    <x v="26"/>
    <n v="59372.5"/>
    <n v="23982"/>
    <n v="35390.5"/>
    <n v="0"/>
    <n v="0"/>
    <n v="0"/>
  </r>
  <r>
    <s v="ประมาณการ"/>
    <x v="2"/>
    <x v="24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0"/>
    <x v="26"/>
    <n v="13550.900000000001"/>
    <n v="0"/>
    <n v="13550.900000000001"/>
    <n v="0"/>
    <n v="13550.900000000001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6"/>
    <n v="72923.399999999994"/>
    <n v="23982"/>
    <n v="48941.4"/>
    <n v="0"/>
    <n v="13550.900000000001"/>
    <s v="ระบุในSD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s v="ประมาณการ"/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d v="2025-06-06T00:00:00"/>
    <x v="2"/>
    <x v="2"/>
    <s v="ข้าวหอมมะลิสร้อยฟ้า"/>
    <n v="16"/>
    <n v="25"/>
    <s v="ขาว"/>
    <n v="0"/>
    <n v="45"/>
    <s v="±"/>
    <n v="5"/>
    <s v="ไม่"/>
    <s v="ไม่สวมถุงใน"/>
    <n v="0"/>
    <n v="0"/>
    <n v="0"/>
    <n v="0"/>
    <n v="0"/>
    <s v="500กระสอบ"/>
    <x v="2"/>
    <n v="5000"/>
    <n v="0"/>
    <n v="5000"/>
    <n v="5450"/>
    <n v="0"/>
    <x v="1"/>
    <n v="0"/>
    <n v="0"/>
    <n v="0"/>
    <n v="0"/>
    <n v="0"/>
    <s v="ขาด-เกินได้5%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s v="ประมาณการ"/>
    <x v="0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0"/>
    <n v="15000"/>
    <n v="0"/>
    <n v="15000"/>
    <n v="0"/>
    <n v="15750"/>
    <x v="2"/>
    <n v="13201.65"/>
    <n v="6301"/>
    <n v="6900.65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d v="2025-05-20T00:00:00"/>
    <x v="3"/>
    <x v="5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3"/>
    <n v="10000"/>
    <n v="0"/>
    <n v="10000"/>
    <n v="0"/>
    <n v="10500"/>
    <x v="3"/>
    <n v="8801.1"/>
    <n v="8801.1"/>
    <n v="0"/>
    <n v="0"/>
    <n v="8801.1"/>
    <s v="ห้ามเกิน-ขาดได้5%"/>
  </r>
  <r>
    <d v="2025-06-16T00:00:00"/>
    <x v="4"/>
    <x v="5"/>
    <s v="FELDSPAR K200BL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0"/>
    <n v="5250"/>
    <x v="3"/>
    <n v="4400.55"/>
    <n v="4400.55"/>
    <n v="0"/>
    <n v="0"/>
    <n v="4400.55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13201.650000000001"/>
    <n v="13201.650000000001"/>
    <n v="0"/>
    <n v="0"/>
    <n v="13201.650000000001"/>
    <s v="ระบุในSD"/>
  </r>
  <r>
    <d v="2025-06-12T00:00:00"/>
    <x v="5"/>
    <x v="6"/>
    <s v="W30"/>
    <n v="19"/>
    <n v="28"/>
    <s v="ขาว"/>
    <n v="0"/>
    <n v="56"/>
    <s v="±"/>
    <n v="5"/>
    <s v="ไม่"/>
    <n v="20"/>
    <n v="30"/>
    <n v="90"/>
    <n v="999.17219519999981"/>
    <n v="0"/>
    <n v="999.17219519999981"/>
    <s v="มัด100"/>
    <x v="4"/>
    <n v="30000"/>
    <n v="0"/>
    <n v="30000"/>
    <n v="0"/>
    <n v="31500"/>
    <x v="4"/>
    <n v="24726.9"/>
    <n v="17584"/>
    <n v="7142.9000000000015"/>
    <n v="0"/>
    <n v="0"/>
    <n v="0"/>
  </r>
  <r>
    <d v="1899-12-30T00:00:00"/>
    <x v="6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100000"/>
    <n v="0"/>
    <n v="100000"/>
    <n v="0"/>
    <n v="105000"/>
    <x v="4"/>
    <n v="88010.999999999985"/>
    <n v="0"/>
    <n v="88010.999999999985"/>
    <n v="0"/>
    <n v="0"/>
    <n v="0"/>
  </r>
  <r>
    <d v="1899-12-30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5"/>
    <n v="40000"/>
    <n v="0"/>
    <n v="40000"/>
    <n v="0"/>
    <n v="42000"/>
    <x v="4"/>
    <n v="35204.400000000001"/>
    <n v="0"/>
    <n v="35204.400000000001"/>
    <n v="0"/>
    <n v="0"/>
    <n v="0"/>
  </r>
  <r>
    <s v="ประมาณการ"/>
    <x v="0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0"/>
    <n v="30000"/>
    <n v="0"/>
    <n v="30000"/>
    <n v="0"/>
    <n v="31500"/>
    <x v="4"/>
    <n v="26403.3"/>
    <n v="0"/>
    <n v="26403.3"/>
    <n v="0"/>
    <n v="0"/>
    <n v="0"/>
  </r>
  <r>
    <s v="ประมาณการ"/>
    <x v="0"/>
    <x v="9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0"/>
    <n v="20000"/>
    <n v="0"/>
    <n v="20000"/>
    <n v="0"/>
    <n v="21000"/>
    <x v="4"/>
    <n v="18719.800000000003"/>
    <n v="0"/>
    <n v="18719.80000000000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93065.39999999997"/>
    <n v="17584"/>
    <n v="175481.39999999997"/>
    <n v="0"/>
    <n v="0"/>
    <s v="ระบุในSD"/>
  </r>
  <r>
    <d v="2025-06-04T00:00:00"/>
    <x v="7"/>
    <x v="10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5000"/>
    <n v="4654"/>
    <n v="346"/>
    <n v="5400"/>
    <n v="0"/>
    <x v="5"/>
    <n v="0"/>
    <n v="0"/>
    <n v="0"/>
    <n v="0"/>
    <n v="0"/>
    <s v="PDR250186"/>
  </r>
  <r>
    <d v="2025-06-04T00:00:00"/>
    <x v="7"/>
    <x v="10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6"/>
    <n v="10000"/>
    <n v="10000"/>
    <n v="0"/>
    <n v="10200"/>
    <n v="0"/>
    <x v="5"/>
    <n v="0"/>
    <n v="0"/>
    <n v="0"/>
    <n v="0"/>
    <n v="0"/>
    <s v="PDR250186"/>
  </r>
  <r>
    <d v="2025-06-04T00:00:00"/>
    <x v="8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10000"/>
    <n v="0"/>
    <n v="10000"/>
    <n v="10400"/>
    <n v="0"/>
    <x v="5"/>
    <n v="0"/>
    <n v="0"/>
    <n v="0"/>
    <n v="0"/>
    <n v="0"/>
    <s v="PDR250186"/>
  </r>
  <r>
    <d v="2025-06-04T00:00:00"/>
    <x v="9"/>
    <x v="10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200"/>
    <n v="0"/>
    <x v="5"/>
    <n v="0"/>
    <n v="0"/>
    <n v="0"/>
    <n v="0"/>
    <n v="0"/>
    <s v="PDR250187"/>
  </r>
  <r>
    <d v="2025-06-04T00:00:00"/>
    <x v="9"/>
    <x v="10"/>
    <s v="แต้มทอ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5"/>
    <n v="0"/>
    <n v="0"/>
    <n v="0"/>
    <n v="0"/>
    <n v="0"/>
    <s v="PDR250187"/>
  </r>
  <r>
    <d v="2025-06-04T00:00:00"/>
    <x v="9"/>
    <x v="10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5"/>
    <n v="0"/>
    <n v="0"/>
    <n v="0"/>
    <n v="0"/>
    <n v="0"/>
    <s v="PDR250187"/>
  </r>
  <r>
    <d v="2025-06-04T00:00:00"/>
    <x v="9"/>
    <x v="10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10000"/>
    <n v="9568"/>
    <n v="432"/>
    <n v="10600"/>
    <n v="0"/>
    <x v="5"/>
    <n v="0"/>
    <n v="0"/>
    <n v="0"/>
    <n v="0"/>
    <n v="0"/>
    <s v="PDR250187"/>
  </r>
  <r>
    <d v="2025-06-12T00:00:00"/>
    <x v="10"/>
    <x v="10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4400.55"/>
    <n v="0"/>
    <n v="0"/>
    <n v="0"/>
    <s v="PDR250188"/>
  </r>
  <r>
    <d v="2025-06-12T00:00:00"/>
    <x v="10"/>
    <x v="10"/>
    <s v="FW-Y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0"/>
    <n v="4400.55"/>
    <n v="0"/>
    <n v="0"/>
    <s v="PDR250188"/>
  </r>
  <r>
    <d v="2025-06-12T00:00:00"/>
    <x v="10"/>
    <x v="10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5"/>
    <n v="8801.1"/>
    <n v="0"/>
    <n v="8801.1"/>
    <n v="0"/>
    <n v="0"/>
    <s v="PDR250188"/>
  </r>
  <r>
    <d v="2025-06-12T00:00:00"/>
    <x v="11"/>
    <x v="10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400.55"/>
    <n v="4400.55"/>
    <n v="0"/>
    <n v="0"/>
    <n v="0"/>
    <s v="PDR250189"/>
  </r>
  <r>
    <d v="2025-06-12T00:00:00"/>
    <x v="11"/>
    <x v="10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7"/>
    <n v="10000"/>
    <n v="0"/>
    <n v="10000"/>
    <n v="0"/>
    <n v="10500"/>
    <x v="5"/>
    <n v="8801.1"/>
    <n v="0"/>
    <n v="8801.1"/>
    <n v="0"/>
    <n v="0"/>
    <s v="PDR250189"/>
  </r>
  <r>
    <d v="2025-06-12T00:00:00"/>
    <x v="12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679.9500000000007"/>
    <n v="0"/>
    <n v="4679.9500000000007"/>
    <n v="0"/>
    <n v="0"/>
    <s v="PDR250189"/>
  </r>
  <r>
    <d v="2025-06-12T00:00:00"/>
    <x v="12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5"/>
    <n v="4679.9500000000007"/>
    <n v="0"/>
    <n v="4679.9500000000007"/>
    <n v="0"/>
    <n v="0"/>
    <s v="PDR250189"/>
  </r>
  <r>
    <d v="2025-06-12T00:00:00"/>
    <x v="10"/>
    <x v="10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5"/>
    <n v="8801.1"/>
    <n v="0"/>
    <n v="8801.1"/>
    <n v="0"/>
    <n v="0"/>
    <s v="PDR250190"/>
  </r>
  <r>
    <d v="2025-06-12T00:00:00"/>
    <x v="10"/>
    <x v="10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5"/>
    <n v="4400.55"/>
    <n v="0"/>
    <n v="4400.55"/>
    <n v="0"/>
    <n v="0"/>
    <s v="PDR250190"/>
  </r>
  <r>
    <d v="2025-06-12T00:00:00"/>
    <x v="11"/>
    <x v="10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5"/>
    <n v="4400.55"/>
    <n v="0"/>
    <n v="4400.55"/>
    <n v="0"/>
    <n v="0"/>
    <s v="PDR250191"/>
  </r>
  <r>
    <d v="2025-06-12T00:00:00"/>
    <x v="11"/>
    <x v="10"/>
    <s v="8S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5"/>
    <n v="4400.55"/>
    <n v="0"/>
    <n v="4400.55"/>
    <n v="0"/>
    <n v="0"/>
    <s v="PDR250191"/>
  </r>
  <r>
    <d v="2025-06-12T00:00:00"/>
    <x v="11"/>
    <x v="10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5"/>
    <n v="8801.1"/>
    <n v="0"/>
    <n v="8801.1"/>
    <n v="0"/>
    <n v="0"/>
    <s v="PDR250191"/>
  </r>
  <r>
    <d v="2025-06-12T00:00:00"/>
    <x v="13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5"/>
    <n v="4679.9500000000007"/>
    <n v="0"/>
    <n v="4679.9500000000007"/>
    <n v="0"/>
    <n v="0"/>
    <s v="PDR250190"/>
  </r>
  <r>
    <d v="2025-06-12T00:00:00"/>
    <x v="13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3"/>
    <n v="5000"/>
    <n v="0"/>
    <n v="5000"/>
    <n v="0"/>
    <n v="0"/>
    <x v="5"/>
    <n v="5238.75"/>
    <n v="0"/>
    <n v="5238.75"/>
    <n v="0"/>
    <n v="0"/>
    <s v="PDR250190"/>
  </r>
  <r>
    <d v="2025-06-12T00:00:00"/>
    <x v="14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3"/>
    <n v="5000"/>
    <n v="0"/>
    <n v="5000"/>
    <n v="0"/>
    <n v="0"/>
    <x v="5"/>
    <n v="5238.75"/>
    <n v="0"/>
    <n v="5238.75"/>
    <n v="0"/>
    <n v="0"/>
    <s v="PDR250191"/>
  </r>
  <r>
    <d v="2025-06-17T00:00:00"/>
    <x v="15"/>
    <x v="10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3"/>
    <n v="20000"/>
    <n v="1000"/>
    <n v="19000"/>
    <n v="0"/>
    <n v="0"/>
    <x v="5"/>
    <n v="16722.09"/>
    <n v="0"/>
    <n v="16722.09"/>
    <n v="0"/>
    <n v="0"/>
    <s v="PDR250196"/>
  </r>
  <r>
    <d v="1899-12-30T00:00:00"/>
    <x v="6"/>
    <x v="10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800"/>
    <n v="0"/>
    <x v="5"/>
    <n v="0"/>
    <n v="0"/>
    <n v="0"/>
    <n v="0"/>
    <n v="0"/>
    <n v="0"/>
  </r>
  <r>
    <d v="1899-12-30T00:00:00"/>
    <x v="6"/>
    <x v="10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5"/>
    <n v="0"/>
    <n v="0"/>
    <n v="0"/>
    <n v="0"/>
    <n v="0"/>
    <n v="0"/>
  </r>
  <r>
    <s v="ประมาณการ"/>
    <x v="0"/>
    <x v="10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400000"/>
    <n v="0"/>
    <n v="400000"/>
    <n v="0"/>
    <n v="420000"/>
    <x v="5"/>
    <n v="352043.99999999994"/>
    <n v="0"/>
    <n v="352043.99999999994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454891.13999999996"/>
    <n v="8801.1"/>
    <n v="446090.03999999992"/>
    <n v="0"/>
    <n v="0"/>
    <s v="ระบุในSD"/>
  </r>
  <r>
    <d v="2025-06-11T00:00:00"/>
    <x v="16"/>
    <x v="11"/>
    <s v="B Soy Digest"/>
    <n v="19"/>
    <n v="34"/>
    <s v="ขาว"/>
    <s v="ด้าน"/>
    <n v="84"/>
    <s v="±"/>
    <n v="5"/>
    <s v="จับจีบ"/>
    <n v="20"/>
    <n v="37"/>
    <n v="40"/>
    <n v="365.12959231999992"/>
    <n v="0"/>
    <n v="365.12959231999992"/>
    <s v="500กระสอบแบน"/>
    <x v="3"/>
    <n v="20000"/>
    <n v="0"/>
    <n v="20000"/>
    <n v="20906"/>
    <n v="0"/>
    <x v="6"/>
    <n v="0"/>
    <n v="0"/>
    <n v="0"/>
    <n v="0"/>
    <n v="0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0"/>
    <n v="0"/>
    <n v="0"/>
    <n v="0"/>
    <n v="0"/>
    <s v="ระบุในSD"/>
  </r>
  <r>
    <d v="2025-06-17T00:00:00"/>
    <x v="17"/>
    <x v="12"/>
    <s v="เพอเฟคค์103S โกลด์"/>
    <n v="19"/>
    <n v="35"/>
    <s v="ขาว"/>
    <s v="ด้าน"/>
    <n v="102"/>
    <s v="±"/>
    <n v="5"/>
    <s v="จับจีบ4&quot;"/>
    <s v="ไม่สวมถุงใน"/>
    <n v="0"/>
    <n v="0"/>
    <n v="0"/>
    <n v="0"/>
    <n v="0"/>
    <s v="มัด80 ใช้สายรัด"/>
    <x v="9"/>
    <n v="5040"/>
    <n v="0"/>
    <n v="5040"/>
    <n v="0"/>
    <n v="5292"/>
    <x v="7"/>
    <n v="5139.8424000000005"/>
    <n v="2000"/>
    <n v="3139.8424000000005"/>
    <n v="0"/>
    <n v="5139.8424000000005"/>
    <n v="0"/>
  </r>
  <r>
    <d v="2025-06-17T00:00:00"/>
    <x v="17"/>
    <x v="12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7"/>
    <n v="4999.0247999999992"/>
    <n v="0"/>
    <n v="4999.0247999999992"/>
    <n v="0"/>
    <n v="4999.0247999999992"/>
    <n v="0"/>
  </r>
  <r>
    <d v="2025-05-19T00:00:00"/>
    <x v="18"/>
    <x v="12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10138.867200000001"/>
    <n v="2000"/>
    <n v="8138.8671999999997"/>
    <n v="0"/>
    <n v="10138.867200000001"/>
    <s v="ระบุในSD"/>
  </r>
  <r>
    <d v="2025-06-10T00:00:00"/>
    <x v="19"/>
    <x v="13"/>
    <s v="ลูกโลก AMPC"/>
    <n v="20"/>
    <n v="32"/>
    <s v="ขาว"/>
    <n v="0"/>
    <n v="60"/>
    <s v="±"/>
    <n v="5"/>
    <s v="ไม่"/>
    <s v="ไม่สวมถุงใน"/>
    <n v="0"/>
    <n v="0"/>
    <n v="0"/>
    <n v="0"/>
    <n v="0"/>
    <s v="500กระสอบ"/>
    <x v="6"/>
    <n v="20000"/>
    <n v="0"/>
    <n v="20000"/>
    <n v="20900"/>
    <n v="0"/>
    <x v="8"/>
    <n v="0"/>
    <n v="0"/>
    <n v="0"/>
    <n v="0"/>
    <n v="0"/>
    <n v="0"/>
  </r>
  <r>
    <d v="1899-12-30T00:00:00"/>
    <x v="1"/>
    <x v="1"/>
    <n v="0"/>
    <n v="20"/>
    <n v="37"/>
    <s v="ขาว"/>
    <n v="0"/>
    <n v="65"/>
    <s v="±"/>
    <n v="5"/>
    <n v="0"/>
    <n v="0"/>
    <n v="0"/>
    <n v="0"/>
    <n v="0"/>
    <n v="0"/>
    <n v="0"/>
    <n v="0"/>
    <x v="1"/>
    <n v="0"/>
    <n v="0"/>
    <n v="0"/>
    <n v="0"/>
    <n v="0"/>
    <x v="8"/>
    <n v="0"/>
    <n v="0"/>
    <n v="0"/>
    <n v="0"/>
    <n v="0"/>
    <s v="ระบุในSD"/>
  </r>
  <r>
    <d v="2025-05-19T00:00:00"/>
    <x v="20"/>
    <x v="12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0"/>
    <n v="833"/>
    <n v="0"/>
    <n v="833"/>
    <n v="0"/>
    <n v="874.65000000000009"/>
    <x v="9"/>
    <n v="872.77575000000013"/>
    <n v="872.77575000000013"/>
    <n v="0"/>
    <n v="0"/>
    <n v="872.77575000000013"/>
    <n v="0"/>
  </r>
  <r>
    <d v="2025-05-19T00:00:00"/>
    <x v="21"/>
    <x v="12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3853"/>
    <n v="840"/>
    <n v="3013"/>
    <n v="15401"/>
    <n v="0"/>
    <x v="9"/>
    <n v="0"/>
    <n v="0"/>
    <n v="0"/>
    <n v="0"/>
    <n v="0"/>
    <n v="0"/>
  </r>
  <r>
    <d v="2025-05-19T00:00:00"/>
    <x v="22"/>
    <x v="12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3360"/>
    <n v="0"/>
    <n v="3360"/>
    <n v="35200"/>
    <n v="0"/>
    <x v="9"/>
    <n v="0"/>
    <n v="0"/>
    <n v="0"/>
    <n v="0"/>
    <n v="0"/>
    <n v="0"/>
  </r>
  <r>
    <d v="2025-05-19T00:00:00"/>
    <x v="23"/>
    <x v="12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614"/>
    <n v="0"/>
    <n v="614"/>
    <n v="12101"/>
    <n v="0"/>
    <x v="9"/>
    <n v="0"/>
    <n v="0"/>
    <n v="0"/>
    <n v="0"/>
    <n v="0"/>
    <n v="0"/>
  </r>
  <r>
    <d v="2025-05-31T00:00:00"/>
    <x v="24"/>
    <x v="14"/>
    <s v="Rocky quick lime"/>
    <n v="20"/>
    <n v="30"/>
    <s v="ขาว"/>
    <s v="ใส"/>
    <n v="80"/>
    <s v="±"/>
    <n v="5"/>
    <s v="จับจีบ5&quot;"/>
    <n v="21"/>
    <n v="33"/>
    <n v="40"/>
    <n v="0"/>
    <n v="0"/>
    <n v="0"/>
    <s v="500กระสอบ"/>
    <x v="11"/>
    <n v="10000"/>
    <n v="10049"/>
    <n v="0"/>
    <n v="10500"/>
    <n v="0"/>
    <x v="9"/>
    <n v="0"/>
    <n v="0"/>
    <n v="0"/>
    <n v="0"/>
    <n v="0"/>
    <n v="0"/>
  </r>
  <r>
    <d v="2025-06-06T00:00:00"/>
    <x v="25"/>
    <x v="15"/>
    <s v="VC181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10000"/>
    <n v="0"/>
    <n v="10000"/>
    <n v="10200"/>
    <n v="0"/>
    <x v="9"/>
    <n v="0"/>
    <n v="0"/>
    <n v="0"/>
    <n v="0"/>
    <n v="0"/>
    <n v="0"/>
  </r>
  <r>
    <d v="2025-06-06T00:00:00"/>
    <x v="25"/>
    <x v="15"/>
    <s v="VC193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10000"/>
    <n v="0"/>
    <n v="10000"/>
    <n v="10100"/>
    <n v="0"/>
    <x v="9"/>
    <n v="0"/>
    <n v="0"/>
    <n v="0"/>
    <n v="0"/>
    <n v="0"/>
    <n v="0"/>
  </r>
  <r>
    <d v="2025-05-26T00:00:00"/>
    <x v="26"/>
    <x v="16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0"/>
    <n v="3000"/>
    <n v="0"/>
    <n v="3150"/>
    <x v="9"/>
    <n v="3310.89"/>
    <n v="3310.89"/>
    <n v="0"/>
    <n v="0"/>
    <n v="3310.89"/>
    <n v="0"/>
  </r>
  <r>
    <d v="2025-06-06T00:00:00"/>
    <x v="25"/>
    <x v="15"/>
    <s v="VC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20000"/>
    <n v="0"/>
    <n v="20000"/>
    <n v="20500"/>
    <n v="0"/>
    <x v="9"/>
    <n v="0"/>
    <n v="0"/>
    <n v="0"/>
    <n v="0"/>
    <n v="0"/>
    <n v="0"/>
  </r>
  <r>
    <d v="2025-05-26T00:00:00"/>
    <x v="27"/>
    <x v="16"/>
    <s v="วี-ฟีด วี2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0"/>
    <n v="3150"/>
    <x v="9"/>
    <n v="3310.89"/>
    <n v="3310.89"/>
    <n v="0"/>
    <n v="3310.89"/>
    <n v="0"/>
    <n v="0"/>
  </r>
  <r>
    <d v="2025-03-05T00:00:00"/>
    <x v="28"/>
    <x v="12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4"/>
    <n v="734"/>
    <n v="0"/>
    <n v="734"/>
    <n v="0"/>
    <n v="770.7"/>
    <x v="9"/>
    <n v="769.0485000000001"/>
    <n v="769.0485000000001"/>
    <n v="0"/>
    <n v="0"/>
    <n v="769.0485000000001"/>
    <n v="0"/>
  </r>
  <r>
    <d v="2025-05-22T00:00:00"/>
    <x v="29"/>
    <x v="17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0"/>
    <n v="8000"/>
    <n v="8154"/>
    <n v="0"/>
    <n v="14180"/>
    <n v="0"/>
    <x v="9"/>
    <n v="0"/>
    <n v="0"/>
    <n v="0"/>
    <n v="0"/>
    <n v="0"/>
    <s v="ห้ามขาด-ห้ามเกิน"/>
  </r>
  <r>
    <d v="2025-05-22T00:00:00"/>
    <x v="29"/>
    <x v="17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0"/>
    <n v="8000"/>
    <n v="7840"/>
    <n v="160"/>
    <n v="8450"/>
    <n v="0"/>
    <x v="9"/>
    <n v="0"/>
    <n v="0"/>
    <n v="0"/>
    <n v="0"/>
    <n v="0"/>
    <s v="ห้ามขาด-ห้ามเกิน"/>
  </r>
  <r>
    <d v="2025-06-06T00:00:00"/>
    <x v="30"/>
    <x v="15"/>
    <s v="SPEED PLUS 003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5000"/>
    <n v="0"/>
    <n v="5000"/>
    <n v="0"/>
    <n v="5250"/>
    <x v="9"/>
    <n v="5378.4500000000007"/>
    <n v="5378.4500000000007"/>
    <n v="0"/>
    <n v="5378.4500000000007"/>
    <n v="0"/>
    <n v="0"/>
  </r>
  <r>
    <d v="2025-06-06T00:00:00"/>
    <x v="30"/>
    <x v="15"/>
    <s v="SPEED PLUS 222ลาว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0"/>
    <n v="10000"/>
    <n v="0"/>
    <n v="10000"/>
    <n v="6626"/>
    <n v="3542.7000000000003"/>
    <x v="9"/>
    <n v="3810.8469630000004"/>
    <n v="3810.8469630000004"/>
    <n v="0"/>
    <n v="0"/>
    <n v="3810.8469630000004"/>
    <s v="เครืองเสีย"/>
  </r>
  <r>
    <d v="2025-06-17T00:00:00"/>
    <x v="31"/>
    <x v="12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0"/>
    <n v="5040"/>
    <n v="0"/>
    <n v="5040"/>
    <n v="0"/>
    <n v="5292"/>
    <x v="9"/>
    <n v="5280.6600000000008"/>
    <n v="5280.6600000000008"/>
    <n v="0"/>
    <n v="0"/>
    <n v="5280.6600000000008"/>
    <n v="0"/>
  </r>
  <r>
    <d v="2025-06-17T00:00:00"/>
    <x v="31"/>
    <x v="12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0"/>
    <n v="5040"/>
    <n v="0"/>
    <n v="5040"/>
    <n v="0"/>
    <n v="5292"/>
    <x v="9"/>
    <n v="5280.6600000000008"/>
    <n v="5280.6600000000008"/>
    <n v="0"/>
    <n v="0"/>
    <n v="5280.6600000000008"/>
    <n v="0"/>
  </r>
  <r>
    <d v="2025-06-17T00:00:00"/>
    <x v="31"/>
    <x v="12"/>
    <s v="เพอเฟคค์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0"/>
    <n v="5040"/>
    <n v="0"/>
    <n v="5040"/>
    <n v="0"/>
    <n v="5292"/>
    <x v="9"/>
    <n v="5280.6600000000008"/>
    <n v="5280.6600000000008"/>
    <n v="0"/>
    <n v="0"/>
    <n v="5280.6600000000008"/>
    <n v="0"/>
  </r>
  <r>
    <d v="2025-06-17T00:00:00"/>
    <x v="32"/>
    <x v="12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4"/>
    <n v="5040"/>
    <n v="316"/>
    <n v="4724"/>
    <n v="0"/>
    <n v="4960.2"/>
    <x v="9"/>
    <n v="4949.5709999999999"/>
    <n v="4949.5709999999999"/>
    <n v="0"/>
    <n v="0"/>
    <n v="4949.5709999999999"/>
    <n v="0"/>
  </r>
  <r>
    <d v="2025-06-17T00:00:00"/>
    <x v="32"/>
    <x v="12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4"/>
    <n v="5040"/>
    <n v="360"/>
    <n v="4680"/>
    <n v="0"/>
    <n v="4914"/>
    <x v="9"/>
    <n v="4903.47"/>
    <n v="4903.47"/>
    <n v="0"/>
    <n v="0"/>
    <n v="4903.47"/>
    <n v="0"/>
  </r>
  <r>
    <d v="2025-06-17T00:00:00"/>
    <x v="32"/>
    <x v="12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9"/>
    <n v="5280.6600000000008"/>
    <n v="5280.6600000000008"/>
    <n v="0"/>
    <n v="0"/>
    <n v="5280.6600000000008"/>
    <n v="0"/>
  </r>
  <r>
    <d v="2025-03-05T00:00:00"/>
    <x v="33"/>
    <x v="12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0"/>
    <n v="111"/>
    <n v="0"/>
    <n v="111"/>
    <n v="0"/>
    <n v="116.55000000000001"/>
    <x v="9"/>
    <n v="116.30025000000002"/>
    <n v="116.30025000000002"/>
    <n v="0"/>
    <n v="0"/>
    <n v="116.30025000000002"/>
    <n v="0"/>
  </r>
  <r>
    <d v="2025-06-18T00:00:00"/>
    <x v="34"/>
    <x v="16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9"/>
    <n v="3310.89"/>
    <n v="0"/>
    <n v="3310.89"/>
    <n v="0"/>
    <n v="3310.89"/>
    <n v="0"/>
  </r>
  <r>
    <d v="2025-05-05T00:00:00"/>
    <x v="35"/>
    <x v="18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5000"/>
    <n v="3318"/>
    <n v="1682"/>
    <n v="4748"/>
    <n v="264.60000000000002"/>
    <x v="9"/>
    <n v="292.02049800000003"/>
    <n v="292.02049800000003"/>
    <n v="0"/>
    <n v="0"/>
    <n v="292.02049800000003"/>
    <n v="0"/>
  </r>
  <r>
    <d v="2025-06-02T00:00:00"/>
    <x v="36"/>
    <x v="18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0"/>
    <n v="3150"/>
    <x v="9"/>
    <n v="3310.89"/>
    <n v="3310.89"/>
    <n v="0"/>
    <n v="0"/>
    <n v="3310.89"/>
    <n v="0"/>
  </r>
  <r>
    <s v="ประมาณการ"/>
    <x v="0"/>
    <x v="12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00000"/>
    <n v="0"/>
    <n v="100000"/>
    <n v="0"/>
    <n v="105000"/>
    <x v="9"/>
    <n v="104775.00000000001"/>
    <n v="0"/>
    <n v="104775.00000000001"/>
    <n v="0"/>
    <n v="104775.00000000001"/>
    <n v="0"/>
  </r>
  <r>
    <d v="2025-05-19T00:00:00"/>
    <x v="20"/>
    <x v="12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366"/>
    <n v="0"/>
    <n v="366"/>
    <n v="5113"/>
    <n v="0"/>
    <x v="9"/>
    <n v="0"/>
    <n v="0"/>
    <n v="0"/>
    <n v="0"/>
    <n v="0"/>
    <n v="0"/>
  </r>
  <r>
    <d v="2025-05-19T00:00:00"/>
    <x v="37"/>
    <x v="12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79"/>
    <n v="0"/>
    <n v="179"/>
    <n v="11000"/>
    <n v="0"/>
    <x v="9"/>
    <n v="0"/>
    <n v="0"/>
    <n v="0"/>
    <n v="0"/>
    <n v="0"/>
    <n v="0"/>
  </r>
  <r>
    <d v="2025-05-19T00:00:00"/>
    <x v="37"/>
    <x v="12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302"/>
    <n v="0"/>
    <n v="302"/>
    <n v="5300"/>
    <n v="0"/>
    <x v="9"/>
    <n v="0"/>
    <n v="0"/>
    <n v="0"/>
    <n v="0"/>
    <n v="0"/>
    <n v="0"/>
  </r>
  <r>
    <d v="2025-05-19T00:00:00"/>
    <x v="38"/>
    <x v="12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200"/>
    <n v="0"/>
    <n v="1200"/>
    <n v="10700"/>
    <n v="0"/>
    <x v="9"/>
    <n v="0"/>
    <n v="0"/>
    <n v="0"/>
    <n v="0"/>
    <n v="0"/>
    <n v="0"/>
  </r>
  <r>
    <d v="2025-05-21T00:00:00"/>
    <x v="39"/>
    <x v="16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5000"/>
    <n v="0"/>
    <n v="5000"/>
    <n v="0"/>
    <n v="5250"/>
    <x v="9"/>
    <n v="5518.15"/>
    <n v="5518.15"/>
    <n v="0"/>
    <n v="0"/>
    <n v="5518.15"/>
    <n v="0"/>
  </r>
  <r>
    <d v="2025-05-05T00:00:00"/>
    <x v="35"/>
    <x v="18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8"/>
    <n v="15000"/>
    <n v="0"/>
    <n v="15000"/>
    <n v="0"/>
    <n v="15750"/>
    <x v="9"/>
    <n v="16554.45"/>
    <n v="0"/>
    <n v="16554.45"/>
    <n v="0"/>
    <n v="16554.45"/>
    <n v="0"/>
  </r>
  <r>
    <d v="2025-06-02T00:00:00"/>
    <x v="40"/>
    <x v="18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8"/>
    <n v="5000"/>
    <n v="0"/>
    <n v="5000"/>
    <n v="0"/>
    <n v="5250"/>
    <x v="9"/>
    <n v="5518.15"/>
    <n v="0"/>
    <n v="5518.15"/>
    <n v="0"/>
    <n v="5518.15"/>
    <n v="0"/>
  </r>
  <r>
    <d v="2024-11-15T00:00:00"/>
    <x v="41"/>
    <x v="12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67"/>
    <n v="67"/>
    <n v="0"/>
    <n v="80"/>
    <n v="0"/>
    <x v="9"/>
    <n v="0"/>
    <n v="0"/>
    <n v="0"/>
    <n v="0"/>
    <n v="0"/>
    <n v="0"/>
  </r>
  <r>
    <s v="ประมาณการ"/>
    <x v="0"/>
    <x v="18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0"/>
    <n v="20000"/>
    <n v="0"/>
    <n v="21000"/>
    <x v="9"/>
    <n v="22072.6"/>
    <n v="0"/>
    <n v="22072.6"/>
    <n v="0"/>
    <n v="22072.6"/>
    <n v="0"/>
  </r>
  <r>
    <s v="ประมาณการ"/>
    <x v="0"/>
    <x v="19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0"/>
    <n v="40000"/>
    <n v="0"/>
    <n v="40000"/>
    <n v="0"/>
    <n v="42000"/>
    <x v="9"/>
    <n v="43027.600000000006"/>
    <n v="0"/>
    <n v="43027.600000000006"/>
    <n v="0"/>
    <n v="43027.600000000006"/>
    <n v="0"/>
  </r>
  <r>
    <d v="2025-01-24T00:00:00"/>
    <x v="42"/>
    <x v="18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8"/>
    <n v="3000"/>
    <n v="0"/>
    <n v="3000"/>
    <n v="0"/>
    <n v="3150"/>
    <x v="9"/>
    <n v="3478.5300000000007"/>
    <n v="0"/>
    <n v="3478.5300000000007"/>
    <n v="0"/>
    <n v="3478.5300000000007"/>
    <n v="0"/>
  </r>
  <r>
    <d v="2025-02-17T00:00:00"/>
    <x v="43"/>
    <x v="12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8"/>
    <n v="855"/>
    <n v="0"/>
    <n v="855"/>
    <n v="16440"/>
    <n v="0"/>
    <x v="9"/>
    <n v="0"/>
    <n v="0"/>
    <n v="0"/>
    <n v="0"/>
    <n v="0"/>
    <n v="0"/>
  </r>
  <r>
    <d v="2025-01-17T00:00:00"/>
    <x v="44"/>
    <x v="12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8"/>
    <n v="152"/>
    <n v="0"/>
    <n v="152"/>
    <n v="6000"/>
    <n v="0"/>
    <x v="9"/>
    <n v="0"/>
    <n v="0"/>
    <n v="0"/>
    <n v="0"/>
    <n v="0"/>
    <n v="5987"/>
  </r>
  <r>
    <d v="2024-11-15T00:00:00"/>
    <x v="45"/>
    <x v="12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17"/>
    <n v="0"/>
    <n v="117"/>
    <n v="10065"/>
    <n v="0"/>
    <x v="9"/>
    <n v="0"/>
    <n v="0"/>
    <n v="0"/>
    <n v="0"/>
    <n v="0"/>
    <n v="0"/>
  </r>
  <r>
    <d v="2024-08-19T00:00:00"/>
    <x v="46"/>
    <x v="12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260"/>
    <n v="0"/>
    <n v="1260"/>
    <n v="11095"/>
    <n v="0"/>
    <x v="9"/>
    <n v="0"/>
    <n v="0"/>
    <n v="0"/>
    <n v="0"/>
    <n v="0"/>
    <n v="0"/>
  </r>
  <r>
    <d v="2024-08-19T00:00:00"/>
    <x v="46"/>
    <x v="12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89"/>
    <n v="0"/>
    <n v="89"/>
    <n v="11180"/>
    <n v="0"/>
    <x v="9"/>
    <n v="0"/>
    <n v="0"/>
    <n v="0"/>
    <n v="0"/>
    <n v="0"/>
    <n v="0"/>
  </r>
  <r>
    <d v="2025-03-25T00:00:00"/>
    <x v="47"/>
    <x v="16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3857"/>
    <n v="143"/>
    <n v="4200"/>
    <n v="0"/>
    <x v="9"/>
    <n v="0"/>
    <n v="0"/>
    <n v="0"/>
    <n v="0"/>
    <n v="0"/>
    <n v="0"/>
  </r>
  <r>
    <d v="2025-03-04T00:00:00"/>
    <x v="6"/>
    <x v="16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4000"/>
    <n v="4010"/>
    <n v="0"/>
    <n v="4470"/>
    <n v="0"/>
    <x v="9"/>
    <n v="0"/>
    <n v="0"/>
    <n v="0"/>
    <n v="0"/>
    <n v="0"/>
    <n v="0"/>
  </r>
  <r>
    <d v="2025-03-04T00:00:00"/>
    <x v="6"/>
    <x v="16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065"/>
    <n v="0"/>
    <n v="3300"/>
    <n v="0"/>
    <x v="9"/>
    <n v="0"/>
    <n v="0"/>
    <n v="0"/>
    <n v="0"/>
    <n v="0"/>
    <n v="0"/>
  </r>
  <r>
    <d v="2024-09-06T00:00:00"/>
    <x v="48"/>
    <x v="16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6"/>
    <n v="3000"/>
    <n v="3318"/>
    <n v="0"/>
    <n v="0"/>
    <n v="0"/>
    <x v="9"/>
    <n v="0"/>
    <n v="0"/>
    <n v="0"/>
    <n v="0"/>
    <n v="0"/>
    <s v="ลูกค้าสั่งผิดเอาไปส่งเดือน10"/>
  </r>
  <r>
    <d v="2024-10-16T00:00:00"/>
    <x v="49"/>
    <x v="16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6"/>
    <n v="3000"/>
    <n v="3194"/>
    <n v="0"/>
    <n v="5632"/>
    <n v="0"/>
    <x v="9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9"/>
    <n v="256403.16296100002"/>
    <n v="57665.942961000001"/>
    <n v="198737.22"/>
    <n v="8689.34"/>
    <n v="247713.82296100003"/>
    <s v="ระบุในSD"/>
  </r>
  <r>
    <d v="2025-06-10T00:00:00"/>
    <x v="50"/>
    <x v="20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"/>
    <n v="0"/>
    <n v="5000"/>
    <n v="5435"/>
    <n v="0"/>
    <x v="10"/>
    <n v="0"/>
    <n v="0"/>
    <n v="0"/>
    <n v="0"/>
    <n v="0"/>
    <s v="ลำพูน"/>
  </r>
  <r>
    <d v="2025-06-10T00:00:00"/>
    <x v="51"/>
    <x v="20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31405"/>
    <n v="0"/>
    <x v="10"/>
    <n v="0"/>
    <n v="0"/>
    <n v="0"/>
    <n v="0"/>
    <n v="0"/>
    <s v="ลพบุรี1"/>
  </r>
  <r>
    <d v="2025-06-10T00:00:00"/>
    <x v="52"/>
    <x v="20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50000"/>
    <n v="0"/>
    <n v="50000"/>
    <n v="52500"/>
    <n v="0"/>
    <x v="10"/>
    <n v="0"/>
    <n v="0"/>
    <n v="0"/>
    <n v="0"/>
    <n v="0"/>
    <s v="ลพบุรี1"/>
  </r>
  <r>
    <d v="2025-06-12T00:00:00"/>
    <x v="53"/>
    <x v="10"/>
    <s v="ชา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7"/>
    <n v="5000"/>
    <n v="0"/>
    <n v="5000"/>
    <n v="0"/>
    <n v="5250"/>
    <x v="10"/>
    <n v="4679.9500000000007"/>
    <n v="4679.9500000000007"/>
    <n v="0"/>
    <n v="0"/>
    <n v="0"/>
    <s v="PDR250188"/>
  </r>
  <r>
    <d v="2025-06-10T00:00:00"/>
    <x v="54"/>
    <x v="21"/>
    <s v="KPN 25kg.Taiwan"/>
    <n v="20"/>
    <n v="34"/>
    <s v="ขาว"/>
    <n v="0"/>
    <n v="75"/>
    <s v="±"/>
    <n v="5"/>
    <s v="ไม่"/>
    <n v="21"/>
    <n v="37"/>
    <n v="40"/>
    <n v="479.23258992000001"/>
    <n v="0"/>
    <n v="479.23258992000001"/>
    <s v="500กระสอบ"/>
    <x v="7"/>
    <n v="25000"/>
    <n v="0"/>
    <n v="25000"/>
    <n v="26310"/>
    <n v="0"/>
    <x v="10"/>
    <n v="0"/>
    <n v="0"/>
    <n v="0"/>
    <n v="0"/>
    <n v="0"/>
    <s v="ขาด-เกินได้5%"/>
  </r>
  <r>
    <d v="2025-05-09T00:00:00"/>
    <x v="55"/>
    <x v="20"/>
    <s v="WB ฟาร์ม F916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0"/>
    <n v="10000"/>
    <n v="10196"/>
    <n v="0"/>
    <n v="10500"/>
    <n v="0"/>
    <x v="10"/>
    <n v="0"/>
    <n v="0"/>
    <n v="0"/>
    <n v="0"/>
    <n v="0"/>
    <s v="พระประแดง"/>
  </r>
  <r>
    <d v="2025-06-05T00:00:00"/>
    <x v="56"/>
    <x v="20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0"/>
    <n v="5000"/>
    <n v="0"/>
    <n v="5000"/>
    <n v="5400"/>
    <n v="0"/>
    <x v="10"/>
    <n v="0"/>
    <n v="0"/>
    <n v="0"/>
    <n v="0"/>
    <n v="0"/>
    <s v="พระประแดง"/>
  </r>
  <r>
    <d v="2025-06-17T00:00:00"/>
    <x v="57"/>
    <x v="12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0"/>
    <n v="10000"/>
    <n v="0"/>
    <n v="10000"/>
    <n v="0"/>
    <n v="10500"/>
    <x v="10"/>
    <n v="10477.5"/>
    <n v="10477.5"/>
    <n v="0"/>
    <n v="0"/>
    <n v="0"/>
    <s v="ห้ามขาด-ห้ามเกิน"/>
  </r>
  <r>
    <d v="2025-06-17T00:00:00"/>
    <x v="58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0"/>
    <n v="50000"/>
    <n v="0"/>
    <n v="50000"/>
    <n v="0"/>
    <n v="52500"/>
    <x v="10"/>
    <n v="52387.500000000007"/>
    <n v="52387.500000000007"/>
    <n v="0"/>
    <n v="0"/>
    <n v="0"/>
    <s v="ห้ามขาด-ห้ามเกิน"/>
  </r>
  <r>
    <d v="2025-06-17T00:00:00"/>
    <x v="59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0"/>
    <n v="50000"/>
    <n v="0"/>
    <n v="50000"/>
    <n v="0"/>
    <n v="52500"/>
    <x v="10"/>
    <n v="52387.500000000007"/>
    <n v="49312"/>
    <n v="3075.5000000000073"/>
    <n v="0"/>
    <n v="0"/>
    <s v="ห้ามขาด-ห้ามเกิน"/>
  </r>
  <r>
    <d v="2025-06-17T00:00:00"/>
    <x v="58"/>
    <x v="12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40000"/>
    <n v="0"/>
    <n v="40000"/>
    <n v="0"/>
    <n v="42000"/>
    <x v="10"/>
    <n v="41910"/>
    <n v="0"/>
    <n v="41910"/>
    <n v="0"/>
    <n v="0"/>
    <s v="ห้ามขาด-ห้ามเกิน"/>
  </r>
  <r>
    <d v="2025-06-17T00:00:00"/>
    <x v="59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100000"/>
    <n v="0"/>
    <n v="100000"/>
    <n v="0"/>
    <n v="105000"/>
    <x v="10"/>
    <n v="104775.00000000001"/>
    <n v="0"/>
    <n v="104775.00000000001"/>
    <n v="0"/>
    <n v="0"/>
    <s v="ห้ามขาด-ห้ามเกิน"/>
  </r>
  <r>
    <d v="2025-05-28T00:00:00"/>
    <x v="60"/>
    <x v="20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5000"/>
    <n v="0"/>
    <n v="5000"/>
    <n v="5400"/>
    <n v="0"/>
    <x v="10"/>
    <n v="0"/>
    <n v="0"/>
    <n v="0"/>
    <n v="0"/>
    <n v="0"/>
    <s v="ลพบุรี3"/>
  </r>
  <r>
    <d v="2025-05-28T00:00:00"/>
    <x v="60"/>
    <x v="20"/>
    <s v="เบทาโกร 32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5000"/>
    <n v="0"/>
    <n v="5000"/>
    <n v="5450"/>
    <n v="0"/>
    <x v="10"/>
    <n v="0"/>
    <n v="0"/>
    <n v="0"/>
    <n v="0"/>
    <n v="0"/>
    <s v="ลพบุรี3"/>
  </r>
  <r>
    <d v="2025-06-10T00:00:00"/>
    <x v="61"/>
    <x v="20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30000"/>
    <n v="0"/>
    <n v="30000"/>
    <n v="0"/>
    <n v="31500"/>
    <x v="10"/>
    <n v="32270.700000000004"/>
    <n v="0"/>
    <n v="32270.700000000004"/>
    <n v="0"/>
    <n v="0"/>
    <s v="ลพบุรี1"/>
  </r>
  <r>
    <d v="2025-06-10T00:00:00"/>
    <x v="62"/>
    <x v="20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30000"/>
    <n v="0"/>
    <n v="30000"/>
    <n v="0"/>
    <n v="31500"/>
    <x v="10"/>
    <n v="32270.700000000004"/>
    <n v="0"/>
    <n v="32270.700000000004"/>
    <n v="0"/>
    <n v="0"/>
    <s v="ลพบุรี1"/>
  </r>
  <r>
    <d v="2025-06-13T00:00:00"/>
    <x v="63"/>
    <x v="20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0"/>
    <n v="5378.4500000000007"/>
    <n v="0"/>
    <n v="5378.4500000000007"/>
    <n v="0"/>
    <n v="0"/>
    <s v="ลพบุรี3"/>
  </r>
  <r>
    <d v="2025-06-13T00:00:00"/>
    <x v="63"/>
    <x v="20"/>
    <s v="เบทาโกร 402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30000"/>
    <n v="0"/>
    <n v="30000"/>
    <n v="0"/>
    <n v="31500"/>
    <x v="10"/>
    <n v="32270.700000000004"/>
    <n v="0"/>
    <n v="32270.700000000004"/>
    <n v="0"/>
    <n v="0"/>
    <s v="ลพบุรี3"/>
  </r>
  <r>
    <d v="2025-06-13T00:00:00"/>
    <x v="63"/>
    <x v="20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"/>
    <n v="0"/>
    <n v="5000"/>
    <n v="0"/>
    <n v="5250"/>
    <x v="10"/>
    <n v="5378.4500000000007"/>
    <n v="0"/>
    <n v="5378.4500000000007"/>
    <n v="0"/>
    <n v="0"/>
    <s v="ลพบุรี3"/>
  </r>
  <r>
    <d v="2025-06-13T00:00:00"/>
    <x v="64"/>
    <x v="20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80000"/>
    <n v="0"/>
    <n v="80000"/>
    <n v="0"/>
    <n v="84000"/>
    <x v="10"/>
    <n v="86055.200000000012"/>
    <n v="0"/>
    <n v="86055.200000000012"/>
    <n v="0"/>
    <n v="0"/>
    <s v="ลพบุรี3"/>
  </r>
  <r>
    <d v="2025-06-13T00:00:00"/>
    <x v="64"/>
    <x v="20"/>
    <s v="WB ฟาร์ม F993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2"/>
    <n v="20000"/>
    <n v="0"/>
    <n v="20000"/>
    <n v="0"/>
    <n v="21000"/>
    <x v="10"/>
    <n v="21513.800000000003"/>
    <n v="0"/>
    <n v="21513.800000000003"/>
    <n v="0"/>
    <n v="0"/>
    <s v="ลพบุรี3"/>
  </r>
  <r>
    <d v="2025-06-10T00:00:00"/>
    <x v="61"/>
    <x v="20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50000"/>
    <n v="0"/>
    <n v="50000"/>
    <n v="0"/>
    <n v="52500"/>
    <x v="10"/>
    <n v="53784.500000000007"/>
    <n v="0"/>
    <n v="53784.500000000007"/>
    <n v="0"/>
    <n v="0"/>
    <s v="ลพบุรี1"/>
  </r>
  <r>
    <d v="2025-06-10T00:00:00"/>
    <x v="62"/>
    <x v="20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3"/>
    <n v="30000"/>
    <n v="0"/>
    <n v="30000"/>
    <n v="0"/>
    <n v="31500"/>
    <x v="10"/>
    <n v="32270.700000000004"/>
    <n v="0"/>
    <n v="32270.700000000004"/>
    <n v="0"/>
    <n v="0"/>
    <s v="ลพบุรี1"/>
  </r>
  <r>
    <d v="2025-05-19T00:00:00"/>
    <x v="65"/>
    <x v="12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0"/>
    <n v="640"/>
    <n v="0"/>
    <n v="640"/>
    <n v="0"/>
    <n v="672"/>
    <x v="10"/>
    <n v="670.56000000000006"/>
    <n v="0"/>
    <n v="670.56000000000006"/>
    <n v="0"/>
    <n v="0"/>
    <s v="ห้ามขาด-ห้ามเกิน"/>
  </r>
  <r>
    <s v="ประมาณการ"/>
    <x v="0"/>
    <x v="12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150000"/>
    <n v="0"/>
    <n v="150000"/>
    <n v="0"/>
    <n v="157500"/>
    <x v="10"/>
    <n v="157162.5"/>
    <n v="0"/>
    <n v="157162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10"/>
    <n v="725643.71000000008"/>
    <n v="116856.95000000001"/>
    <n v="608786.76"/>
    <n v="0"/>
    <n v="0"/>
    <s v="ระบุในSD"/>
  </r>
  <r>
    <d v="2025-06-07T00:00:00"/>
    <x v="66"/>
    <x v="22"/>
    <s v="กรุงเทพมหานคร"/>
    <n v="20"/>
    <n v="34"/>
    <s v="ขาว"/>
    <n v="0"/>
    <n v="85"/>
    <s v="±"/>
    <n v="5"/>
    <s v="ไม่"/>
    <s v="ไม่สวมถุงใน"/>
    <n v="0"/>
    <n v="0"/>
    <n v="0"/>
    <n v="0"/>
    <n v="0"/>
    <s v="มัด100"/>
    <x v="10"/>
    <n v="1345000"/>
    <n v="840000"/>
    <n v="505000"/>
    <n v="908425"/>
    <n v="458403.75"/>
    <x v="11"/>
    <n v="417476.08798874996"/>
    <n v="144227.53924307844"/>
    <n v="273248.54874567152"/>
    <n v="0"/>
    <n v="0"/>
    <n v="0"/>
  </r>
  <r>
    <d v="1899-12-30T00:00:00"/>
    <x v="1"/>
    <x v="1"/>
    <n v="0"/>
    <n v="20"/>
    <n v="34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1"/>
    <n v="417476.08798874996"/>
    <n v="144227.53924307844"/>
    <n v="273248.54874567152"/>
    <n v="0"/>
    <n v="0"/>
    <s v="ระบุในSD"/>
  </r>
  <r>
    <d v="2025-06-06T00:00:00"/>
    <x v="67"/>
    <x v="16"/>
    <s v="มาซู ฟีดบี0434"/>
    <n v="21"/>
    <n v="40"/>
    <s v="ขาว"/>
    <s v="ด้าน"/>
    <n v="108"/>
    <s v="±"/>
    <n v="5"/>
    <s v="บิด"/>
    <n v="22"/>
    <n v="42"/>
    <n v="40"/>
    <n v="68.387785804799989"/>
    <n v="0"/>
    <n v="68.387785804799989"/>
    <s v="500กระสอบแบน"/>
    <x v="24"/>
    <n v="3000"/>
    <n v="0"/>
    <n v="3000"/>
    <n v="3300"/>
    <n v="0"/>
    <x v="12"/>
    <n v="0"/>
    <n v="0"/>
    <n v="0"/>
    <n v="0"/>
    <n v="0"/>
    <n v="0"/>
  </r>
  <r>
    <d v="2025-06-06T00:00:00"/>
    <x v="68"/>
    <x v="23"/>
    <s v="ลุงนัย ฟาร์ม104"/>
    <n v="21"/>
    <n v="37"/>
    <s v="ขาว"/>
    <s v="ด้าน"/>
    <n v="100"/>
    <s v="±"/>
    <n v="5"/>
    <s v="บิด"/>
    <s v="ไม่สวมถุงใน"/>
    <n v="0"/>
    <n v="0"/>
    <n v="0"/>
    <n v="0"/>
    <n v="0"/>
    <s v="500กระสอบ"/>
    <x v="25"/>
    <n v="5000"/>
    <n v="4712"/>
    <n v="288"/>
    <n v="5220"/>
    <n v="0"/>
    <x v="12"/>
    <n v="0"/>
    <n v="0"/>
    <n v="0"/>
    <n v="0"/>
    <n v="0"/>
    <n v="0"/>
  </r>
  <r>
    <d v="2025-05-21T00:00:00"/>
    <x v="69"/>
    <x v="16"/>
    <s v="ฟีล กู๊ด 82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24"/>
    <n v="3000"/>
    <n v="0"/>
    <n v="3000"/>
    <n v="3325"/>
    <n v="0"/>
    <x v="12"/>
    <n v="0"/>
    <n v="0"/>
    <n v="0"/>
    <n v="0"/>
    <n v="0"/>
    <n v="0"/>
  </r>
  <r>
    <d v="2025-05-26T00:00:00"/>
    <x v="70"/>
    <x v="16"/>
    <s v="โมโม่4132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12"/>
    <n v="5000"/>
    <n v="0"/>
    <n v="5000"/>
    <n v="5440"/>
    <n v="0"/>
    <x v="12"/>
    <n v="0"/>
    <n v="0"/>
    <n v="0"/>
    <n v="0"/>
    <n v="0"/>
    <n v="0"/>
  </r>
  <r>
    <d v="2025-06-09T00:00:00"/>
    <x v="71"/>
    <x v="24"/>
    <s v="เมอร์รี่882M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12"/>
    <n v="5000"/>
    <n v="0"/>
    <n v="5000"/>
    <n v="5400"/>
    <n v="0"/>
    <x v="12"/>
    <n v="0"/>
    <n v="0"/>
    <n v="0"/>
    <n v="0"/>
    <n v="0"/>
    <n v="0"/>
  </r>
  <r>
    <d v="2025-06-09T00:00:00"/>
    <x v="71"/>
    <x v="24"/>
    <s v="เมอร์รี่882L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12"/>
    <n v="5000"/>
    <n v="0"/>
    <n v="5000"/>
    <n v="5340"/>
    <n v="0"/>
    <x v="12"/>
    <n v="0"/>
    <n v="0"/>
    <n v="0"/>
    <n v="0"/>
    <n v="0"/>
    <n v="0"/>
  </r>
  <r>
    <d v="2025-06-14T00:00:00"/>
    <x v="72"/>
    <x v="24"/>
    <s v="เมอร์รี่882S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12"/>
    <n v="3000"/>
    <n v="0"/>
    <n v="3000"/>
    <n v="3300"/>
    <n v="0"/>
    <x v="12"/>
    <n v="0"/>
    <n v="0"/>
    <n v="0"/>
    <n v="0"/>
    <n v="0"/>
    <n v="0"/>
  </r>
  <r>
    <d v="2025-06-14T00:00:00"/>
    <x v="73"/>
    <x v="25"/>
    <s v="ยูนิคอร์นฟิช401M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3"/>
    <n v="10000"/>
    <n v="0"/>
    <n v="10000"/>
    <n v="0"/>
    <n v="10500"/>
    <x v="12"/>
    <n v="10756.900000000001"/>
    <n v="10756.900000000001"/>
    <n v="0"/>
    <n v="10756.900000000001"/>
    <n v="0"/>
    <n v="0"/>
  </r>
  <r>
    <d v="2025-06-18T00:00:00"/>
    <x v="74"/>
    <x v="16"/>
    <s v="ฟีล กู๊ด 802"/>
    <n v="21"/>
    <n v="38"/>
    <s v="ขาว"/>
    <s v="ใส"/>
    <n v="102"/>
    <s v="±"/>
    <n v="5"/>
    <s v="บิด"/>
    <n v="22"/>
    <n v="40"/>
    <n v="40"/>
    <n v="173.68326553599996"/>
    <n v="0"/>
    <n v="173.68326553599996"/>
    <s v="500กระสอบแบน"/>
    <x v="20"/>
    <n v="8000"/>
    <n v="0"/>
    <n v="8000"/>
    <n v="0"/>
    <n v="8400"/>
    <x v="12"/>
    <n v="8829.0399999999991"/>
    <n v="0"/>
    <n v="8829.0399999999991"/>
    <n v="0"/>
    <n v="8829.0399999999991"/>
    <n v="0"/>
  </r>
  <r>
    <d v="2025-06-18T00:00:00"/>
    <x v="75"/>
    <x v="16"/>
    <s v="ฟีล กู๊ด 80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0"/>
    <n v="3000"/>
    <n v="0"/>
    <n v="3000"/>
    <n v="0"/>
    <n v="3150"/>
    <x v="12"/>
    <n v="3310.89"/>
    <n v="0"/>
    <n v="3310.89"/>
    <n v="0"/>
    <n v="3310.89"/>
    <n v="0"/>
  </r>
  <r>
    <s v="ประมาณการ"/>
    <x v="0"/>
    <x v="26"/>
    <s v="รอแบบ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0"/>
    <n v="130000"/>
    <n v="0"/>
    <n v="130000"/>
    <n v="0"/>
    <n v="136500"/>
    <x v="12"/>
    <n v="139839.70000000001"/>
    <n v="41586"/>
    <n v="98253.700000000012"/>
    <n v="0"/>
    <n v="139839.70000000001"/>
    <n v="0"/>
  </r>
  <r>
    <d v="2025-06-18T00:00:00"/>
    <x v="74"/>
    <x v="16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8"/>
    <n v="7000"/>
    <n v="0"/>
    <n v="7000"/>
    <n v="0"/>
    <n v="7350"/>
    <x v="12"/>
    <n v="7725.41"/>
    <n v="0"/>
    <n v="7725.41"/>
    <n v="0"/>
    <n v="7725.41"/>
    <n v="0"/>
  </r>
  <r>
    <d v="2024-12-02T00:00:00"/>
    <x v="76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0"/>
    <n v="8000"/>
    <n v="0"/>
    <n v="8000"/>
    <n v="0"/>
    <n v="8400"/>
    <x v="12"/>
    <n v="8605.52"/>
    <n v="0"/>
    <n v="8605.52"/>
    <n v="0"/>
    <n v="8605.52"/>
    <n v="0"/>
  </r>
  <r>
    <d v="2025-05-23T00:00:00"/>
    <x v="77"/>
    <x v="18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0"/>
    <n v="5000"/>
    <n v="4768"/>
    <n v="232"/>
    <n v="10420"/>
    <n v="0"/>
    <x v="12"/>
    <n v="0"/>
    <n v="0"/>
    <n v="0"/>
    <n v="0"/>
    <n v="0"/>
    <n v="0"/>
  </r>
  <r>
    <d v="2024-12-05T00:00:00"/>
    <x v="78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8"/>
    <n v="16000"/>
    <n v="0"/>
    <n v="16000"/>
    <n v="0"/>
    <n v="16800"/>
    <x v="12"/>
    <n v="17211.04"/>
    <n v="0"/>
    <n v="17211.04"/>
    <n v="0"/>
    <n v="17211.04"/>
    <n v="0"/>
  </r>
  <r>
    <d v="2024-12-05T00:00:00"/>
    <x v="79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8"/>
    <n v="16000"/>
    <n v="0"/>
    <n v="16000"/>
    <n v="0"/>
    <n v="16800"/>
    <x v="12"/>
    <n v="17211.04"/>
    <n v="0"/>
    <n v="17211.04"/>
    <n v="0"/>
    <n v="17211.04"/>
    <n v="0"/>
  </r>
  <r>
    <s v="ประมาณการ"/>
    <x v="0"/>
    <x v="27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8"/>
    <n v="10000"/>
    <n v="0"/>
    <n v="10000"/>
    <n v="0"/>
    <n v="10500"/>
    <x v="12"/>
    <n v="10756.900000000001"/>
    <n v="0"/>
    <n v="10756.900000000001"/>
    <n v="0"/>
    <n v="10756.900000000001"/>
    <n v="0"/>
  </r>
  <r>
    <s v="ประมาณการ"/>
    <x v="0"/>
    <x v="16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8"/>
    <n v="10000"/>
    <n v="0"/>
    <n v="10000"/>
    <n v="0"/>
    <n v="10500"/>
    <x v="12"/>
    <n v="11595.1"/>
    <n v="0"/>
    <n v="11595.1"/>
    <n v="0"/>
    <n v="11595.1"/>
    <n v="0"/>
  </r>
  <r>
    <d v="2023-05-20T00:00:00"/>
    <x v="80"/>
    <x v="18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8"/>
    <n v="5000"/>
    <n v="0"/>
    <n v="5000"/>
    <n v="0"/>
    <n v="5250"/>
    <x v="12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2"/>
    <n v="241359.69000000003"/>
    <n v="52342.9"/>
    <n v="189016.79"/>
    <n v="10756.900000000001"/>
    <n v="230602.79"/>
    <s v="ระบุในSD"/>
  </r>
  <r>
    <d v="1900-01-08T00:00:00"/>
    <x v="81"/>
    <x v="28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14"/>
    <n v="239700"/>
    <n v="96900"/>
    <n v="142800"/>
    <n v="181910"/>
    <n v="60679.5"/>
    <x v="13"/>
    <n v="60186.175664999995"/>
    <n v="51990"/>
    <n v="8196.1756649999952"/>
    <n v="0"/>
    <n v="60186.175664999995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3"/>
    <n v="60186.175664999995"/>
    <n v="51990"/>
    <n v="8196.1756649999952"/>
    <n v="0"/>
    <n v="60186.175664999995"/>
    <s v="ระบุในSD"/>
  </r>
  <r>
    <d v="2025-06-12T00:00:00"/>
    <x v="82"/>
    <x v="5"/>
    <s v="FELDSPAR SP SPAR 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0"/>
    <n v="5250"/>
    <x v="14"/>
    <n v="5518.15"/>
    <n v="5518.15"/>
    <n v="0"/>
    <n v="1236"/>
    <n v="4282.1499999999996"/>
    <n v="0"/>
  </r>
  <r>
    <d v="2025-06-12T00:00:00"/>
    <x v="83"/>
    <x v="29"/>
    <s v="OPAL CA3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26"/>
    <n v="6500"/>
    <n v="0"/>
    <n v="6500"/>
    <n v="0"/>
    <n v="6825"/>
    <x v="14"/>
    <n v="6447.1549999999997"/>
    <n v="6447.1549999999997"/>
    <n v="0"/>
    <n v="0"/>
    <n v="0"/>
    <n v="0"/>
  </r>
  <r>
    <d v="2025-06-12T00:00:00"/>
    <x v="83"/>
    <x v="29"/>
    <s v="EXCELBLEND S50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26"/>
    <n v="6500"/>
    <n v="0"/>
    <n v="6500"/>
    <n v="0"/>
    <n v="6825"/>
    <x v="14"/>
    <n v="6447.1549999999997"/>
    <n v="6447.1549999999997"/>
    <n v="0"/>
    <n v="0"/>
    <n v="0"/>
    <n v="0"/>
  </r>
  <r>
    <d v="2025-06-12T00:00:00"/>
    <x v="83"/>
    <x v="29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26"/>
    <n v="7000"/>
    <n v="0"/>
    <n v="7000"/>
    <n v="0"/>
    <n v="7350"/>
    <x v="14"/>
    <n v="7725.41"/>
    <n v="7725.41"/>
    <n v="0"/>
    <n v="0"/>
    <n v="7725.41"/>
    <n v="0"/>
  </r>
  <r>
    <s v="ประมาณการ"/>
    <x v="0"/>
    <x v="29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0"/>
    <n v="20000"/>
    <n v="0"/>
    <n v="20000"/>
    <n v="0"/>
    <n v="21000"/>
    <x v="14"/>
    <n v="19837.400000000001"/>
    <n v="19837.400000000001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45975.270000000004"/>
    <n v="45975.270000000004"/>
    <n v="0"/>
    <n v="1236"/>
    <n v="12007.56"/>
    <s v="ระบุในSD"/>
  </r>
  <r>
    <s v="ประมาณการ"/>
    <x v="0"/>
    <x v="30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15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5"/>
    <n v="9918.7000000000007"/>
    <n v="0"/>
    <n v="9918.7000000000007"/>
    <n v="0"/>
    <n v="0"/>
    <n v="0"/>
  </r>
  <r>
    <d v="2025-03-11T00:00:00"/>
    <x v="84"/>
    <x v="26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8"/>
    <n v="1000"/>
    <n v="0"/>
    <n v="1000"/>
    <n v="0"/>
    <n v="0"/>
    <x v="16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6"/>
    <n v="1159.5100000000002"/>
    <n v="1159.5100000000002"/>
    <n v="0"/>
    <n v="1159.5100000000002"/>
    <n v="0"/>
    <s v="ระบุในSD"/>
  </r>
  <r>
    <d v="2024-11-05T00:00:00"/>
    <x v="85"/>
    <x v="31"/>
    <s v="Green for white sugar"/>
    <n v="23"/>
    <n v="37"/>
    <s v="ขาว"/>
    <n v="0"/>
    <n v="130"/>
    <s v="±"/>
    <n v="5"/>
    <s v="บิด"/>
    <n v="24"/>
    <n v="40"/>
    <n v="55"/>
    <n v="0"/>
    <n v="264"/>
    <n v="0"/>
    <s v="400แบน"/>
    <x v="25"/>
    <n v="25000"/>
    <n v="25000"/>
    <n v="0"/>
    <n v="0"/>
    <n v="0"/>
    <x v="17"/>
    <n v="0"/>
    <n v="0"/>
    <n v="0"/>
    <n v="0"/>
    <n v="0"/>
    <s v="สั่งเวียดนามสำเร็จรูปทั้งหมด"/>
  </r>
  <r>
    <d v="2024-11-05T00:00:00"/>
    <x v="85"/>
    <x v="31"/>
    <s v="Green for white sugar"/>
    <n v="23"/>
    <n v="37"/>
    <s v="ขาว"/>
    <n v="0"/>
    <n v="130"/>
    <s v="±"/>
    <n v="5"/>
    <s v="บิด"/>
    <n v="24"/>
    <n v="40"/>
    <n v="55"/>
    <n v="0"/>
    <n v="0"/>
    <n v="0"/>
    <s v="400แบน"/>
    <x v="25"/>
    <n v="10000"/>
    <n v="12607"/>
    <n v="0"/>
    <n v="56730"/>
    <n v="0"/>
    <x v="17"/>
    <n v="0"/>
    <n v="0"/>
    <n v="0"/>
    <n v="0"/>
    <n v="0"/>
    <n v="0"/>
  </r>
  <r>
    <d v="2024-11-05T00:00:00"/>
    <x v="85"/>
    <x v="31"/>
    <s v="Green for white sugar"/>
    <n v="23"/>
    <n v="37"/>
    <s v="ขาว"/>
    <n v="0"/>
    <n v="130"/>
    <s v="±"/>
    <n v="5"/>
    <s v="บิด"/>
    <n v="24"/>
    <n v="40"/>
    <n v="55"/>
    <n v="58.390142832383994"/>
    <n v="264"/>
    <n v="0"/>
    <s v="400แบน"/>
    <x v="25"/>
    <n v="12393"/>
    <n v="10600"/>
    <n v="1793"/>
    <n v="11418"/>
    <n v="1023.75"/>
    <x v="17"/>
    <n v="1101.2376375000001"/>
    <n v="1101.2376375000001"/>
    <n v="0"/>
    <n v="0"/>
    <n v="0"/>
    <s v="สั่งเวียดนามสำเร็จรูปทั้งหมด"/>
  </r>
  <r>
    <d v="2024-11-05T00:00:00"/>
    <x v="85"/>
    <x v="31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12"/>
    <n v="54000"/>
    <n v="0"/>
    <n v="54000"/>
    <n v="57980"/>
    <n v="0"/>
    <x v="17"/>
    <n v="0"/>
    <n v="0"/>
    <n v="0"/>
    <n v="0"/>
    <n v="0"/>
    <n v="0"/>
  </r>
  <r>
    <d v="2024-11-05T00:00:00"/>
    <x v="85"/>
    <x v="31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4"/>
    <n v="54000"/>
    <n v="0"/>
    <n v="54000"/>
    <n v="0"/>
    <n v="56700"/>
    <x v="17"/>
    <n v="58087.26"/>
    <n v="0"/>
    <n v="58087.26"/>
    <n v="0"/>
    <n v="0"/>
    <n v="0"/>
  </r>
  <r>
    <d v="2024-11-05T00:00:00"/>
    <x v="85"/>
    <x v="31"/>
    <s v="Blue for Refine sugar"/>
    <n v="23"/>
    <n v="37"/>
    <s v="ขาว"/>
    <n v="0"/>
    <n v="130"/>
    <s v="±"/>
    <n v="5"/>
    <s v="บิด"/>
    <n v="24"/>
    <n v="40"/>
    <n v="55"/>
    <n v="1396.4134549094399"/>
    <n v="0"/>
    <n v="1396.4134549094399"/>
    <s v="400แบน"/>
    <x v="26"/>
    <n v="50800"/>
    <n v="7920"/>
    <n v="42880"/>
    <n v="0"/>
    <n v="45024"/>
    <x v="17"/>
    <n v="46125.587200000002"/>
    <n v="0"/>
    <n v="46125.587200000002"/>
    <n v="0"/>
    <n v="0"/>
    <n v="0"/>
  </r>
  <r>
    <d v="2024-11-05T00:00:00"/>
    <x v="85"/>
    <x v="31"/>
    <s v="Green for white sugar"/>
    <n v="23"/>
    <n v="37"/>
    <s v="ขาว"/>
    <n v="0"/>
    <n v="130"/>
    <s v="±"/>
    <n v="5"/>
    <s v="บิด"/>
    <n v="24"/>
    <n v="40"/>
    <n v="55"/>
    <n v="4070.701536"/>
    <n v="264"/>
    <n v="3806.701536"/>
    <s v="400แบน"/>
    <x v="8"/>
    <n v="125000"/>
    <n v="0"/>
    <n v="125000"/>
    <n v="0"/>
    <n v="131250"/>
    <x v="18"/>
    <n v="134461.25"/>
    <n v="0"/>
    <n v="134461.25"/>
    <n v="0"/>
    <n v="0"/>
    <s v="สั่งเวียดนามสำเร็จรูปทั้งหมด"/>
  </r>
  <r>
    <d v="2024-11-05T00:00:00"/>
    <x v="85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8"/>
    <n v="200000"/>
    <n v="0"/>
    <n v="200000"/>
    <n v="0"/>
    <n v="210000"/>
    <x v="18"/>
    <n v="215138.00000000003"/>
    <n v="0"/>
    <n v="215138.00000000003"/>
    <n v="0"/>
    <n v="0"/>
    <s v="สั่งเวียดนามสำเร็จรูปทั้งหมด"/>
  </r>
  <r>
    <d v="2024-11-05T00:00:00"/>
    <x v="85"/>
    <x v="31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8"/>
    <n v="200000"/>
    <n v="0"/>
    <n v="200000"/>
    <n v="0"/>
    <n v="210000"/>
    <x v="17"/>
    <n v="215138.00000000003"/>
    <n v="0"/>
    <n v="215138.00000000003"/>
    <n v="0"/>
    <n v="0"/>
    <s v="สั่งเวียดนามสำเร็จรูปทั้งหมด"/>
  </r>
  <r>
    <d v="2024-11-05T00:00:00"/>
    <x v="85"/>
    <x v="31"/>
    <s v="Green for white sugar"/>
    <n v="23"/>
    <n v="37"/>
    <s v="ขาว"/>
    <n v="0"/>
    <n v="130"/>
    <s v="±"/>
    <n v="5"/>
    <s v="บิด"/>
    <n v="24"/>
    <n v="40"/>
    <n v="55"/>
    <n v="3461.0081427440637"/>
    <n v="0"/>
    <n v="3461.0081427440637"/>
    <s v="400แบน"/>
    <x v="8"/>
    <n v="106278"/>
    <n v="0"/>
    <n v="106278"/>
    <n v="0"/>
    <n v="111591.90000000001"/>
    <x v="17"/>
    <n v="114322.18182000001"/>
    <n v="0"/>
    <n v="114322.18182000001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7"/>
    <n v="784373.51665750006"/>
    <n v="1101.2376375000001"/>
    <n v="783272.27902000013"/>
    <n v="0"/>
    <n v="0"/>
    <s v="ระบุในSD"/>
  </r>
  <r>
    <s v="ประมาณการ"/>
    <x v="0"/>
    <x v="32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19"/>
    <n v="48615.600000000006"/>
    <n v="0"/>
    <n v="48615.600000000006"/>
    <n v="0"/>
    <n v="0"/>
    <n v="0"/>
  </r>
  <r>
    <s v="ประมาณการ"/>
    <x v="0"/>
    <x v="33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0"/>
    <n v="10000"/>
    <n v="0"/>
    <n v="10000"/>
    <n v="0"/>
    <n v="10500"/>
    <x v="19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9"/>
    <n v="60490.100000000006"/>
    <n v="0"/>
    <n v="60490.100000000006"/>
    <n v="0"/>
    <n v="0"/>
    <s v="ระบุในSD"/>
  </r>
  <r>
    <d v="2025-06-11T00:00:00"/>
    <x v="86"/>
    <x v="34"/>
    <s v="ไม่พิมพ์"/>
    <n v="26"/>
    <n v="43"/>
    <s v="ขาว"/>
    <n v="0"/>
    <n v="102"/>
    <s v="±"/>
    <n v="5"/>
    <s v="ไม่"/>
    <s v="ไม่สวมถุงใน"/>
    <n v="0"/>
    <n v="0"/>
    <n v="0"/>
    <n v="0"/>
    <n v="0"/>
    <s v="500กระสอบ"/>
    <x v="2"/>
    <n v="5000"/>
    <n v="5000"/>
    <n v="0"/>
    <n v="0"/>
    <n v="0"/>
    <x v="20"/>
    <n v="0"/>
    <n v="0"/>
    <n v="0"/>
    <n v="0"/>
    <n v="0"/>
    <n v="0"/>
  </r>
  <r>
    <d v="2025-05-27T00:00:00"/>
    <x v="87"/>
    <x v="35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0"/>
    <n v="5000"/>
    <n v="5000"/>
    <n v="0"/>
    <n v="0"/>
    <n v="0"/>
    <x v="20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20"/>
    <n v="0"/>
    <n v="0"/>
    <n v="0"/>
    <n v="0"/>
    <n v="0"/>
    <s v="ระบุในSD"/>
  </r>
  <r>
    <s v="ประมาณการ"/>
    <x v="0"/>
    <x v="27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1"/>
    <n v="24866.6"/>
    <n v="13916"/>
    <n v="10950.599999999999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1"/>
    <n v="24866.6"/>
    <n v="13916"/>
    <n v="10950.599999999999"/>
    <n v="0"/>
    <n v="0"/>
    <s v="ระบุในSD"/>
  </r>
  <r>
    <d v="2025-06-07T00:00:00"/>
    <x v="88"/>
    <x v="27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3"/>
    <n v="15000"/>
    <n v="0"/>
    <n v="15000"/>
    <n v="0"/>
    <n v="0"/>
    <x v="22"/>
    <n v="18649.949999999997"/>
    <n v="18649.949999999997"/>
    <n v="0"/>
    <n v="0"/>
    <n v="18649.949999999997"/>
    <s v="ห้ามขาด-เกินได้5%"/>
  </r>
  <r>
    <d v="2025-06-17T00:00:00"/>
    <x v="89"/>
    <x v="27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22"/>
    <n v="12433.3"/>
    <n v="12433.3"/>
    <n v="0"/>
    <n v="0"/>
    <n v="12433.3"/>
    <s v="ห้ามขาด-เกินได้5%"/>
  </r>
  <r>
    <d v="2025-06-12T00:00:00"/>
    <x v="90"/>
    <x v="27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15000"/>
    <n v="0"/>
    <n v="15000"/>
    <n v="0"/>
    <n v="0"/>
    <x v="22"/>
    <n v="18649.949999999997"/>
    <n v="18649.949999999997"/>
    <n v="0"/>
    <n v="0"/>
    <n v="18649.949999999997"/>
    <s v="ห้ามขาด-เกินได้5%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2"/>
    <n v="49733.2"/>
    <n v="49733.2"/>
    <n v="0"/>
    <n v="0"/>
    <n v="49733.2"/>
    <s v="ระบุในSD"/>
  </r>
  <r>
    <d v="2025-05-23T00:00:00"/>
    <x v="91"/>
    <x v="36"/>
    <s v="TRJ"/>
    <n v="28"/>
    <n v="41"/>
    <s v="ขาว"/>
    <n v="0"/>
    <n v="120"/>
    <s v="±"/>
    <n v="3"/>
    <s v="ไม่"/>
    <s v="ไม่สวมถุงใน"/>
    <n v="0"/>
    <n v="0"/>
    <n v="0"/>
    <n v="0"/>
    <n v="0"/>
    <s v="500กระสอบ"/>
    <x v="13"/>
    <n v="50000"/>
    <n v="8339"/>
    <n v="41661"/>
    <n v="27330"/>
    <n v="23803.5"/>
    <x v="23"/>
    <n v="28265.466075"/>
    <n v="28265.466075"/>
    <n v="0"/>
    <n v="0"/>
    <n v="0"/>
    <n v="0"/>
  </r>
  <r>
    <s v="ประมาณการ"/>
    <x v="0"/>
    <x v="27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0"/>
    <x v="23"/>
    <n v="13550.900000000001"/>
    <n v="4450"/>
    <n v="9100.9000000000015"/>
    <n v="0"/>
    <n v="13550.900000000001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3"/>
    <n v="41816.366074999998"/>
    <n v="32715.466075"/>
    <n v="9100.9000000000015"/>
    <n v="0"/>
    <n v="13550.900000000001"/>
    <s v="ระบุในSD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s v="ประมาณการ"/>
    <x v="0"/>
    <x v="0"/>
    <s v="พระอาทิตย์(ปูนนอน-ชริงค์)"/>
    <n v="16"/>
    <n v="25"/>
    <s v="ขาว"/>
    <s v="ใส"/>
    <n v="50"/>
    <s v="±"/>
    <n v="5"/>
    <s v="บิด"/>
    <n v="19"/>
    <n v="28"/>
    <n v="40"/>
    <n v="65.624642943999987"/>
    <n v="0"/>
    <n v="65.624642943999987"/>
    <s v="500กระสอบ"/>
    <x v="0"/>
    <n v="5000"/>
    <n v="0"/>
    <n v="5000"/>
    <n v="0"/>
    <n v="5250"/>
    <x v="0"/>
    <n v="3702.0499999999997"/>
    <n v="3372"/>
    <n v="330.04999999999973"/>
    <n v="0"/>
    <n v="3702.0499999999997"/>
    <n v="0"/>
  </r>
  <r>
    <d v="1899-12-30T00:00:00"/>
    <x v="1"/>
    <x v="1"/>
    <s v=" 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0"/>
    <n v="3702.0499999999997"/>
    <n v="3372"/>
    <n v="330.04999999999973"/>
    <n v="0"/>
    <n v="3702.0499999999997"/>
    <s v="ระบุในSD"/>
  </r>
  <r>
    <d v="2025-06-19T00:00:00"/>
    <x v="2"/>
    <x v="2"/>
    <s v="โบว์แดง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1"/>
    <n v="3702.0499999999997"/>
    <n v="3702.0499999999997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3702.0499999999997"/>
    <n v="3702.0499999999997"/>
    <n v="0"/>
    <n v="0"/>
    <n v="0"/>
    <s v="ระบุในSD"/>
  </r>
  <r>
    <s v="ประมาณการ"/>
    <x v="0"/>
    <x v="3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0"/>
    <n v="15000"/>
    <n v="0"/>
    <n v="15000"/>
    <n v="0"/>
    <n v="15750"/>
    <x v="2"/>
    <n v="13201.65"/>
    <n v="6301"/>
    <n v="6900.65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3201.65"/>
    <n v="6301"/>
    <n v="6900.65"/>
    <n v="0"/>
    <n v="0"/>
    <s v="ระบุในSD"/>
  </r>
  <r>
    <d v="2025-05-20T00:00:00"/>
    <x v="3"/>
    <x v="5"/>
    <s v="PORTARYTE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3"/>
    <n v="10000"/>
    <n v="0"/>
    <n v="10000"/>
    <n v="0"/>
    <n v="10500"/>
    <x v="3"/>
    <n v="8801.1"/>
    <n v="8801.1"/>
    <n v="0"/>
    <n v="0"/>
    <n v="8801.1"/>
    <s v="ห้ามเกิน-ขาดได้5%"/>
  </r>
  <r>
    <d v="2025-06-16T00:00:00"/>
    <x v="4"/>
    <x v="5"/>
    <s v="FELDSPAR K200BL"/>
    <n v="18"/>
    <n v="30"/>
    <s v="ขาว"/>
    <s v="ใส"/>
    <n v="74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0"/>
    <n v="5250"/>
    <x v="3"/>
    <n v="4400.55"/>
    <n v="4400.55"/>
    <n v="0"/>
    <n v="0"/>
    <n v="4400.55"/>
    <s v="ห้ามเกิน-ขาดได้5%"/>
  </r>
  <r>
    <d v="1899-12-30T00:00:00"/>
    <x v="1"/>
    <x v="1"/>
    <s v=" "/>
    <n v="18"/>
    <n v="25"/>
    <s v="ขาว"/>
    <n v="0"/>
    <n v="50"/>
    <s v="±"/>
    <n v="5"/>
    <n v="0"/>
    <n v="0"/>
    <n v="0"/>
    <n v="0"/>
    <n v="0"/>
    <n v="0"/>
    <n v="0"/>
    <n v="0"/>
    <x v="1"/>
    <n v="0"/>
    <n v="0"/>
    <n v="0"/>
    <n v="0"/>
    <n v="0"/>
    <x v="3"/>
    <n v="13201.650000000001"/>
    <n v="13201.650000000001"/>
    <n v="0"/>
    <n v="0"/>
    <n v="13201.650000000001"/>
    <s v="ระบุในSD"/>
  </r>
  <r>
    <d v="2025-06-12T00:00:00"/>
    <x v="5"/>
    <x v="6"/>
    <s v="W30"/>
    <n v="19"/>
    <n v="28"/>
    <s v="ขาว"/>
    <n v="0"/>
    <n v="56"/>
    <s v="±"/>
    <n v="5"/>
    <s v="ไม่"/>
    <n v="20"/>
    <n v="30"/>
    <n v="90"/>
    <n v="999.17219519999981"/>
    <n v="0"/>
    <n v="999.17219519999981"/>
    <s v="มัด100"/>
    <x v="4"/>
    <n v="30000"/>
    <n v="0"/>
    <n v="30000"/>
    <n v="0"/>
    <n v="31500"/>
    <x v="4"/>
    <n v="24726.9"/>
    <n v="22584"/>
    <n v="2142.9000000000015"/>
    <n v="0"/>
    <n v="0"/>
    <n v="0"/>
  </r>
  <r>
    <d v="2025-06-19T00:00:00"/>
    <x v="6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50000"/>
    <n v="0"/>
    <n v="50000"/>
    <n v="0"/>
    <n v="52500"/>
    <x v="4"/>
    <n v="44005.499999999993"/>
    <n v="0"/>
    <n v="44005.499999999993"/>
    <n v="0"/>
    <n v="0"/>
    <n v="0"/>
  </r>
  <r>
    <d v="2025-06-19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5"/>
    <n v="20000"/>
    <n v="0"/>
    <n v="20000"/>
    <n v="0"/>
    <n v="21000"/>
    <x v="4"/>
    <n v="17602.2"/>
    <n v="0"/>
    <n v="17602.2"/>
    <n v="0"/>
    <n v="0"/>
    <n v="0"/>
  </r>
  <r>
    <d v="2025-06-19T00:00:00"/>
    <x v="6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6"/>
    <n v="50000"/>
    <n v="0"/>
    <n v="50000"/>
    <n v="0"/>
    <n v="52500"/>
    <x v="4"/>
    <n v="44005.499999999993"/>
    <n v="0"/>
    <n v="44005.499999999993"/>
    <n v="0"/>
    <n v="0"/>
    <n v="0"/>
  </r>
  <r>
    <d v="2025-06-19T00:00:00"/>
    <x v="6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7"/>
    <n v="20000"/>
    <n v="0"/>
    <n v="20000"/>
    <n v="0"/>
    <n v="21000"/>
    <x v="4"/>
    <n v="17602.2"/>
    <n v="0"/>
    <n v="17602.2"/>
    <n v="0"/>
    <n v="0"/>
    <n v="0"/>
  </r>
  <r>
    <s v="ประมาณการ"/>
    <x v="0"/>
    <x v="8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0"/>
    <n v="30000"/>
    <n v="0"/>
    <n v="30000"/>
    <n v="0"/>
    <n v="31500"/>
    <x v="4"/>
    <n v="26403.3"/>
    <n v="0"/>
    <n v="26403.3"/>
    <n v="0"/>
    <n v="0"/>
    <n v="0"/>
  </r>
  <r>
    <s v="ประมาณการ"/>
    <x v="0"/>
    <x v="9"/>
    <s v="LMC 25 kg"/>
    <n v="19"/>
    <n v="32"/>
    <s v="ขาว"/>
    <n v="0"/>
    <n v="64"/>
    <s v="±"/>
    <n v="5"/>
    <s v="ไม่"/>
    <n v="20"/>
    <n v="35"/>
    <n v="40"/>
    <n v="345.39285759999996"/>
    <n v="0"/>
    <n v="345.39285759999996"/>
    <s v="500กระสอบแบน"/>
    <x v="0"/>
    <n v="20000"/>
    <n v="0"/>
    <n v="20000"/>
    <n v="0"/>
    <n v="21000"/>
    <x v="4"/>
    <n v="18719.800000000003"/>
    <n v="0"/>
    <n v="18719.800000000003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4"/>
    <n v="193065.39999999997"/>
    <n v="22584"/>
    <n v="170481.39999999997"/>
    <n v="0"/>
    <n v="0"/>
    <s v="ระบุในSD"/>
  </r>
  <r>
    <d v="2025-06-12T00:00:00"/>
    <x v="7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200"/>
    <n v="0"/>
    <x v="5"/>
    <n v="0"/>
    <n v="0"/>
    <n v="0"/>
    <n v="0"/>
    <n v="0"/>
    <s v="PDR250188"/>
  </r>
  <r>
    <d v="2025-06-12T00:00:00"/>
    <x v="8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188"/>
  </r>
  <r>
    <d v="2025-06-12T00:00:00"/>
    <x v="7"/>
    <x v="2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10940"/>
    <n v="0"/>
    <x v="5"/>
    <n v="0"/>
    <n v="0"/>
    <n v="0"/>
    <n v="0"/>
    <n v="0"/>
    <s v="PDR250188"/>
  </r>
  <r>
    <d v="2025-06-12T00:00:00"/>
    <x v="9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200"/>
    <n v="0"/>
    <x v="5"/>
    <n v="0"/>
    <n v="0"/>
    <n v="0"/>
    <n v="0"/>
    <n v="0"/>
    <s v="PDR250189"/>
  </r>
  <r>
    <d v="2025-06-12T00:00:00"/>
    <x v="9"/>
    <x v="2"/>
    <s v="กุ้ง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6290"/>
    <n v="3895.5"/>
    <x v="5"/>
    <n v="3428.4685049999998"/>
    <n v="3428.4685049999998"/>
    <n v="0"/>
    <n v="0"/>
    <n v="0"/>
    <s v="PDR250189"/>
  </r>
  <r>
    <d v="2025-06-12T00:00:00"/>
    <x v="10"/>
    <x v="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189"/>
  </r>
  <r>
    <d v="2025-06-12T00:00:00"/>
    <x v="10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5"/>
    <n v="4679.9500000000007"/>
    <n v="0"/>
    <n v="4679.9500000000007"/>
    <n v="0"/>
    <n v="0"/>
    <s v="PDR250189"/>
  </r>
  <r>
    <d v="2025-06-12T00:00:00"/>
    <x v="7"/>
    <x v="2"/>
    <s v="ถุง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5"/>
    <n v="8801.1"/>
    <n v="0"/>
    <n v="8801.1"/>
    <n v="0"/>
    <n v="0"/>
    <s v="PDR250190"/>
  </r>
  <r>
    <d v="2025-06-12T00:00:00"/>
    <x v="7"/>
    <x v="2"/>
    <s v="ดอกไม้เขี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5"/>
    <n v="4400.55"/>
    <n v="0"/>
    <n v="4400.55"/>
    <n v="0"/>
    <n v="0"/>
    <s v="PDR250190"/>
  </r>
  <r>
    <d v="2025-06-12T00:00:00"/>
    <x v="9"/>
    <x v="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5"/>
    <n v="4400.55"/>
    <n v="0"/>
    <n v="4400.55"/>
    <n v="0"/>
    <n v="0"/>
    <s v="PDR250191"/>
  </r>
  <r>
    <d v="2025-06-12T00:00:00"/>
    <x v="9"/>
    <x v="2"/>
    <s v="8S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5"/>
    <n v="4400.55"/>
    <n v="0"/>
    <n v="4400.55"/>
    <n v="0"/>
    <n v="0"/>
    <s v="PDR250191"/>
  </r>
  <r>
    <d v="2025-06-12T00:00:00"/>
    <x v="9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3"/>
    <n v="10000"/>
    <n v="0"/>
    <n v="10000"/>
    <n v="0"/>
    <n v="10500"/>
    <x v="5"/>
    <n v="8801.1"/>
    <n v="0"/>
    <n v="8801.1"/>
    <n v="0"/>
    <n v="0"/>
    <s v="PDR250191"/>
  </r>
  <r>
    <d v="2025-06-12T00:00:00"/>
    <x v="11"/>
    <x v="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3"/>
    <n v="5000"/>
    <n v="0"/>
    <n v="5000"/>
    <n v="0"/>
    <n v="5250"/>
    <x v="5"/>
    <n v="4679.9500000000007"/>
    <n v="0"/>
    <n v="4679.9500000000007"/>
    <n v="0"/>
    <n v="0"/>
    <s v="PDR250190"/>
  </r>
  <r>
    <d v="2025-06-12T00:00:00"/>
    <x v="11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3"/>
    <n v="5000"/>
    <n v="0"/>
    <n v="5000"/>
    <n v="0"/>
    <n v="0"/>
    <x v="5"/>
    <n v="5238.75"/>
    <n v="0"/>
    <n v="5238.75"/>
    <n v="0"/>
    <n v="0"/>
    <s v="PDR250190"/>
  </r>
  <r>
    <d v="2025-06-12T00:00:00"/>
    <x v="12"/>
    <x v="2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3"/>
    <n v="5000"/>
    <n v="0"/>
    <n v="5000"/>
    <n v="0"/>
    <n v="0"/>
    <x v="5"/>
    <n v="5238.75"/>
    <n v="0"/>
    <n v="5238.75"/>
    <n v="0"/>
    <n v="0"/>
    <s v="PDR250191"/>
  </r>
  <r>
    <d v="2025-06-17T00:00:00"/>
    <x v="13"/>
    <x v="2"/>
    <s v="ไม่พิมพ์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3"/>
    <n v="20000"/>
    <n v="1000"/>
    <n v="19000"/>
    <n v="0"/>
    <n v="0"/>
    <x v="5"/>
    <n v="16722.09"/>
    <n v="0"/>
    <n v="16722.09"/>
    <n v="0"/>
    <n v="0"/>
    <s v="PDR250196"/>
  </r>
  <r>
    <d v="2025-06-19T00:00:00"/>
    <x v="14"/>
    <x v="2"/>
    <s v="ปลาโลมา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s v="PDR250199"/>
  </r>
  <r>
    <d v="2025-06-19T00:00:00"/>
    <x v="14"/>
    <x v="2"/>
    <n v="997"/>
    <n v="19"/>
    <n v="30"/>
    <s v="ขาว"/>
    <n v="0"/>
    <n v="63"/>
    <s v="+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s v="PDR250199"/>
  </r>
  <r>
    <d v="2025-06-19T00:00:00"/>
    <x v="14"/>
    <x v="2"/>
    <s v="PBKF2-01-03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400.55"/>
    <n v="0"/>
    <n v="4400.55"/>
    <n v="0"/>
    <n v="0"/>
    <s v="PDR250199"/>
  </r>
  <r>
    <d v="2025-06-19T00:00:00"/>
    <x v="15"/>
    <x v="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0"/>
    <n v="5000"/>
    <n v="0"/>
    <n v="5250"/>
    <x v="5"/>
    <n v="4679.9500000000007"/>
    <n v="0"/>
    <n v="4679.9500000000007"/>
    <n v="0"/>
    <n v="0"/>
    <s v="PDR250199"/>
  </r>
  <r>
    <d v="2025-06-19T00:00:00"/>
    <x v="14"/>
    <x v="2"/>
    <s v="ชามแดง  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0"/>
    <n v="5250"/>
    <x v="5"/>
    <n v="4400.55"/>
    <n v="0"/>
    <n v="4400.55"/>
    <n v="0"/>
    <n v="0"/>
    <s v="PDR250200"/>
  </r>
  <r>
    <d v="2025-06-19T00:00:00"/>
    <x v="14"/>
    <x v="2"/>
    <s v="เคเอ็ม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5400"/>
    <n v="0"/>
    <x v="5"/>
    <n v="0"/>
    <n v="0"/>
    <n v="0"/>
    <n v="0"/>
    <n v="0"/>
    <s v="PDR250200"/>
  </r>
  <r>
    <d v="2025-06-19T00:00:00"/>
    <x v="14"/>
    <x v="2"/>
    <s v="แต้มแดง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0"/>
    <n v="5250"/>
    <x v="5"/>
    <n v="4400.55"/>
    <n v="0"/>
    <n v="4400.55"/>
    <n v="0"/>
    <n v="0"/>
    <s v="PDR250200"/>
  </r>
  <r>
    <d v="2025-06-19T00:00:00"/>
    <x v="14"/>
    <x v="2"/>
    <s v="ถุงทองแซนวิช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0"/>
    <n v="5250"/>
    <x v="5"/>
    <n v="4400.55"/>
    <n v="0"/>
    <n v="4400.55"/>
    <n v="0"/>
    <n v="0"/>
    <s v="PDR250200"/>
  </r>
  <r>
    <d v="2025-06-19T00:00:00"/>
    <x v="15"/>
    <x v="2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5"/>
    <n v="5000"/>
    <n v="0"/>
    <n v="5000"/>
    <n v="0"/>
    <n v="5250"/>
    <x v="5"/>
    <n v="4679.9500000000007"/>
    <n v="0"/>
    <n v="4679.9500000000007"/>
    <n v="0"/>
    <n v="0"/>
    <s v="PDR250200"/>
  </r>
  <r>
    <d v="1899-12-30T00:00:00"/>
    <x v="6"/>
    <x v="2"/>
    <s v="บะหมี่เตี๊ยว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5800"/>
    <n v="0"/>
    <x v="5"/>
    <n v="0"/>
    <n v="0"/>
    <n v="0"/>
    <n v="0"/>
    <n v="0"/>
    <n v="0"/>
  </r>
  <r>
    <s v="ประมาณการ"/>
    <x v="0"/>
    <x v="2"/>
    <s v="รอแบบ"/>
    <n v="19"/>
    <n v="30"/>
    <s v="ขาว"/>
    <n v="0"/>
    <n v="63"/>
    <s v="+"/>
    <n v="5"/>
    <s v="บิด"/>
    <s v="ไม่สวมถุงใน"/>
    <n v="0"/>
    <n v="0"/>
    <n v="0"/>
    <n v="0"/>
    <n v="0"/>
    <s v="ห่ออัดเบลแบน500"/>
    <x v="0"/>
    <n v="400000"/>
    <n v="0"/>
    <n v="400000"/>
    <n v="0"/>
    <n v="420000"/>
    <x v="5"/>
    <n v="352043.99999999994"/>
    <n v="0"/>
    <n v="352043.99999999994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5"/>
    <n v="467958.90850499994"/>
    <n v="3428.4685049999998"/>
    <n v="464530.43999999994"/>
    <n v="0"/>
    <n v="0"/>
    <s v="ระบุในSD"/>
  </r>
  <r>
    <d v="2025-06-11T00:00:00"/>
    <x v="16"/>
    <x v="10"/>
    <s v="B Soy Digest"/>
    <n v="19"/>
    <n v="34"/>
    <s v="ขาว"/>
    <s v="ด้าน"/>
    <n v="84"/>
    <s v="±"/>
    <n v="5"/>
    <s v="จับจีบ"/>
    <n v="20"/>
    <n v="37"/>
    <n v="40"/>
    <n v="365.12959231999992"/>
    <n v="0"/>
    <n v="365.12959231999992"/>
    <s v="500กระสอบแบน"/>
    <x v="3"/>
    <n v="20000"/>
    <n v="0"/>
    <n v="20000"/>
    <n v="20906"/>
    <n v="0"/>
    <x v="6"/>
    <n v="0"/>
    <n v="0"/>
    <n v="0"/>
    <n v="0"/>
    <n v="0"/>
    <n v="0"/>
  </r>
  <r>
    <d v="1899-12-30T00:00:00"/>
    <x v="1"/>
    <x v="1"/>
    <n v="0"/>
    <n v="19"/>
    <n v="30"/>
    <n v="0"/>
    <n v="0"/>
    <n v="56"/>
    <s v="±"/>
    <n v="5"/>
    <n v="0"/>
    <n v="0"/>
    <n v="0"/>
    <n v="0"/>
    <n v="0"/>
    <n v="0"/>
    <n v="0"/>
    <n v="0"/>
    <x v="1"/>
    <n v="0"/>
    <s v=" "/>
    <n v="0"/>
    <n v="0"/>
    <n v="0"/>
    <x v="6"/>
    <n v="0"/>
    <n v="0"/>
    <n v="0"/>
    <n v="0"/>
    <n v="0"/>
    <s v="ระบุในSD"/>
  </r>
  <r>
    <d v="2025-06-17T00:00:00"/>
    <x v="17"/>
    <x v="11"/>
    <s v="เพอเฟคค์103S โกลด์"/>
    <n v="19"/>
    <n v="35"/>
    <s v="ขาว"/>
    <s v="ด้าน"/>
    <n v="102"/>
    <s v="±"/>
    <n v="5"/>
    <s v="จับจีบ4&quot;"/>
    <s v="ไม่สวมถุงใน"/>
    <n v="0"/>
    <n v="0"/>
    <n v="0"/>
    <n v="0"/>
    <n v="0"/>
    <s v="มัด80 ใช้สายรัด"/>
    <x v="10"/>
    <n v="5040"/>
    <n v="0"/>
    <n v="5040"/>
    <n v="0"/>
    <n v="5292"/>
    <x v="7"/>
    <n v="5139.8424000000005"/>
    <n v="4000"/>
    <n v="1139.8424000000005"/>
    <n v="0"/>
    <n v="5139.8424000000005"/>
    <n v="0"/>
  </r>
  <r>
    <d v="2025-06-17T00:00:00"/>
    <x v="17"/>
    <x v="11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7"/>
    <n v="4999.0247999999992"/>
    <n v="0"/>
    <n v="4999.0247999999992"/>
    <n v="0"/>
    <n v="4999.0247999999992"/>
    <n v="0"/>
  </r>
  <r>
    <d v="2025-05-19T00:00:00"/>
    <x v="18"/>
    <x v="11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9"/>
    <n v="503"/>
    <n v="0"/>
    <n v="503"/>
    <n v="5250"/>
    <n v="0"/>
    <x v="7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7"/>
    <n v="10138.867200000001"/>
    <n v="4000"/>
    <n v="6138.8671999999997"/>
    <n v="0"/>
    <n v="10138.867200000001"/>
    <s v="ระบุในSD"/>
  </r>
  <r>
    <d v="2025-05-26T00:00:00"/>
    <x v="19"/>
    <x v="12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1"/>
    <n v="3000"/>
    <n v="0"/>
    <n v="3000"/>
    <n v="3300"/>
    <n v="0"/>
    <x v="8"/>
    <n v="0"/>
    <n v="0"/>
    <n v="0"/>
    <n v="0"/>
    <n v="0"/>
    <n v="0"/>
  </r>
  <r>
    <d v="2025-06-06T00:00:00"/>
    <x v="20"/>
    <x v="13"/>
    <s v="VC10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0000"/>
    <n v="0"/>
    <n v="20000"/>
    <n v="20500"/>
    <n v="0"/>
    <x v="8"/>
    <n v="0"/>
    <n v="0"/>
    <n v="0"/>
    <n v="0"/>
    <n v="0"/>
    <n v="0"/>
  </r>
  <r>
    <d v="2025-05-26T00:00:00"/>
    <x v="21"/>
    <x v="12"/>
    <s v="วี-ฟีด วี22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4"/>
    <n v="3000"/>
    <n v="0"/>
    <n v="3000"/>
    <n v="3300"/>
    <n v="0"/>
    <x v="8"/>
    <n v="0"/>
    <n v="0"/>
    <n v="0"/>
    <n v="0"/>
    <n v="0"/>
    <n v="0"/>
  </r>
  <r>
    <d v="2025-06-17T00:00:00"/>
    <x v="22"/>
    <x v="11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5040"/>
    <n v="316"/>
    <n v="4724"/>
    <n v="0"/>
    <n v="4960.2"/>
    <x v="8"/>
    <n v="4949.5709999999999"/>
    <n v="4949.5709999999999"/>
    <n v="0"/>
    <n v="0"/>
    <n v="4949.5709999999999"/>
    <n v="0"/>
  </r>
  <r>
    <d v="2025-06-17T00:00:00"/>
    <x v="22"/>
    <x v="11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5040"/>
    <n v="360"/>
    <n v="4680"/>
    <n v="0"/>
    <n v="4914"/>
    <x v="8"/>
    <n v="4903.47"/>
    <n v="4903.47"/>
    <n v="0"/>
    <n v="0"/>
    <n v="4903.47"/>
    <n v="0"/>
  </r>
  <r>
    <d v="2025-06-17T00:00:00"/>
    <x v="22"/>
    <x v="11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2"/>
    <n v="5040"/>
    <n v="0"/>
    <n v="5040"/>
    <n v="0"/>
    <n v="5292"/>
    <x v="8"/>
    <n v="5280.6600000000008"/>
    <n v="5280.6600000000008"/>
    <n v="0"/>
    <n v="0"/>
    <n v="5280.6600000000008"/>
    <n v="0"/>
  </r>
  <r>
    <d v="2025-03-05T00:00:00"/>
    <x v="23"/>
    <x v="11"/>
    <s v="สุบรรณ 1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734"/>
    <n v="0"/>
    <n v="734"/>
    <n v="0"/>
    <n v="770.7"/>
    <x v="8"/>
    <n v="769.0485000000001"/>
    <n v="769.0485000000001"/>
    <n v="0"/>
    <n v="0"/>
    <n v="769.0485000000001"/>
    <n v="0"/>
  </r>
  <r>
    <d v="2025-05-19T00:00:00"/>
    <x v="24"/>
    <x v="11"/>
    <s v="เฟิร์สช้อย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833"/>
    <n v="0"/>
    <n v="833"/>
    <n v="0"/>
    <n v="874.65000000000009"/>
    <x v="8"/>
    <n v="872.77575000000013"/>
    <n v="872.77575000000013"/>
    <n v="0"/>
    <n v="0"/>
    <n v="872.77575000000013"/>
    <n v="0"/>
  </r>
  <r>
    <d v="2025-06-06T00:00:00"/>
    <x v="25"/>
    <x v="13"/>
    <s v="SPEED PLUS 003เขมร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5000"/>
    <n v="0"/>
    <n v="5000"/>
    <n v="5100"/>
    <n v="0"/>
    <x v="8"/>
    <n v="0"/>
    <n v="0"/>
    <n v="0"/>
    <n v="0"/>
    <n v="0"/>
    <n v="0"/>
  </r>
  <r>
    <d v="2025-06-06T00:00:00"/>
    <x v="25"/>
    <x v="13"/>
    <s v="SPEED PLUS 222ลาว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10000"/>
    <n v="0"/>
    <n v="10000"/>
    <n v="10700"/>
    <n v="0"/>
    <x v="8"/>
    <n v="0"/>
    <n v="0"/>
    <n v="0"/>
    <n v="0"/>
    <n v="0"/>
    <s v="เครืองเสีย"/>
  </r>
  <r>
    <d v="2025-06-17T00:00:00"/>
    <x v="26"/>
    <x v="11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5040"/>
    <n v="0"/>
    <n v="5040"/>
    <n v="0"/>
    <n v="5292"/>
    <x v="8"/>
    <n v="5280.6600000000008"/>
    <n v="5280.6600000000008"/>
    <n v="0"/>
    <n v="0"/>
    <n v="5280.6600000000008"/>
    <n v="0"/>
  </r>
  <r>
    <d v="2025-06-17T00:00:00"/>
    <x v="26"/>
    <x v="11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5040"/>
    <n v="0"/>
    <n v="5040"/>
    <n v="0"/>
    <n v="5292"/>
    <x v="8"/>
    <n v="5280.6600000000008"/>
    <n v="5280.6600000000008"/>
    <n v="0"/>
    <n v="0"/>
    <n v="5280.6600000000008"/>
    <n v="0"/>
  </r>
  <r>
    <d v="2025-06-17T00:00:00"/>
    <x v="26"/>
    <x v="11"/>
    <s v="เพอเฟคค์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3"/>
    <n v="5040"/>
    <n v="0"/>
    <n v="5040"/>
    <n v="0"/>
    <n v="5292"/>
    <x v="8"/>
    <n v="5280.6600000000008"/>
    <n v="5280.6600000000008"/>
    <n v="0"/>
    <n v="0"/>
    <n v="5280.6600000000008"/>
    <n v="0"/>
  </r>
  <r>
    <d v="2025-03-05T00:00:00"/>
    <x v="27"/>
    <x v="11"/>
    <s v="เพอเฟคค์ 911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3"/>
    <n v="111"/>
    <n v="0"/>
    <n v="111"/>
    <n v="0"/>
    <n v="116.55000000000001"/>
    <x v="8"/>
    <n v="116.30025000000002"/>
    <n v="116.30025000000002"/>
    <n v="0"/>
    <n v="0"/>
    <n v="116.30025000000002"/>
    <n v="0"/>
  </r>
  <r>
    <d v="2025-06-19T00:00:00"/>
    <x v="6"/>
    <x v="11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5"/>
    <n v="5040"/>
    <n v="0"/>
    <n v="5040"/>
    <n v="0"/>
    <n v="5292"/>
    <x v="8"/>
    <n v="5139.8424000000005"/>
    <n v="0"/>
    <n v="5139.8424000000005"/>
    <n v="0"/>
    <n v="5139.8424000000005"/>
    <n v="0"/>
  </r>
  <r>
    <d v="2025-02-17T00:00:00"/>
    <x v="28"/>
    <x v="11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5"/>
    <n v="855"/>
    <n v="0"/>
    <n v="855"/>
    <n v="16440"/>
    <n v="0"/>
    <x v="8"/>
    <n v="0"/>
    <n v="0"/>
    <n v="0"/>
    <n v="0"/>
    <n v="0"/>
    <n v="0"/>
  </r>
  <r>
    <d v="2025-05-05T00:00:00"/>
    <x v="29"/>
    <x v="14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5000"/>
    <n v="3318"/>
    <n v="1682"/>
    <n v="4748"/>
    <n v="264.60000000000002"/>
    <x v="8"/>
    <n v="292.02049800000003"/>
    <n v="292.02049800000003"/>
    <n v="0"/>
    <n v="0"/>
    <n v="292.02049800000003"/>
    <n v="0"/>
  </r>
  <r>
    <d v="2025-06-02T00:00:00"/>
    <x v="30"/>
    <x v="14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8"/>
    <n v="3310.89"/>
    <n v="3310.89"/>
    <n v="0"/>
    <n v="0"/>
    <n v="3310.89"/>
    <n v="0"/>
  </r>
  <r>
    <d v="2025-06-18T00:00:00"/>
    <x v="31"/>
    <x v="12"/>
    <s v="ฟีล 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8"/>
    <n v="3310.89"/>
    <n v="0"/>
    <n v="3310.89"/>
    <n v="0"/>
    <n v="3310.89"/>
    <n v="0"/>
  </r>
  <r>
    <s v="ประมาณการ"/>
    <x v="0"/>
    <x v="11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00000"/>
    <n v="0"/>
    <n v="100000"/>
    <n v="0"/>
    <n v="105000"/>
    <x v="8"/>
    <n v="104775.00000000001"/>
    <n v="0"/>
    <n v="104775.00000000001"/>
    <n v="0"/>
    <n v="104775.00000000001"/>
    <n v="0"/>
  </r>
  <r>
    <d v="2025-05-22T00:00:00"/>
    <x v="32"/>
    <x v="15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8000"/>
    <n v="8154"/>
    <n v="0"/>
    <n v="14180"/>
    <n v="0"/>
    <x v="8"/>
    <n v="0"/>
    <n v="0"/>
    <n v="0"/>
    <n v="0"/>
    <n v="0"/>
    <s v="ห้ามขาด-ห้ามเกิน"/>
  </r>
  <r>
    <d v="2025-05-22T00:00:00"/>
    <x v="32"/>
    <x v="15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8000"/>
    <n v="7840"/>
    <n v="160"/>
    <n v="8450"/>
    <n v="0"/>
    <x v="8"/>
    <n v="0"/>
    <n v="0"/>
    <n v="0"/>
    <n v="0"/>
    <n v="0"/>
    <s v="ห้ามขาด-ห้ามเกิน"/>
  </r>
  <r>
    <d v="2025-05-19T00:00:00"/>
    <x v="33"/>
    <x v="11"/>
    <s v="เฟิร์สช้อย 91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3853"/>
    <n v="840"/>
    <n v="3013"/>
    <n v="15401"/>
    <n v="0"/>
    <x v="8"/>
    <n v="0"/>
    <n v="0"/>
    <n v="0"/>
    <n v="0"/>
    <n v="0"/>
    <n v="0"/>
  </r>
  <r>
    <d v="2025-05-19T00:00:00"/>
    <x v="34"/>
    <x v="11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3360"/>
    <n v="0"/>
    <n v="3360"/>
    <n v="35200"/>
    <n v="0"/>
    <x v="8"/>
    <n v="0"/>
    <n v="0"/>
    <n v="0"/>
    <n v="0"/>
    <n v="0"/>
    <n v="0"/>
  </r>
  <r>
    <d v="2025-05-19T00:00:00"/>
    <x v="35"/>
    <x v="11"/>
    <s v="เพอเฟคค์ 91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614"/>
    <n v="0"/>
    <n v="614"/>
    <n v="12101"/>
    <n v="0"/>
    <x v="8"/>
    <n v="0"/>
    <n v="0"/>
    <n v="0"/>
    <n v="0"/>
    <n v="0"/>
    <n v="0"/>
  </r>
  <r>
    <d v="2025-05-19T00:00:00"/>
    <x v="24"/>
    <x v="11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366"/>
    <n v="0"/>
    <n v="366"/>
    <n v="5113"/>
    <n v="0"/>
    <x v="8"/>
    <n v="0"/>
    <n v="0"/>
    <n v="0"/>
    <n v="0"/>
    <n v="0"/>
    <n v="0"/>
  </r>
  <r>
    <d v="2025-05-19T00:00:00"/>
    <x v="36"/>
    <x v="11"/>
    <s v="เพอเฟคค์ 000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79"/>
    <n v="0"/>
    <n v="179"/>
    <n v="11000"/>
    <n v="0"/>
    <x v="8"/>
    <n v="0"/>
    <n v="0"/>
    <n v="0"/>
    <n v="0"/>
    <n v="0"/>
    <n v="0"/>
  </r>
  <r>
    <d v="2025-05-19T00:00:00"/>
    <x v="36"/>
    <x v="11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302"/>
    <n v="0"/>
    <n v="302"/>
    <n v="5300"/>
    <n v="0"/>
    <x v="8"/>
    <n v="0"/>
    <n v="0"/>
    <n v="0"/>
    <n v="0"/>
    <n v="0"/>
    <n v="0"/>
  </r>
  <r>
    <d v="2025-05-19T00:00:00"/>
    <x v="37"/>
    <x v="11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200"/>
    <n v="0"/>
    <n v="1200"/>
    <n v="10700"/>
    <n v="0"/>
    <x v="8"/>
    <n v="0"/>
    <n v="0"/>
    <n v="0"/>
    <n v="0"/>
    <n v="0"/>
    <n v="0"/>
  </r>
  <r>
    <d v="2025-05-21T00:00:00"/>
    <x v="38"/>
    <x v="12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5000"/>
    <n v="0"/>
    <n v="5000"/>
    <n v="0"/>
    <n v="5250"/>
    <x v="8"/>
    <n v="5518.15"/>
    <n v="5518.15"/>
    <n v="0"/>
    <n v="0"/>
    <n v="5518.15"/>
    <n v="0"/>
  </r>
  <r>
    <d v="2025-05-05T00:00:00"/>
    <x v="29"/>
    <x v="14"/>
    <s v="SW 441 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15000"/>
    <n v="0"/>
    <n v="15000"/>
    <n v="0"/>
    <n v="15750"/>
    <x v="8"/>
    <n v="16554.45"/>
    <n v="0"/>
    <n v="16554.45"/>
    <n v="0"/>
    <n v="16554.45"/>
    <n v="0"/>
  </r>
  <r>
    <d v="2025-06-02T00:00:00"/>
    <x v="39"/>
    <x v="14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9"/>
    <n v="5000"/>
    <n v="0"/>
    <n v="5000"/>
    <n v="0"/>
    <n v="5250"/>
    <x v="8"/>
    <n v="5518.15"/>
    <n v="0"/>
    <n v="5518.15"/>
    <n v="0"/>
    <n v="5518.15"/>
    <n v="0"/>
  </r>
  <r>
    <d v="2024-11-15T00:00:00"/>
    <x v="40"/>
    <x v="11"/>
    <s v="เฟิร์สช้อย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67"/>
    <n v="67"/>
    <n v="0"/>
    <n v="80"/>
    <n v="0"/>
    <x v="8"/>
    <n v="0"/>
    <n v="0"/>
    <n v="0"/>
    <n v="0"/>
    <n v="0"/>
    <n v="0"/>
  </r>
  <r>
    <s v="ประมาณการ"/>
    <x v="0"/>
    <x v="14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20000"/>
    <n v="0"/>
    <n v="20000"/>
    <n v="0"/>
    <n v="21000"/>
    <x v="8"/>
    <n v="22072.6"/>
    <n v="0"/>
    <n v="22072.6"/>
    <n v="0"/>
    <n v="22072.6"/>
    <n v="0"/>
  </r>
  <r>
    <s v="ประมาณการ"/>
    <x v="0"/>
    <x v="16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0"/>
    <n v="40000"/>
    <n v="0"/>
    <n v="40000"/>
    <n v="0"/>
    <n v="42000"/>
    <x v="8"/>
    <n v="43027.600000000006"/>
    <n v="0"/>
    <n v="43027.600000000006"/>
    <n v="0"/>
    <n v="43027.600000000006"/>
    <n v="0"/>
  </r>
  <r>
    <d v="2025-01-24T00:00:00"/>
    <x v="41"/>
    <x v="14"/>
    <s v="SPM 212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9"/>
    <n v="3000"/>
    <n v="0"/>
    <n v="3000"/>
    <n v="0"/>
    <n v="3150"/>
    <x v="8"/>
    <n v="3478.5300000000007"/>
    <n v="0"/>
    <n v="3478.5300000000007"/>
    <n v="0"/>
    <n v="3478.5300000000007"/>
    <n v="0"/>
  </r>
  <r>
    <d v="2025-01-17T00:00:00"/>
    <x v="42"/>
    <x v="11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9"/>
    <n v="152"/>
    <n v="0"/>
    <n v="152"/>
    <n v="6000"/>
    <n v="0"/>
    <x v="8"/>
    <n v="0"/>
    <n v="0"/>
    <n v="0"/>
    <n v="0"/>
    <n v="0"/>
    <n v="5987"/>
  </r>
  <r>
    <d v="2024-11-15T00:00:00"/>
    <x v="43"/>
    <x v="11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17"/>
    <n v="0"/>
    <n v="117"/>
    <n v="10065"/>
    <n v="0"/>
    <x v="8"/>
    <n v="0"/>
    <n v="0"/>
    <n v="0"/>
    <n v="0"/>
    <n v="0"/>
    <n v="0"/>
  </r>
  <r>
    <d v="2024-08-19T00:00:00"/>
    <x v="44"/>
    <x v="11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1260"/>
    <n v="0"/>
    <n v="1260"/>
    <n v="11095"/>
    <n v="0"/>
    <x v="8"/>
    <n v="0"/>
    <n v="0"/>
    <n v="0"/>
    <n v="0"/>
    <n v="0"/>
    <n v="0"/>
  </r>
  <r>
    <d v="2024-08-19T00:00:00"/>
    <x v="44"/>
    <x v="11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9"/>
    <n v="89"/>
    <n v="0"/>
    <n v="89"/>
    <n v="11180"/>
    <n v="0"/>
    <x v="8"/>
    <n v="0"/>
    <n v="0"/>
    <n v="0"/>
    <n v="0"/>
    <n v="0"/>
    <n v="0"/>
  </r>
  <r>
    <d v="2025-03-25T00:00:00"/>
    <x v="45"/>
    <x v="12"/>
    <s v="วี-ฟีด วี 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3857"/>
    <n v="143"/>
    <n v="4200"/>
    <n v="0"/>
    <x v="8"/>
    <n v="0"/>
    <n v="0"/>
    <n v="0"/>
    <n v="0"/>
    <n v="0"/>
    <n v="0"/>
  </r>
  <r>
    <d v="2025-03-04T00:00:00"/>
    <x v="6"/>
    <x v="12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8"/>
    <n v="0"/>
    <n v="0"/>
    <n v="0"/>
    <n v="0"/>
    <n v="0"/>
    <n v="0"/>
  </r>
  <r>
    <d v="2025-03-04T00:00:00"/>
    <x v="6"/>
    <x v="12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8"/>
    <n v="0"/>
    <n v="0"/>
    <n v="0"/>
    <n v="0"/>
    <n v="0"/>
    <n v="0"/>
  </r>
  <r>
    <d v="2024-09-06T00:00:00"/>
    <x v="46"/>
    <x v="12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8"/>
    <n v="0"/>
    <n v="0"/>
    <n v="0"/>
    <n v="0"/>
    <n v="0"/>
    <s v="ลูกค้าสั่งผิดเอาไปส่งเดือน10"/>
  </r>
  <r>
    <d v="2024-10-16T00:00:00"/>
    <x v="47"/>
    <x v="12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8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8"/>
    <n v="245731.92839800002"/>
    <n v="41854.865998000001"/>
    <n v="203877.06240000002"/>
    <n v="0"/>
    <n v="245731.92839800002"/>
    <s v="ระบุในSD"/>
  </r>
  <r>
    <d v="2025-06-12T00:00:00"/>
    <x v="48"/>
    <x v="2"/>
    <s v="ชามแดง 25กก.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9"/>
    <n v="4679.9500000000007"/>
    <n v="4679.9500000000007"/>
    <n v="0"/>
    <n v="0"/>
    <n v="0"/>
    <s v="PDR250188"/>
  </r>
  <r>
    <d v="2025-06-10T00:00:00"/>
    <x v="49"/>
    <x v="17"/>
    <s v="KPN 25kg.Taiwan"/>
    <n v="20"/>
    <n v="34"/>
    <s v="ขาว"/>
    <n v="0"/>
    <n v="75"/>
    <s v="±"/>
    <n v="5"/>
    <s v="ไม่"/>
    <n v="21"/>
    <n v="37"/>
    <n v="40"/>
    <n v="479.23258992000001"/>
    <n v="0"/>
    <n v="479.23258992000001"/>
    <s v="500กระสอบ"/>
    <x v="8"/>
    <n v="25000"/>
    <n v="0"/>
    <n v="25000"/>
    <n v="26310"/>
    <n v="0"/>
    <x v="9"/>
    <n v="0"/>
    <n v="0"/>
    <n v="0"/>
    <n v="0"/>
    <n v="0"/>
    <s v="ขาด-เกินได้5%"/>
  </r>
  <r>
    <d v="2025-05-09T00:00:00"/>
    <x v="50"/>
    <x v="18"/>
    <s v="WB ฟาร์ม F916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3"/>
    <n v="10000"/>
    <n v="10196"/>
    <n v="0"/>
    <n v="10500"/>
    <n v="0"/>
    <x v="9"/>
    <n v="0"/>
    <n v="0"/>
    <n v="0"/>
    <n v="0"/>
    <n v="0"/>
    <s v="พระประแดง"/>
  </r>
  <r>
    <d v="2025-06-05T00:00:00"/>
    <x v="51"/>
    <x v="18"/>
    <s v="WB ฟาร์ม F914M 30kg.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 พร้อมระบุชื่อบริษัท รายการสินค้า จำนวนแต่ละแพ็ค"/>
    <x v="13"/>
    <n v="5000"/>
    <n v="0"/>
    <n v="5000"/>
    <n v="5400"/>
    <n v="0"/>
    <x v="9"/>
    <n v="0"/>
    <n v="0"/>
    <n v="0"/>
    <n v="0"/>
    <n v="0"/>
    <s v="พระประแดง"/>
  </r>
  <r>
    <d v="2025-06-17T00:00:00"/>
    <x v="52"/>
    <x v="11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10000"/>
    <n v="0"/>
    <n v="10000"/>
    <n v="10906"/>
    <n v="0"/>
    <x v="9"/>
    <n v="0"/>
    <n v="0"/>
    <n v="0"/>
    <n v="0"/>
    <n v="0"/>
    <s v="ห้ามขาด-ห้ามเกิน"/>
  </r>
  <r>
    <d v="2025-06-17T00:00:00"/>
    <x v="53"/>
    <x v="11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50000"/>
    <n v="0"/>
    <n v="50000"/>
    <n v="52080"/>
    <n v="0"/>
    <x v="9"/>
    <n v="0"/>
    <n v="0"/>
    <n v="0"/>
    <n v="0"/>
    <n v="0"/>
    <s v="ห้ามขาด-ห้ามเกิน"/>
  </r>
  <r>
    <d v="2025-06-17T00:00:00"/>
    <x v="54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50000"/>
    <n v="0"/>
    <n v="50000"/>
    <n v="40575"/>
    <n v="9896.25"/>
    <x v="9"/>
    <n v="10368.795937500001"/>
    <n v="10368.795937500001"/>
    <n v="0"/>
    <n v="0"/>
    <n v="0"/>
    <s v="ห้ามขาด-ห้ามเกิน"/>
  </r>
  <r>
    <d v="2025-05-19T00:00:00"/>
    <x v="55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3"/>
    <n v="640"/>
    <n v="0"/>
    <n v="640"/>
    <n v="0"/>
    <n v="672"/>
    <x v="9"/>
    <n v="670.56000000000006"/>
    <n v="670.56000000000006"/>
    <n v="0"/>
    <n v="0"/>
    <n v="0"/>
    <s v="ห้ามขาด-ห้ามเกิน"/>
  </r>
  <r>
    <d v="2025-06-17T00:00:00"/>
    <x v="53"/>
    <x v="11"/>
    <s v="เพอเฟคค์ 664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6"/>
    <n v="40000"/>
    <n v="0"/>
    <n v="40000"/>
    <n v="0"/>
    <n v="42000"/>
    <x v="9"/>
    <n v="41910"/>
    <n v="0"/>
    <n v="41910"/>
    <n v="0"/>
    <n v="0"/>
    <s v="ห้ามขาด-ห้ามเกิน"/>
  </r>
  <r>
    <d v="2025-06-17T00:00:00"/>
    <x v="54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6"/>
    <n v="100000"/>
    <n v="0"/>
    <n v="100000"/>
    <n v="0"/>
    <n v="105000"/>
    <x v="9"/>
    <n v="104775.00000000001"/>
    <n v="0"/>
    <n v="104775.00000000001"/>
    <n v="0"/>
    <n v="0"/>
    <s v="ห้ามขาด-ห้ามเกิน"/>
  </r>
  <r>
    <d v="2025-05-28T00:00:00"/>
    <x v="56"/>
    <x v="18"/>
    <s v="บาลานส์ 95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"/>
    <n v="0"/>
    <n v="5000"/>
    <n v="5400"/>
    <n v="0"/>
    <x v="9"/>
    <n v="0"/>
    <n v="0"/>
    <n v="0"/>
    <n v="0"/>
    <n v="0"/>
    <s v="ลพบุรี3"/>
  </r>
  <r>
    <d v="2025-05-28T00:00:00"/>
    <x v="56"/>
    <x v="18"/>
    <s v="เบทาโกร 326"/>
    <n v="20"/>
    <n v="37"/>
    <s v="ขาว"/>
    <n v="0"/>
    <n v="80"/>
    <s v="±"/>
    <n v="3"/>
    <s v="บิด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7"/>
    <n v="5000"/>
    <n v="0"/>
    <n v="5000"/>
    <n v="5450"/>
    <n v="0"/>
    <x v="9"/>
    <n v="0"/>
    <n v="0"/>
    <n v="0"/>
    <n v="0"/>
    <n v="0"/>
    <s v="ลพบุรี3"/>
  </r>
  <r>
    <d v="2025-06-10T00:00:00"/>
    <x v="57"/>
    <x v="18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0"/>
    <n v="31500"/>
    <x v="9"/>
    <n v="32270.700000000004"/>
    <n v="0"/>
    <n v="32270.700000000004"/>
    <n v="0"/>
    <n v="0"/>
    <s v="ลพบุรี1"/>
  </r>
  <r>
    <d v="2025-06-10T00:00:00"/>
    <x v="58"/>
    <x v="18"/>
    <s v="WB ฟาร์ม F932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6"/>
    <n v="30000"/>
    <n v="0"/>
    <n v="30000"/>
    <n v="0"/>
    <n v="31500"/>
    <x v="9"/>
    <n v="32270.700000000004"/>
    <n v="0"/>
    <n v="32270.700000000004"/>
    <n v="0"/>
    <n v="0"/>
    <s v="ลพบุรี1"/>
  </r>
  <r>
    <d v="2025-06-13T00:00:00"/>
    <x v="59"/>
    <x v="18"/>
    <s v="บาลานส์ 945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9"/>
    <n v="5378.4500000000007"/>
    <n v="0"/>
    <n v="5378.4500000000007"/>
    <n v="0"/>
    <n v="0"/>
    <s v="ลพบุรี3"/>
  </r>
  <r>
    <d v="2025-06-13T00:00:00"/>
    <x v="59"/>
    <x v="18"/>
    <s v="เบทาโกร 402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30000"/>
    <n v="0"/>
    <n v="30000"/>
    <n v="0"/>
    <n v="31500"/>
    <x v="9"/>
    <n v="32270.700000000004"/>
    <n v="0"/>
    <n v="32270.700000000004"/>
    <n v="0"/>
    <n v="0"/>
    <s v="ลพบุรี3"/>
  </r>
  <r>
    <d v="2025-06-13T00:00:00"/>
    <x v="59"/>
    <x v="18"/>
    <s v="เบทาโกร 327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8"/>
    <n v="5000"/>
    <n v="0"/>
    <n v="5000"/>
    <n v="0"/>
    <n v="5250"/>
    <x v="9"/>
    <n v="5378.4500000000007"/>
    <n v="0"/>
    <n v="5378.4500000000007"/>
    <n v="0"/>
    <n v="0"/>
    <s v="ลพบุรี3"/>
  </r>
  <r>
    <d v="2025-06-10T00:00:00"/>
    <x v="60"/>
    <x v="18"/>
    <s v="WB ฟาร์ม F992 30kg LP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19"/>
    <n v="5000"/>
    <n v="5072"/>
    <n v="0"/>
    <n v="5435"/>
    <n v="0"/>
    <x v="9"/>
    <n v="0"/>
    <n v="0"/>
    <n v="0"/>
    <n v="0"/>
    <n v="0"/>
    <s v="ลำพูน"/>
  </r>
  <r>
    <d v="2025-06-13T00:00:00"/>
    <x v="61"/>
    <x v="18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80000"/>
    <n v="0"/>
    <n v="80000"/>
    <n v="0"/>
    <n v="84000"/>
    <x v="9"/>
    <n v="86055.200000000012"/>
    <n v="0"/>
    <n v="86055.200000000012"/>
    <n v="0"/>
    <n v="0"/>
    <s v="ลพบุรี3"/>
  </r>
  <r>
    <d v="2025-06-13T00:00:00"/>
    <x v="61"/>
    <x v="18"/>
    <s v="WB ฟาร์ม F993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0"/>
    <n v="20000"/>
    <n v="0"/>
    <n v="20000"/>
    <n v="0"/>
    <n v="21000"/>
    <x v="9"/>
    <n v="21513.800000000003"/>
    <n v="0"/>
    <n v="21513.800000000003"/>
    <n v="0"/>
    <n v="0"/>
    <s v="ลพบุรี3"/>
  </r>
  <r>
    <d v="2025-06-10T00:00:00"/>
    <x v="57"/>
    <x v="18"/>
    <s v="WB ฟาร์ม F992 30kg LR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50000"/>
    <n v="0"/>
    <n v="50000"/>
    <n v="0"/>
    <n v="52500"/>
    <x v="9"/>
    <n v="53784.500000000007"/>
    <n v="0"/>
    <n v="53784.500000000007"/>
    <n v="0"/>
    <n v="0"/>
    <s v="ลพบุรี1"/>
  </r>
  <r>
    <d v="2025-06-10T00:00:00"/>
    <x v="58"/>
    <x v="18"/>
    <s v="WB ฟาร์ม F931L 30kg "/>
    <n v="20"/>
    <n v="37"/>
    <s v="ขาว"/>
    <n v="0"/>
    <n v="80"/>
    <s v="±"/>
    <n v="3"/>
    <s v="ไม่"/>
    <s v="ไม่สวมถุงใน"/>
    <n v="0"/>
    <n v="0"/>
    <n v="0"/>
    <n v="0"/>
    <n v="0"/>
    <s v="500กระสอบแบน พร้อมระบุชื่อบริษัท รายการสินค้า จำนวนแต่ละแพ็ค"/>
    <x v="21"/>
    <n v="30000"/>
    <n v="0"/>
    <n v="30000"/>
    <n v="0"/>
    <n v="31500"/>
    <x v="9"/>
    <n v="32270.700000000004"/>
    <n v="0"/>
    <n v="32270.700000000004"/>
    <n v="0"/>
    <n v="0"/>
    <s v="ลพบุรี1"/>
  </r>
  <r>
    <s v="ประมาณการ"/>
    <x v="0"/>
    <x v="11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150000"/>
    <n v="0"/>
    <n v="150000"/>
    <n v="0"/>
    <n v="157500"/>
    <x v="9"/>
    <n v="157162.5"/>
    <n v="0"/>
    <n v="157162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9"/>
    <n v="620760.00593750016"/>
    <n v="15719.305937500001"/>
    <n v="605040.70000000007"/>
    <n v="0"/>
    <n v="0"/>
    <s v="ระบุในSD"/>
  </r>
  <r>
    <d v="2025-06-07T00:00:00"/>
    <x v="62"/>
    <x v="19"/>
    <s v="กรุงเทพมหานคร"/>
    <n v="20"/>
    <n v="34"/>
    <s v="ขาว"/>
    <n v="0"/>
    <n v="85"/>
    <s v="±"/>
    <n v="5"/>
    <s v="ไม่"/>
    <s v="ไม่สวมถุงใน"/>
    <n v="0"/>
    <n v="0"/>
    <n v="0"/>
    <n v="0"/>
    <n v="0"/>
    <s v="มัด100"/>
    <x v="13"/>
    <n v="1345000"/>
    <n v="960000"/>
    <n v="385000"/>
    <n v="1098496"/>
    <n v="258829.2"/>
    <x v="10"/>
    <n v="235720.15253640001"/>
    <n v="96032.175768351415"/>
    <n v="139687.9767680486"/>
    <n v="0"/>
    <n v="0"/>
    <n v="0"/>
  </r>
  <r>
    <d v="1899-12-30T00:00:00"/>
    <x v="1"/>
    <x v="1"/>
    <n v="0"/>
    <n v="20"/>
    <n v="34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0"/>
    <n v="235720.15253640001"/>
    <n v="96032.175768351415"/>
    <n v="139687.9767680486"/>
    <n v="0"/>
    <n v="0"/>
    <s v="ระบุในSD"/>
  </r>
  <r>
    <d v="2025-05-26T00:00:00"/>
    <x v="63"/>
    <x v="12"/>
    <s v="โมโม่4132"/>
    <n v="21"/>
    <n v="40"/>
    <s v="ขาว"/>
    <s v="ใส"/>
    <n v="108"/>
    <s v="±"/>
    <n v="5"/>
    <s v="จับจีบ"/>
    <n v="22"/>
    <n v="42"/>
    <n v="40"/>
    <n v="113.97964300799998"/>
    <n v="0"/>
    <n v="113.97964300799998"/>
    <s v="500กระสอบแบน"/>
    <x v="11"/>
    <n v="5000"/>
    <n v="0"/>
    <n v="5000"/>
    <n v="5440"/>
    <n v="0"/>
    <x v="11"/>
    <n v="0"/>
    <n v="0"/>
    <n v="0"/>
    <n v="0"/>
    <n v="0"/>
    <n v="0"/>
  </r>
  <r>
    <d v="2025-06-14T00:00:00"/>
    <x v="64"/>
    <x v="20"/>
    <s v="ยูนิคอร์นฟิช401M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3"/>
    <n v="10000"/>
    <n v="0"/>
    <n v="10000"/>
    <n v="10500"/>
    <n v="0"/>
    <x v="11"/>
    <n v="0"/>
    <n v="0"/>
    <n v="0"/>
    <n v="0"/>
    <n v="0"/>
    <n v="0"/>
  </r>
  <r>
    <d v="2025-06-19T00:00:00"/>
    <x v="65"/>
    <x v="21"/>
    <s v="แดนโกร20(เขียวเข้ม)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50000"/>
    <n v="0"/>
    <n v="50000"/>
    <n v="0"/>
    <n v="52500"/>
    <x v="11"/>
    <n v="53784.500000000007"/>
    <n v="53784.500000000007"/>
    <n v="0"/>
    <n v="0"/>
    <n v="53784.500000000007"/>
    <n v="0"/>
  </r>
  <r>
    <d v="2025-06-19T00:00:00"/>
    <x v="65"/>
    <x v="21"/>
    <s v="วีโว่300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50000"/>
    <n v="0"/>
    <n v="50000"/>
    <n v="0"/>
    <n v="52500"/>
    <x v="11"/>
    <n v="53784.500000000007"/>
    <n v="13508"/>
    <n v="40276.500000000007"/>
    <n v="0"/>
    <n v="53784.500000000007"/>
    <n v="0"/>
  </r>
  <r>
    <d v="2025-06-19T00:00:00"/>
    <x v="65"/>
    <x v="21"/>
    <s v="วีโว่400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4"/>
    <n v="50000"/>
    <n v="0"/>
    <n v="50000"/>
    <n v="0"/>
    <n v="52500"/>
    <x v="11"/>
    <n v="53784.500000000007"/>
    <n v="0"/>
    <n v="53784.500000000007"/>
    <n v="0"/>
    <n v="53784.500000000007"/>
    <n v="0"/>
  </r>
  <r>
    <d v="2025-06-18T00:00:00"/>
    <x v="66"/>
    <x v="12"/>
    <s v="ฟีล กู๊ด 802"/>
    <n v="21"/>
    <n v="38"/>
    <s v="ขาว"/>
    <s v="ใส"/>
    <n v="102"/>
    <s v="±"/>
    <n v="5"/>
    <s v="บิด"/>
    <n v="22"/>
    <n v="40"/>
    <n v="40"/>
    <n v="173.68326553599996"/>
    <n v="0"/>
    <n v="173.68326553599996"/>
    <s v="500กระสอบแบน"/>
    <x v="6"/>
    <n v="8000"/>
    <n v="0"/>
    <n v="8000"/>
    <n v="0"/>
    <n v="8400"/>
    <x v="11"/>
    <n v="8829.0399999999991"/>
    <n v="0"/>
    <n v="8829.0399999999991"/>
    <n v="0"/>
    <n v="8829.0399999999991"/>
    <n v="0"/>
  </r>
  <r>
    <d v="2025-06-18T00:00:00"/>
    <x v="67"/>
    <x v="12"/>
    <s v="ฟีล กู๊ด 801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0"/>
    <n v="3000"/>
    <n v="0"/>
    <n v="3000"/>
    <n v="0"/>
    <n v="3150"/>
    <x v="11"/>
    <n v="3310.89"/>
    <n v="0"/>
    <n v="3310.89"/>
    <n v="0"/>
    <n v="3310.89"/>
    <n v="0"/>
  </r>
  <r>
    <d v="2025-06-18T00:00:00"/>
    <x v="66"/>
    <x v="12"/>
    <s v="ฟีล กู๊ด 802"/>
    <n v="21"/>
    <n v="38"/>
    <s v="ขาว"/>
    <s v="ใส"/>
    <n v="102"/>
    <s v="±"/>
    <n v="5"/>
    <s v="บิด"/>
    <n v="22"/>
    <n v="40"/>
    <n v="40"/>
    <n v="151.97285734399995"/>
    <n v="0"/>
    <n v="151.97285734399995"/>
    <s v="500กระสอบแบน"/>
    <x v="9"/>
    <n v="7000"/>
    <n v="0"/>
    <n v="7000"/>
    <n v="0"/>
    <n v="7350"/>
    <x v="11"/>
    <n v="7725.41"/>
    <n v="0"/>
    <n v="7725.41"/>
    <n v="0"/>
    <n v="7725.41"/>
    <n v="0"/>
  </r>
  <r>
    <d v="2024-12-02T00:00:00"/>
    <x v="68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9"/>
    <n v="8000"/>
    <n v="0"/>
    <n v="8000"/>
    <n v="0"/>
    <n v="8400"/>
    <x v="11"/>
    <n v="8605.52"/>
    <n v="0"/>
    <n v="8605.52"/>
    <n v="0"/>
    <n v="8605.52"/>
    <n v="0"/>
  </r>
  <r>
    <d v="2024-12-05T00:00:00"/>
    <x v="69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9"/>
    <n v="16000"/>
    <n v="0"/>
    <n v="16000"/>
    <n v="0"/>
    <n v="16800"/>
    <x v="11"/>
    <n v="17211.04"/>
    <n v="0"/>
    <n v="17211.04"/>
    <n v="0"/>
    <n v="17211.04"/>
    <n v="0"/>
  </r>
  <r>
    <d v="2024-12-05T00:00:00"/>
    <x v="70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9"/>
    <n v="16000"/>
    <n v="0"/>
    <n v="16000"/>
    <n v="0"/>
    <n v="16800"/>
    <x v="11"/>
    <n v="17211.04"/>
    <n v="0"/>
    <n v="17211.04"/>
    <n v="0"/>
    <n v="17211.04"/>
    <n v="0"/>
  </r>
  <r>
    <s v="ประมาณการ"/>
    <x v="0"/>
    <x v="22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9"/>
    <n v="10000"/>
    <n v="0"/>
    <n v="10000"/>
    <n v="0"/>
    <n v="10500"/>
    <x v="11"/>
    <n v="10756.900000000001"/>
    <n v="0"/>
    <n v="10756.900000000001"/>
    <n v="0"/>
    <n v="10756.900000000001"/>
    <n v="0"/>
  </r>
  <r>
    <s v="ประมาณการ"/>
    <x v="0"/>
    <x v="12"/>
    <s v="รอแบบ"/>
    <n v="21"/>
    <n v="40"/>
    <s v="ขาว"/>
    <s v="ใส"/>
    <n v="108"/>
    <s v="±"/>
    <n v="5"/>
    <s v="จับจีบ"/>
    <n v="22"/>
    <n v="42"/>
    <n v="40"/>
    <n v="227.95928601599996"/>
    <n v="0"/>
    <n v="227.95928601599996"/>
    <s v="500กระสอบแบน"/>
    <x v="9"/>
    <n v="10000"/>
    <n v="0"/>
    <n v="10000"/>
    <n v="0"/>
    <n v="10500"/>
    <x v="11"/>
    <n v="11595.1"/>
    <n v="0"/>
    <n v="11595.1"/>
    <n v="0"/>
    <n v="11595.1"/>
    <n v="0"/>
  </r>
  <r>
    <d v="2023-05-20T00:00:00"/>
    <x v="71"/>
    <x v="14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9"/>
    <n v="5000"/>
    <n v="0"/>
    <n v="5000"/>
    <n v="0"/>
    <n v="5250"/>
    <x v="11"/>
    <n v="5518.15"/>
    <n v="0"/>
    <n v="5518.15"/>
    <n v="0"/>
    <n v="5518.15"/>
    <n v="0"/>
  </r>
  <r>
    <d v="2025-05-23T00:00:00"/>
    <x v="72"/>
    <x v="14"/>
    <s v="มาซู ฟีดบี0434"/>
    <n v="21"/>
    <n v="40"/>
    <s v="ขาว"/>
    <s v="ด้าน"/>
    <n v="108"/>
    <s v="±"/>
    <n v="5"/>
    <s v="บิด"/>
    <n v="22"/>
    <n v="42"/>
    <n v="40"/>
    <n v="5.2886554355711999"/>
    <n v="0"/>
    <n v="5.2886554355711999"/>
    <s v="500กระสอบแบน"/>
    <x v="15"/>
    <n v="5000"/>
    <n v="4768"/>
    <n v="232"/>
    <n v="10420"/>
    <n v="0"/>
    <x v="11"/>
    <n v="0"/>
    <n v="0"/>
    <n v="0"/>
    <n v="0"/>
    <n v="0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252116.59000000005"/>
    <n v="67292.5"/>
    <n v="184824.09000000003"/>
    <n v="0"/>
    <n v="252116.59000000005"/>
    <s v="ระบุในSD"/>
  </r>
  <r>
    <d v="1900-01-08T00:00:00"/>
    <x v="73"/>
    <x v="23"/>
    <s v="เมล็ดพันธุ์ข้าว"/>
    <n v="22"/>
    <n v="34"/>
    <s v="ขาว"/>
    <s v="ใส"/>
    <n v="115"/>
    <s v="+"/>
    <n v="5"/>
    <s v="ไม่"/>
    <s v="ไม่สวมถุงใน"/>
    <n v="0"/>
    <n v="0"/>
    <n v="0"/>
    <n v="0"/>
    <n v="0"/>
    <s v="300กระสอบแบนเต็มใบ"/>
    <x v="2"/>
    <n v="239700"/>
    <n v="179000"/>
    <n v="60700"/>
    <n v="239772"/>
    <n v="0"/>
    <x v="12"/>
    <n v="0"/>
    <n v="0"/>
    <n v="0"/>
    <n v="0"/>
    <n v="0"/>
    <s v="ห้ามขาด-ผลิตเกิน 300"/>
  </r>
  <r>
    <d v="1899-12-30T00:00:00"/>
    <x v="1"/>
    <x v="1"/>
    <n v="0"/>
    <n v="21.6"/>
    <n v="34"/>
    <n v="0"/>
    <n v="0"/>
    <n v="97"/>
    <s v="±"/>
    <n v="5"/>
    <n v="0"/>
    <n v="0"/>
    <n v="0"/>
    <n v="0"/>
    <n v="0"/>
    <n v="0"/>
    <n v="0"/>
    <n v="0"/>
    <x v="1"/>
    <n v="0"/>
    <n v="0"/>
    <n v="0"/>
    <n v="0"/>
    <n v="0"/>
    <x v="12"/>
    <n v="0"/>
    <n v="0"/>
    <n v="0"/>
    <n v="0"/>
    <n v="0"/>
    <s v="ระบุในSD"/>
  </r>
  <r>
    <d v="2025-06-12T00:00:00"/>
    <x v="74"/>
    <x v="5"/>
    <s v="FELDSPAR SP SPAR 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3"/>
    <n v="5000"/>
    <n v="0"/>
    <n v="5000"/>
    <n v="0"/>
    <n v="5250"/>
    <x v="13"/>
    <n v="5518.15"/>
    <n v="5518.15"/>
    <n v="0"/>
    <n v="1236"/>
    <n v="4282.1499999999996"/>
    <n v="0"/>
  </r>
  <r>
    <d v="2025-06-12T00:00:00"/>
    <x v="75"/>
    <x v="24"/>
    <s v="OPAL CA3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22"/>
    <n v="6500"/>
    <n v="0"/>
    <n v="6500"/>
    <n v="0"/>
    <n v="6825"/>
    <x v="13"/>
    <n v="6447.1549999999997"/>
    <n v="6447.1549999999997"/>
    <n v="0"/>
    <n v="0"/>
    <n v="0"/>
    <n v="0"/>
  </r>
  <r>
    <d v="2025-06-12T00:00:00"/>
    <x v="75"/>
    <x v="24"/>
    <s v="EXCELBLEND S50(ถุงในดำ)"/>
    <n v="23"/>
    <n v="34"/>
    <s v="ขาว"/>
    <n v="0"/>
    <n v="68"/>
    <s v="±"/>
    <n v="5"/>
    <s v="ไม่"/>
    <n v="24"/>
    <n v="37"/>
    <n v="50"/>
    <n v="178.00067625600002"/>
    <n v="0"/>
    <n v="178.00067625600002"/>
    <s v="มัด100"/>
    <x v="22"/>
    <n v="6500"/>
    <n v="0"/>
    <n v="6500"/>
    <n v="0"/>
    <n v="6825"/>
    <x v="13"/>
    <n v="6447.1549999999997"/>
    <n v="6447.1549999999997"/>
    <n v="0"/>
    <n v="0"/>
    <n v="0"/>
    <n v="0"/>
  </r>
  <r>
    <d v="2025-06-12T00:00:00"/>
    <x v="75"/>
    <x v="24"/>
    <s v="BLANK FORM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มัด100"/>
    <x v="22"/>
    <n v="7000"/>
    <n v="0"/>
    <n v="7000"/>
    <n v="0"/>
    <n v="7350"/>
    <x v="13"/>
    <n v="7725.41"/>
    <n v="7725.41"/>
    <n v="0"/>
    <n v="0"/>
    <n v="7725.41"/>
    <n v="0"/>
  </r>
  <r>
    <s v="ประมาณการ"/>
    <x v="0"/>
    <x v="24"/>
    <s v="รอแบบ"/>
    <n v="23"/>
    <n v="34"/>
    <s v="ขาว"/>
    <n v="0"/>
    <n v="68"/>
    <s v="±"/>
    <n v="5"/>
    <s v="ไม่"/>
    <n v="24"/>
    <n v="37"/>
    <n v="50"/>
    <n v="547.69438847999993"/>
    <n v="0"/>
    <n v="547.69438847999993"/>
    <s v="มัด100"/>
    <x v="0"/>
    <n v="20000"/>
    <n v="0"/>
    <n v="20000"/>
    <n v="0"/>
    <n v="21000"/>
    <x v="13"/>
    <n v="19837.400000000001"/>
    <n v="19837.400000000001"/>
    <n v="0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3"/>
    <n v="45975.270000000004"/>
    <n v="45975.270000000004"/>
    <n v="0"/>
    <n v="1236"/>
    <n v="12007.56"/>
    <s v="ระบุในSD"/>
  </r>
  <r>
    <s v="ประมาณการ"/>
    <x v="0"/>
    <x v="25"/>
    <s v="รอแบบ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14"/>
    <n v="9918.7000000000007"/>
    <n v="0"/>
    <n v="9918.7000000000007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9918.7000000000007"/>
    <n v="0"/>
    <n v="9918.7000000000007"/>
    <n v="0"/>
    <n v="0"/>
    <n v="0"/>
  </r>
  <r>
    <d v="2025-03-11T00:00:00"/>
    <x v="76"/>
    <x v="21"/>
    <s v="ไม่พิมพ์"/>
    <n v="23"/>
    <n v="40"/>
    <s v="ขาว"/>
    <s v="ใส"/>
    <n v="125"/>
    <s v="±"/>
    <n v="5"/>
    <s v="จับจีบ4&quot;"/>
    <s v="ไม่สวมถุงใน"/>
    <n v="0"/>
    <n v="0"/>
    <n v="0"/>
    <n v="0"/>
    <n v="0"/>
    <s v="500กระสอบแบน"/>
    <x v="9"/>
    <n v="1000"/>
    <n v="0"/>
    <n v="1000"/>
    <n v="0"/>
    <n v="0"/>
    <x v="15"/>
    <n v="1159.5100000000002"/>
    <n v="1159.5100000000002"/>
    <n v="0"/>
    <n v="1159.5100000000002"/>
    <n v="0"/>
    <s v="ห้ามขาด-เกินได้5%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5"/>
    <n v="1159.5100000000002"/>
    <n v="1159.5100000000002"/>
    <n v="0"/>
    <n v="1159.5100000000002"/>
    <n v="0"/>
    <s v="ระบุในSD"/>
  </r>
  <r>
    <d v="2024-11-05T00:00:00"/>
    <x v="77"/>
    <x v="26"/>
    <s v="Blue for Refine sugar"/>
    <n v="23"/>
    <n v="37"/>
    <s v="ขาว"/>
    <n v="0"/>
    <n v="130"/>
    <s v="±"/>
    <n v="5"/>
    <s v="บิด"/>
    <n v="24"/>
    <n v="40"/>
    <n v="55"/>
    <n v="1758.5430635519999"/>
    <n v="0"/>
    <n v="1758.5430635519999"/>
    <s v="400แบน"/>
    <x v="11"/>
    <n v="54000"/>
    <n v="0"/>
    <n v="54000"/>
    <n v="57980"/>
    <n v="0"/>
    <x v="16"/>
    <n v="0"/>
    <n v="0"/>
    <n v="0"/>
    <n v="0"/>
    <n v="0"/>
    <n v="0"/>
  </r>
  <r>
    <d v="2024-11-05T00:00:00"/>
    <x v="77"/>
    <x v="26"/>
    <s v="Blue for Refine sugar"/>
    <n v="23"/>
    <n v="37"/>
    <s v="ขาว"/>
    <n v="0"/>
    <n v="130"/>
    <s v="±"/>
    <n v="5"/>
    <s v="บิด"/>
    <n v="24"/>
    <n v="40"/>
    <n v="55"/>
    <n v="1500.6234142310398"/>
    <n v="0"/>
    <n v="1500.6234142310398"/>
    <s v="400แบน"/>
    <x v="4"/>
    <n v="54000"/>
    <n v="7920"/>
    <n v="46080"/>
    <n v="7920"/>
    <n v="48384"/>
    <x v="16"/>
    <n v="49567.7952"/>
    <n v="7500"/>
    <n v="42067.7952"/>
    <n v="0"/>
    <n v="0"/>
    <n v="0"/>
  </r>
  <r>
    <d v="2024-11-05T00:00:00"/>
    <x v="77"/>
    <x v="26"/>
    <s v="Blue for Refine sugar"/>
    <n v="23"/>
    <n v="37"/>
    <s v="ขาว"/>
    <n v="0"/>
    <n v="130"/>
    <s v="±"/>
    <n v="5"/>
    <s v="บิด"/>
    <n v="24"/>
    <n v="40"/>
    <n v="55"/>
    <n v="1628.2806143999999"/>
    <n v="0"/>
    <n v="1628.2806143999999"/>
    <s v="400แบน"/>
    <x v="22"/>
    <n v="50000"/>
    <n v="0"/>
    <n v="50000"/>
    <n v="0"/>
    <n v="52500"/>
    <x v="16"/>
    <n v="53784.500000000007"/>
    <n v="0"/>
    <n v="53784.500000000007"/>
    <n v="0"/>
    <n v="0"/>
    <n v="0"/>
  </r>
  <r>
    <d v="2024-11-05T00:00:00"/>
    <x v="77"/>
    <x v="26"/>
    <s v="Green for white sugar"/>
    <n v="23"/>
    <n v="37"/>
    <s v="ขาว"/>
    <n v="0"/>
    <n v="130"/>
    <s v="±"/>
    <n v="5"/>
    <s v="บิด"/>
    <n v="24"/>
    <n v="40"/>
    <n v="55"/>
    <n v="1628.2806143999999"/>
    <n v="264"/>
    <n v="1364.2806143999999"/>
    <s v="400แบน"/>
    <x v="17"/>
    <n v="50000"/>
    <n v="0"/>
    <n v="50000"/>
    <n v="0"/>
    <n v="52500"/>
    <x v="17"/>
    <n v="53784.500000000007"/>
    <n v="0"/>
    <n v="53784.500000000007"/>
    <n v="0"/>
    <n v="0"/>
    <s v="สั่งเวียดนามสำเร็จรูปทั้งหมด"/>
  </r>
  <r>
    <d v="2024-11-05T00:00:00"/>
    <x v="77"/>
    <x v="26"/>
    <s v="Green for white sugar"/>
    <n v="23"/>
    <n v="37"/>
    <s v="ขาว"/>
    <n v="0"/>
    <n v="130"/>
    <s v="±"/>
    <n v="5"/>
    <s v="บิด"/>
    <n v="24"/>
    <n v="40"/>
    <n v="55"/>
    <n v="1628.2806143999999"/>
    <n v="264"/>
    <n v="1364.2806143999999"/>
    <s v="400แบน"/>
    <x v="20"/>
    <n v="50000"/>
    <n v="0"/>
    <n v="50000"/>
    <n v="0"/>
    <n v="52500"/>
    <x v="17"/>
    <n v="53784.500000000007"/>
    <n v="0"/>
    <n v="53784.500000000007"/>
    <n v="0"/>
    <n v="0"/>
    <s v="สั่งเวียดนามสำเร็จรูปทั้งหมด"/>
  </r>
  <r>
    <d v="2024-11-05T00:00:00"/>
    <x v="77"/>
    <x v="26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9"/>
    <n v="200000"/>
    <n v="0"/>
    <n v="200000"/>
    <n v="0"/>
    <n v="210000"/>
    <x v="17"/>
    <n v="215138.00000000003"/>
    <n v="0"/>
    <n v="215138.00000000003"/>
    <n v="0"/>
    <n v="0"/>
    <s v="สั่งเวียดนามสำเร็จรูปทั้งหมด"/>
  </r>
  <r>
    <d v="2024-11-05T00:00:00"/>
    <x v="77"/>
    <x v="26"/>
    <s v="Green for white sugar"/>
    <n v="23"/>
    <n v="37"/>
    <s v="ขาว"/>
    <n v="0"/>
    <n v="130"/>
    <s v="±"/>
    <n v="5"/>
    <s v="บิด"/>
    <n v="24"/>
    <n v="40"/>
    <n v="55"/>
    <n v="6513.1224575999995"/>
    <n v="0"/>
    <n v="6513.1224575999995"/>
    <s v="400แบน"/>
    <x v="9"/>
    <n v="200000"/>
    <n v="0"/>
    <n v="200000"/>
    <n v="0"/>
    <n v="210000"/>
    <x v="16"/>
    <n v="215138.00000000003"/>
    <n v="0"/>
    <n v="215138.00000000003"/>
    <n v="0"/>
    <n v="0"/>
    <s v="สั่งเวียดนามสำเร็จรูปทั้งหมด"/>
  </r>
  <r>
    <d v="2024-11-05T00:00:00"/>
    <x v="77"/>
    <x v="26"/>
    <s v="Green for white sugar"/>
    <n v="23"/>
    <n v="37"/>
    <s v="ขาว"/>
    <n v="0"/>
    <n v="130"/>
    <s v="±"/>
    <n v="5"/>
    <s v="บิด"/>
    <n v="24"/>
    <n v="40"/>
    <n v="55"/>
    <n v="4437.9765113840631"/>
    <n v="0"/>
    <n v="4437.9765113840631"/>
    <s v="400แบน"/>
    <x v="9"/>
    <n v="136278"/>
    <n v="0"/>
    <n v="136278"/>
    <n v="0"/>
    <n v="143091.9"/>
    <x v="16"/>
    <n v="146592.88182000001"/>
    <n v="0"/>
    <n v="146592.88182000001"/>
    <n v="0"/>
    <n v="0"/>
    <s v="สั่งเวียดนามสำเร็จรูปทั้งหมด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6"/>
    <n v="787790.17702000006"/>
    <n v="7500"/>
    <n v="780290.17702000006"/>
    <n v="0"/>
    <n v="0"/>
    <s v="ระบุในSD"/>
  </r>
  <r>
    <s v="ประมาณการ"/>
    <x v="0"/>
    <x v="27"/>
    <s v="ไม่พิมพ์"/>
    <n v="26"/>
    <n v="42"/>
    <s v="ขาว"/>
    <n v="0"/>
    <n v="100"/>
    <s v="±"/>
    <n v="5"/>
    <s v="ไม่"/>
    <s v="ไม่สวมถุงใน"/>
    <n v="0"/>
    <n v="0"/>
    <n v="0"/>
    <n v="0"/>
    <n v="0"/>
    <s v="500กระสอบ"/>
    <x v="0"/>
    <n v="40000"/>
    <n v="0"/>
    <n v="40000"/>
    <n v="0"/>
    <n v="0"/>
    <x v="18"/>
    <n v="48615.600000000006"/>
    <n v="2000"/>
    <n v="46615.600000000006"/>
    <n v="0"/>
    <n v="0"/>
    <n v="0"/>
  </r>
  <r>
    <s v="ประมาณการ"/>
    <x v="0"/>
    <x v="28"/>
    <s v="รอแบบ"/>
    <n v="26"/>
    <n v="41"/>
    <s v="ขาว"/>
    <n v="0"/>
    <n v="97"/>
    <s v="±"/>
    <n v="5"/>
    <s v="บิด"/>
    <n v="27"/>
    <n v="43"/>
    <n v="40"/>
    <n v="286.42936262399996"/>
    <n v="0"/>
    <n v="286.42936262399996"/>
    <s v="300กระสอบ"/>
    <x v="0"/>
    <n v="10000"/>
    <n v="0"/>
    <n v="10000"/>
    <n v="0"/>
    <n v="10500"/>
    <x v="18"/>
    <n v="11874.499999999998"/>
    <n v="0"/>
    <n v="11874.499999999998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8"/>
    <n v="60490.100000000006"/>
    <n v="2000"/>
    <n v="58490.100000000006"/>
    <n v="0"/>
    <n v="0"/>
    <s v="ระบุในSD"/>
  </r>
  <r>
    <d v="2025-05-27T00:00:00"/>
    <x v="78"/>
    <x v="29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3"/>
    <n v="5000"/>
    <n v="5000"/>
    <n v="0"/>
    <n v="0"/>
    <n v="0"/>
    <x v="19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9"/>
    <n v="0"/>
    <n v="0"/>
    <n v="0"/>
    <n v="0"/>
    <n v="0"/>
    <s v="ระบุในSD"/>
  </r>
  <r>
    <s v="ประมาณการ"/>
    <x v="0"/>
    <x v="22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0"/>
    <n v="20000"/>
    <n v="0"/>
    <n v="20000"/>
    <n v="0"/>
    <n v="0"/>
    <x v="20"/>
    <n v="24866.6"/>
    <n v="17336"/>
    <n v="7530.5999999999985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20"/>
    <n v="24866.6"/>
    <n v="17336"/>
    <n v="7530.5999999999985"/>
    <n v="0"/>
    <n v="0"/>
    <s v="ระบุในSD"/>
  </r>
  <r>
    <d v="2025-06-07T00:00:00"/>
    <x v="79"/>
    <x v="22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10000"/>
    <n v="0"/>
    <n v="10000"/>
    <n v="0"/>
    <n v="0"/>
    <x v="21"/>
    <n v="12433.3"/>
    <n v="12433.3"/>
    <n v="0"/>
    <n v="0"/>
    <n v="12433.3"/>
    <s v="ห้ามขาด-เกินได้5%"/>
  </r>
  <r>
    <d v="2025-06-17T00:00:00"/>
    <x v="80"/>
    <x v="22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2"/>
    <n v="10000"/>
    <n v="0"/>
    <n v="10000"/>
    <n v="0"/>
    <n v="10500"/>
    <x v="21"/>
    <n v="12433.3"/>
    <n v="12433.3"/>
    <n v="0"/>
    <n v="0"/>
    <n v="12433.3"/>
    <s v="ห้ามขาด-เกินได้5%"/>
  </r>
  <r>
    <d v="2025-06-07T00:00:00"/>
    <x v="79"/>
    <x v="22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0"/>
    <x v="21"/>
    <n v="6216.65"/>
    <n v="6216.65"/>
    <n v="0"/>
    <n v="0"/>
    <n v="6216.65"/>
    <s v="ห้ามขาด-เกินได้5%"/>
  </r>
  <r>
    <d v="2025-06-12T00:00:00"/>
    <x v="81"/>
    <x v="22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3"/>
    <n v="15000"/>
    <n v="0"/>
    <n v="15000"/>
    <n v="0"/>
    <n v="0"/>
    <x v="21"/>
    <n v="18649.949999999997"/>
    <n v="18649.949999999997"/>
    <n v="0"/>
    <n v="0"/>
    <n v="18649.949999999997"/>
    <s v="ห้ามขาด-เกินได้5%"/>
  </r>
  <r>
    <s v="ประมาณการ"/>
    <x v="0"/>
    <x v="22"/>
    <s v="Fish meal spectra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0"/>
    <n v="5250"/>
    <x v="21"/>
    <n v="6216.65"/>
    <n v="6216.65"/>
    <n v="0"/>
    <n v="0"/>
    <n v="6216.65"/>
    <n v="0"/>
  </r>
  <r>
    <s v="ประมาณการ"/>
    <x v="0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2"/>
    <n v="30000"/>
    <n v="0"/>
    <n v="30000"/>
    <n v="0"/>
    <n v="31500"/>
    <x v="21"/>
    <n v="37299.899999999994"/>
    <n v="13231"/>
    <n v="24068.899999999994"/>
    <n v="0"/>
    <n v="37299.899999999994"/>
    <n v="0"/>
  </r>
  <r>
    <s v="ประมาณการ"/>
    <x v="0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0"/>
    <n v="30000"/>
    <n v="0"/>
    <n v="30000"/>
    <n v="0"/>
    <n v="31500"/>
    <x v="21"/>
    <n v="37299.899999999994"/>
    <n v="0"/>
    <n v="37299.899999999994"/>
    <n v="0"/>
    <n v="37299.899999999994"/>
    <n v="0"/>
  </r>
  <r>
    <s v="ประมาณการ"/>
    <x v="0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3"/>
    <n v="30000"/>
    <n v="0"/>
    <n v="30000"/>
    <n v="0"/>
    <n v="31500"/>
    <x v="21"/>
    <n v="37299.899999999994"/>
    <n v="0"/>
    <n v="37299.899999999994"/>
    <n v="0"/>
    <n v="37299.899999999994"/>
    <n v="0"/>
  </r>
  <r>
    <s v="ประมาณการ"/>
    <x v="0"/>
    <x v="22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24"/>
    <n v="20000"/>
    <n v="0"/>
    <n v="20000"/>
    <n v="0"/>
    <n v="21000"/>
    <x v="21"/>
    <n v="24866.6"/>
    <n v="0"/>
    <n v="24866.6"/>
    <n v="0"/>
    <n v="24866.6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21"/>
    <n v="192716.15"/>
    <n v="69180.850000000006"/>
    <n v="123535.29999999999"/>
    <n v="0"/>
    <n v="192716.15"/>
    <s v="ระบุในSD"/>
  </r>
  <r>
    <d v="2025-05-23T00:00:00"/>
    <x v="82"/>
    <x v="30"/>
    <s v="TRJ"/>
    <n v="28"/>
    <n v="41"/>
    <s v="ขาว"/>
    <n v="0"/>
    <n v="120"/>
    <s v="±"/>
    <n v="3"/>
    <s v="ไม่"/>
    <s v="ไม่สวมถุงใน"/>
    <n v="0"/>
    <n v="0"/>
    <n v="0"/>
    <n v="0"/>
    <n v="0"/>
    <s v="500กระสอบ"/>
    <x v="12"/>
    <n v="50000"/>
    <n v="8339"/>
    <n v="41661"/>
    <n v="53935"/>
    <n v="0"/>
    <x v="22"/>
    <n v="0"/>
    <n v="0"/>
    <n v="0"/>
    <n v="0"/>
    <n v="0"/>
    <n v="0"/>
  </r>
  <r>
    <s v="ประมาณการ"/>
    <x v="0"/>
    <x v="22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0"/>
    <x v="22"/>
    <n v="6775.4500000000007"/>
    <n v="5180"/>
    <n v="1595.4500000000007"/>
    <n v="1499"/>
    <n v="5276.4500000000007"/>
    <n v="0"/>
  </r>
  <r>
    <s v="ประมาณการ"/>
    <x v="0"/>
    <x v="22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0"/>
    <x v="22"/>
    <n v="13550.900000000001"/>
    <n v="0"/>
    <n v="13550.900000000001"/>
    <n v="0"/>
    <n v="13550.900000000001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2"/>
    <n v="20326.350000000002"/>
    <n v="5180"/>
    <n v="15146.350000000002"/>
    <n v="1499"/>
    <n v="18827.350000000002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801EC-0AB3-48D2-AE1B-0FFF415EC0BA}" name="PivotTable2" cacheId="279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1">
    <pivotField axis="axisPage" compact="0" outline="0" subtotalTop="0" multipleItemSelectionAllowed="1" showAll="0">
      <items count="119">
        <item h="1" x="1"/>
        <item x="102"/>
        <item x="0"/>
        <item x="54"/>
        <item x="62"/>
        <item x="101"/>
        <item x="61"/>
        <item x="63"/>
        <item x="32"/>
        <item x="109"/>
        <item x="51"/>
        <item x="53"/>
        <item x="52"/>
        <item x="41"/>
        <item x="60"/>
        <item x="94"/>
        <item x="97"/>
        <item x="98"/>
        <item x="59"/>
        <item x="100"/>
        <item x="34"/>
        <item x="50"/>
        <item x="48"/>
        <item h="1" x="58"/>
        <item h="1" x="91"/>
        <item h="1" x="99"/>
        <item h="1" x="49"/>
        <item h="1" x="43"/>
        <item h="1" x="47"/>
        <item h="1" x="6"/>
        <item h="1" x="13"/>
        <item h="1" x="14"/>
        <item h="1" x="20"/>
        <item h="1" x="21"/>
        <item h="1" x="22"/>
        <item h="1" x="40"/>
        <item h="1" x="42"/>
        <item h="1" x="35"/>
        <item h="1" x="36"/>
        <item h="1" x="24"/>
        <item h="1" x="56"/>
        <item h="1" x="57"/>
        <item h="1" x="28"/>
        <item h="1" x="44"/>
        <item h="1" x="45"/>
        <item h="1" x="46"/>
        <item h="1" x="55"/>
        <item h="1" x="87"/>
        <item h="1" x="67"/>
        <item h="1" x="66"/>
        <item h="1" x="68"/>
        <item h="1" x="70"/>
        <item h="1" x="72"/>
        <item h="1" x="73"/>
        <item h="1" x="75"/>
        <item h="1" x="76"/>
        <item h="1" x="77"/>
        <item h="1" x="78"/>
        <item h="1" x="79"/>
        <item h="1" x="81"/>
        <item h="1" x="82"/>
        <item h="1" x="83"/>
        <item h="1" x="88"/>
        <item h="1" x="103"/>
        <item h="1" x="111"/>
        <item h="1" x="107"/>
        <item h="1" x="108"/>
        <item h="1" x="110"/>
        <item h="1" x="113"/>
        <item h="1" x="114"/>
        <item h="1" x="115"/>
        <item h="1" x="116"/>
        <item h="1" x="2"/>
        <item h="1" x="4"/>
        <item h="1" x="5"/>
        <item h="1" x="12"/>
        <item h="1" x="11"/>
        <item h="1" x="15"/>
        <item h="1" x="16"/>
        <item h="1" x="27"/>
        <item h="1" x="30"/>
        <item h="1" x="31"/>
        <item h="1" x="65"/>
        <item h="1" x="71"/>
        <item h="1" x="74"/>
        <item h="1" x="80"/>
        <item h="1" x="84"/>
        <item h="1" x="85"/>
        <item h="1" x="86"/>
        <item h="1" x="90"/>
        <item h="1" x="117"/>
        <item h="1" x="3"/>
        <item h="1" x="39"/>
        <item h="1" x="112"/>
        <item h="1" x="7"/>
        <item h="1" x="8"/>
        <item h="1" x="9"/>
        <item h="1" x="10"/>
        <item h="1" x="17"/>
        <item h="1" x="18"/>
        <item h="1" x="19"/>
        <item h="1" x="23"/>
        <item h="1" x="25"/>
        <item h="1" x="26"/>
        <item h="1" x="33"/>
        <item h="1" x="37"/>
        <item h="1" x="38"/>
        <item h="1" x="29"/>
        <item h="1" x="64"/>
        <item h="1" x="69"/>
        <item h="1" x="89"/>
        <item h="1" x="92"/>
        <item h="1" x="93"/>
        <item h="1" x="95"/>
        <item h="1" x="96"/>
        <item h="1" x="104"/>
        <item h="1" x="105"/>
        <item h="1" x="106"/>
        <item t="default"/>
      </items>
    </pivotField>
    <pivotField axis="axisPage" compact="0" outline="0" subtotalTop="0" showAll="0">
      <items count="38">
        <item x="1"/>
        <item x="2"/>
        <item x="24"/>
        <item x="20"/>
        <item x="31"/>
        <item x="16"/>
        <item x="10"/>
        <item x="13"/>
        <item x="17"/>
        <item x="19"/>
        <item x="25"/>
        <item x="34"/>
        <item x="14"/>
        <item x="7"/>
        <item x="33"/>
        <item x="23"/>
        <item x="36"/>
        <item x="32"/>
        <item x="12"/>
        <item x="18"/>
        <item x="27"/>
        <item x="0"/>
        <item x="8"/>
        <item x="28"/>
        <item x="4"/>
        <item x="5"/>
        <item x="11"/>
        <item x="9"/>
        <item x="26"/>
        <item x="30"/>
        <item x="3"/>
        <item x="6"/>
        <item x="35"/>
        <item x="15"/>
        <item x="21"/>
        <item x="22"/>
        <item x="2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3">
        <item x="0"/>
        <item h="1" x="16"/>
        <item h="1" x="26"/>
        <item h="1" x="13"/>
        <item h="1" x="15"/>
        <item h="1" x="17"/>
        <item h="1" x="5"/>
        <item h="1" x="6"/>
        <item h="1" x="3"/>
        <item h="1" x="7"/>
        <item h="1" x="10"/>
        <item h="1" x="2"/>
        <item h="1" x="11"/>
        <item h="1" x="18"/>
        <item h="1" x="4"/>
        <item h="1" x="19"/>
        <item h="1" x="12"/>
        <item h="1" x="20"/>
        <item h="1" x="21"/>
        <item h="1" x="8"/>
        <item h="1" x="22"/>
        <item h="1" x="23"/>
        <item h="1" x="24"/>
        <item h="1" x="25"/>
        <item h="1" x="28"/>
        <item h="1" x="9"/>
        <item h="1" x="27"/>
        <item h="1" x="14"/>
        <item h="1" x="29"/>
        <item h="1" x="30"/>
        <item h="1" x="31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6">
        <item x="1"/>
        <item x="0"/>
        <item x="2"/>
        <item x="3"/>
        <item x="5"/>
        <item x="7"/>
        <item x="4"/>
        <item x="6"/>
        <item x="11"/>
        <item x="8"/>
        <item x="9"/>
        <item x="12"/>
        <item x="10"/>
        <item x="14"/>
        <item x="13"/>
        <item x="15"/>
        <item x="19"/>
        <item x="18"/>
        <item x="17"/>
        <item x="16"/>
        <item x="20"/>
        <item x="21"/>
        <item x="22"/>
        <item x="23"/>
        <item x="2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4"/>
  </rowFields>
  <rowItems count="13">
    <i>
      <x v="1"/>
    </i>
    <i>
      <x v="3"/>
    </i>
    <i>
      <x v="4"/>
    </i>
    <i>
      <x v="6"/>
    </i>
    <i>
      <x v="10"/>
    </i>
    <i>
      <x v="11"/>
    </i>
    <i>
      <x v="12"/>
    </i>
    <i>
      <x v="13"/>
    </i>
    <i>
      <x v="16"/>
    </i>
    <i>
      <x v="20"/>
    </i>
    <i>
      <x v="22"/>
    </i>
    <i>
      <x v="2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hier="-1"/>
    <pageField fld="1" hier="-1"/>
  </pageFields>
  <dataFields count="6">
    <dataField name="ผลรวม ของ จำนวนส่ง" fld="19" baseField="0" baseItem="0"/>
    <dataField name="ผลรวม ของ ค้างพิมพ์" fld="23" baseField="0" baseItem="0"/>
    <dataField name="ผลรวม ของ ค้างตัด" fld="21" baseField="0" baseItem="0"/>
    <dataField name="ผลรวม ของ Stock" fld="26" baseField="0" baseItem="0"/>
    <dataField name="ผลรวม ของ ใช้" fld="25" baseField="0" baseItem="0"/>
    <dataField name="ผลรวม ของ ค้างทอ" fld="27" baseField="0" baseItem="0" numFmtId="188"/>
  </dataFields>
  <formats count="11">
    <format dxfId="97">
      <pivotArea outline="0" collapsedLevelsAreSubtotals="1" fieldPosition="0"/>
    </format>
    <format dxfId="96">
      <pivotArea dataOnly="0" labelOnly="1" outline="0" axis="axisValues" fieldPosition="0"/>
    </format>
    <format dxfId="95">
      <pivotArea dataOnly="0" outline="0" fieldPosition="0">
        <references count="1">
          <reference field="24" count="0" defaultSubtotal="1"/>
        </references>
      </pivotArea>
    </format>
    <format dxfId="94">
      <pivotArea dataOnly="0" outline="0" fieldPosition="0">
        <references count="1">
          <reference field="24" count="0" defaultSubtotal="1"/>
        </references>
      </pivotArea>
    </format>
    <format dxfId="93">
      <pivotArea dataOnly="0" outline="0" fieldPosition="0">
        <references count="1">
          <reference field="24" count="0" defaultSubtotal="1"/>
        </references>
      </pivotArea>
    </format>
    <format dxfId="92">
      <pivotArea outline="0" fieldPosition="0">
        <references count="1">
          <reference field="4294967294" count="1" selected="0">
            <x v="4"/>
          </reference>
        </references>
      </pivotArea>
    </format>
    <format dxfId="91">
      <pivotArea outline="0" fieldPosition="0">
        <references count="2">
          <reference field="4294967294" count="1" selected="0">
            <x v="4"/>
          </reference>
          <reference field="24" count="8" selected="0">
            <x v="4"/>
            <x v="6"/>
            <x v="11"/>
            <x v="12"/>
            <x v="13"/>
            <x v="14"/>
            <x v="19"/>
            <x v="20"/>
          </reference>
        </references>
      </pivotArea>
    </format>
    <format dxfId="90">
      <pivotArea outline="0" fieldPosition="0">
        <references count="2">
          <reference field="4294967294" count="1" selected="0">
            <x v="4"/>
          </reference>
          <reference field="24" count="8" selected="0">
            <x v="4"/>
            <x v="6"/>
            <x v="11"/>
            <x v="12"/>
            <x v="13"/>
            <x v="14"/>
            <x v="19"/>
            <x v="20"/>
          </reference>
        </references>
      </pivotArea>
    </format>
    <format dxfId="89">
      <pivotArea outline="0" fieldPosition="0">
        <references count="2">
          <reference field="4294967294" count="1" selected="0">
            <x v="5"/>
          </reference>
          <reference field="24" count="9" selected="0">
            <x v="4"/>
            <x v="6"/>
            <x v="11"/>
            <x v="12"/>
            <x v="13"/>
            <x v="14"/>
            <x v="19"/>
            <x v="20"/>
            <x v="23"/>
          </reference>
        </references>
      </pivotArea>
    </format>
    <format dxfId="88">
      <pivotArea outline="0" fieldPosition="0">
        <references count="2">
          <reference field="4294967294" count="1" selected="0">
            <x v="5"/>
          </reference>
          <reference field="24" count="1" selected="0">
            <x v="6"/>
          </reference>
        </references>
      </pivotArea>
    </format>
    <format dxfId="87">
      <pivotArea outline="0" fieldPosition="0">
        <references count="2">
          <reference field="4294967294" count="1" selected="0">
            <x v="5"/>
          </reference>
          <reference field="24" count="5" selected="0">
            <x v="11"/>
            <x v="12"/>
            <x v="13"/>
            <x v="14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1F01F-2DE8-4875-9B7F-77356A760CD6}" name="PivotTable2" cacheId="28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9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106">
        <item h="1" x="1"/>
        <item x="84"/>
        <item h="1" x="0"/>
        <item x="51"/>
        <item x="57"/>
        <item x="83"/>
        <item x="56"/>
        <item x="58"/>
        <item x="3"/>
        <item x="95"/>
        <item x="24"/>
        <item x="50"/>
        <item x="49"/>
        <item x="43"/>
        <item x="80"/>
        <item x="81"/>
        <item x="82"/>
        <item x="55"/>
        <item x="79"/>
        <item x="27"/>
        <item x="48"/>
        <item x="46"/>
        <item x="54"/>
        <item x="73"/>
        <item x="47"/>
        <item x="40"/>
        <item x="7"/>
        <item x="18"/>
        <item x="42"/>
        <item x="30"/>
        <item x="28"/>
        <item x="52"/>
        <item x="53"/>
        <item x="20"/>
        <item x="45"/>
        <item x="38"/>
        <item x="39"/>
        <item x="69"/>
        <item x="59"/>
        <item x="63"/>
        <item x="64"/>
        <item x="65"/>
        <item x="71"/>
        <item x="85"/>
        <item x="98"/>
        <item x="93"/>
        <item x="94"/>
        <item x="96"/>
        <item x="99"/>
        <item x="101"/>
        <item x="102"/>
        <item x="103"/>
        <item x="2"/>
        <item x="12"/>
        <item x="60"/>
        <item x="66"/>
        <item x="68"/>
        <item x="32"/>
        <item x="10"/>
        <item x="5"/>
        <item x="6"/>
        <item x="11"/>
        <item x="13"/>
        <item x="14"/>
        <item x="16"/>
        <item x="34"/>
        <item x="31"/>
        <item x="41"/>
        <item x="37"/>
        <item x="33"/>
        <item x="78"/>
        <item x="88"/>
        <item x="89"/>
        <item x="90"/>
        <item x="4"/>
        <item x="8"/>
        <item x="9"/>
        <item x="15"/>
        <item x="17"/>
        <item x="19"/>
        <item x="21"/>
        <item x="22"/>
        <item x="23"/>
        <item x="25"/>
        <item x="26"/>
        <item x="29"/>
        <item x="35"/>
        <item x="36"/>
        <item x="44"/>
        <item x="61"/>
        <item x="62"/>
        <item x="67"/>
        <item x="70"/>
        <item x="72"/>
        <item x="74"/>
        <item x="75"/>
        <item x="76"/>
        <item x="77"/>
        <item x="86"/>
        <item x="87"/>
        <item x="91"/>
        <item x="92"/>
        <item x="97"/>
        <item x="100"/>
        <item x="104"/>
        <item t="default"/>
      </items>
    </pivotField>
    <pivotField axis="axisPage" compact="0" outline="0" subtotalTop="0" showAll="0">
      <items count="40">
        <item x="1"/>
        <item x="2"/>
        <item x="24"/>
        <item x="18"/>
        <item x="33"/>
        <item x="14"/>
        <item x="8"/>
        <item x="12"/>
        <item x="16"/>
        <item x="15"/>
        <item x="23"/>
        <item x="36"/>
        <item x="13"/>
        <item x="7"/>
        <item x="35"/>
        <item x="22"/>
        <item x="38"/>
        <item x="34"/>
        <item x="17"/>
        <item x="29"/>
        <item x="0"/>
        <item x="9"/>
        <item x="27"/>
        <item x="5"/>
        <item x="6"/>
        <item x="11"/>
        <item x="10"/>
        <item x="25"/>
        <item x="31"/>
        <item x="37"/>
        <item x="4"/>
        <item x="28"/>
        <item x="3"/>
        <item x="19"/>
        <item x="20"/>
        <item x="21"/>
        <item x="26"/>
        <item x="30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0"/>
        <item h="1" x="14"/>
        <item x="24"/>
        <item x="7"/>
        <item x="25"/>
        <item x="2"/>
        <item x="6"/>
        <item x="9"/>
        <item x="4"/>
        <item h="1" x="21"/>
        <item h="1" x="10"/>
        <item h="1" x="22"/>
        <item h="1" x="11"/>
        <item h="1" x="15"/>
        <item h="1" x="8"/>
        <item h="1" x="23"/>
        <item h="1" x="3"/>
        <item h="1" x="12"/>
        <item h="1" x="17"/>
        <item h="1" x="13"/>
        <item h="1" x="18"/>
        <item h="1" x="16"/>
        <item h="1" x="27"/>
        <item h="1" x="19"/>
        <item h="1" x="26"/>
        <item h="1" x="20"/>
        <item h="1" x="5"/>
        <item h="1" x="28"/>
        <item h="1" x="29"/>
        <item h="1" x="3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31">
        <item h="1" x="2"/>
        <item x="1"/>
        <item x="0"/>
        <item h="1" x="3"/>
        <item x="4"/>
        <item x="5"/>
        <item x="7"/>
        <item x="8"/>
        <item x="6"/>
        <item x="10"/>
        <item x="9"/>
        <item x="13"/>
        <item x="11"/>
        <item h="1" x="12"/>
        <item x="16"/>
        <item x="14"/>
        <item h="1" x="15"/>
        <item h="1" x="17"/>
        <item x="24"/>
        <item x="23"/>
        <item x="22"/>
        <item x="18"/>
        <item h="1" x="21"/>
        <item x="25"/>
        <item x="26"/>
        <item x="27"/>
        <item x="28"/>
        <item x="29"/>
        <item h="1" x="20"/>
        <item h="1" x="19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3">
    <i>
      <x v="1"/>
    </i>
    <i>
      <x v="6"/>
    </i>
    <i>
      <x v="8"/>
    </i>
    <i>
      <x v="10"/>
    </i>
    <i>
      <x v="11"/>
    </i>
    <i>
      <x v="12"/>
    </i>
    <i>
      <x v="14"/>
    </i>
    <i>
      <x v="20"/>
    </i>
    <i>
      <x v="21"/>
    </i>
    <i>
      <x v="23"/>
    </i>
    <i>
      <x v="26"/>
    </i>
    <i>
      <x v="2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86">
      <pivotArea outline="0" collapsedLevelsAreSubtotals="1" fieldPosition="0"/>
    </format>
    <format dxfId="85">
      <pivotArea dataOnly="0" labelOnly="1" outline="0" axis="axisValues" fieldPosition="0"/>
    </format>
    <format dxfId="84">
      <pivotArea dataOnly="0" outline="0" fieldPosition="0">
        <references count="1">
          <reference field="25" count="0" defaultSubtotal="1"/>
        </references>
      </pivotArea>
    </format>
    <format dxfId="83">
      <pivotArea dataOnly="0" outline="0" fieldPosition="0">
        <references count="1">
          <reference field="25" count="0" defaultSubtotal="1"/>
        </references>
      </pivotArea>
    </format>
    <format dxfId="82">
      <pivotArea dataOnly="0" outline="0" fieldPosition="0">
        <references count="1">
          <reference field="25" count="0" defaultSubtotal="1"/>
        </references>
      </pivotArea>
    </format>
    <format dxfId="81">
      <pivotArea outline="0" fieldPosition="0">
        <references count="1">
          <reference field="4294967294" count="1" selected="0">
            <x v="3"/>
          </reference>
        </references>
      </pivotArea>
    </format>
    <format dxfId="80">
      <pivotArea outline="0" fieldPosition="0">
        <references count="2">
          <reference field="4294967294" count="1" selected="0">
            <x v="3"/>
          </reference>
          <reference field="25" count="8" selected="0">
            <x v="6"/>
            <x v="8"/>
            <x v="11"/>
            <x v="12"/>
            <x v="14"/>
            <x v="15"/>
            <x v="21"/>
            <x v="23"/>
          </reference>
        </references>
      </pivotArea>
    </format>
    <format dxfId="79">
      <pivotArea outline="0" fieldPosition="0">
        <references count="2">
          <reference field="4294967294" count="1" selected="0">
            <x v="3"/>
          </reference>
          <reference field="25" count="8" selected="0">
            <x v="6"/>
            <x v="8"/>
            <x v="11"/>
            <x v="12"/>
            <x v="14"/>
            <x v="15"/>
            <x v="21"/>
            <x v="23"/>
          </reference>
        </references>
      </pivotArea>
    </format>
    <format dxfId="78">
      <pivotArea outline="0" fieldPosition="0">
        <references count="2">
          <reference field="4294967294" count="1" selected="0">
            <x v="5"/>
          </reference>
          <reference field="25" count="9" selected="0">
            <x v="6"/>
            <x v="8"/>
            <x v="11"/>
            <x v="12"/>
            <x v="14"/>
            <x v="15"/>
            <x v="21"/>
            <x v="23"/>
            <x v="26"/>
          </reference>
        </references>
      </pivotArea>
    </format>
    <format dxfId="77">
      <pivotArea outline="0" fieldPosition="0">
        <references count="2">
          <reference field="4294967294" count="1" selected="0">
            <x v="5"/>
          </reference>
          <reference field="25" count="1" selected="0">
            <x v="8"/>
          </reference>
        </references>
      </pivotArea>
    </format>
    <format dxfId="76">
      <pivotArea outline="0" fieldPosition="0">
        <references count="2">
          <reference field="4294967294" count="1" selected="0">
            <x v="5"/>
          </reference>
          <reference field="25" count="5" selected="0">
            <x v="11"/>
            <x v="12"/>
            <x v="14"/>
            <x v="15"/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05456-27F4-4BDA-8D36-6DBDCD384F2D}" name="PivotTable2" cacheId="28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6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4">
        <item h="1" x="1"/>
        <item x="71"/>
        <item h="1" x="0"/>
        <item x="44"/>
        <item x="46"/>
        <item x="47"/>
        <item x="6"/>
        <item x="77"/>
        <item x="43"/>
        <item x="40"/>
        <item x="68"/>
        <item x="69"/>
        <item x="70"/>
        <item x="42"/>
        <item x="41"/>
        <item x="28"/>
        <item x="27"/>
        <item x="23"/>
        <item x="45"/>
        <item x="76"/>
        <item x="3"/>
        <item x="4"/>
        <item x="5"/>
        <item x="7"/>
        <item x="9"/>
        <item x="10"/>
        <item x="11"/>
        <item x="12"/>
        <item x="13"/>
        <item x="16"/>
        <item x="17"/>
        <item x="18"/>
        <item x="24"/>
        <item x="33"/>
        <item x="34"/>
        <item x="35"/>
        <item x="20"/>
        <item x="19"/>
        <item x="21"/>
        <item x="32"/>
        <item x="25"/>
        <item x="26"/>
        <item x="22"/>
        <item x="31"/>
        <item x="29"/>
        <item x="30"/>
        <item x="36"/>
        <item x="37"/>
        <item x="38"/>
        <item x="39"/>
        <item x="60"/>
        <item x="48"/>
        <item x="49"/>
        <item x="50"/>
        <item x="51"/>
        <item x="52"/>
        <item x="53"/>
        <item x="54"/>
        <item x="56"/>
        <item x="57"/>
        <item x="58"/>
        <item x="59"/>
        <item x="61"/>
        <item x="55"/>
        <item x="62"/>
        <item x="63"/>
        <item x="64"/>
        <item x="66"/>
        <item x="67"/>
        <item x="72"/>
        <item x="73"/>
        <item x="74"/>
        <item x="75"/>
        <item x="78"/>
        <item x="79"/>
        <item x="80"/>
        <item x="81"/>
        <item x="82"/>
        <item x="2"/>
        <item x="8"/>
        <item x="14"/>
        <item x="15"/>
        <item x="65"/>
        <item t="default"/>
      </items>
    </pivotField>
    <pivotField axis="axisPage" compact="0" outline="0" subtotalTop="0" showAll="0">
      <items count="32">
        <item x="1"/>
        <item x="2"/>
        <item x="22"/>
        <item x="16"/>
        <item x="26"/>
        <item x="18"/>
        <item x="7"/>
        <item x="11"/>
        <item x="12"/>
        <item x="14"/>
        <item x="21"/>
        <item x="27"/>
        <item x="20"/>
        <item x="28"/>
        <item x="30"/>
        <item x="29"/>
        <item x="13"/>
        <item x="25"/>
        <item x="0"/>
        <item x="24"/>
        <item x="3"/>
        <item x="4"/>
        <item x="9"/>
        <item x="8"/>
        <item x="5"/>
        <item x="6"/>
        <item x="10"/>
        <item x="15"/>
        <item x="17"/>
        <item x="19"/>
        <item x="2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6">
        <item h="1" x="9"/>
        <item h="1" x="15"/>
        <item h="1" x="11"/>
        <item h="1" x="8"/>
        <item h="1" x="12"/>
        <item h="1" x="3"/>
        <item h="1" x="4"/>
        <item h="1" x="2"/>
        <item h="1" x="13"/>
        <item x="10"/>
        <item x="5"/>
        <item x="22"/>
        <item x="16"/>
        <item x="17"/>
        <item x="14"/>
        <item x="6"/>
        <item x="18"/>
        <item x="19"/>
        <item x="20"/>
        <item x="7"/>
        <item x="21"/>
        <item x="23"/>
        <item x="0"/>
        <item h="1" x="2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4">
        <item h="1" x="1"/>
        <item x="0"/>
        <item x="2"/>
        <item x="3"/>
        <item x="5"/>
        <item x="7"/>
        <item x="4"/>
        <item h="1" x="6"/>
        <item h="1" x="10"/>
        <item x="9"/>
        <item x="8"/>
        <item x="11"/>
        <item h="1" x="12"/>
        <item x="16"/>
        <item x="17"/>
        <item x="15"/>
        <item x="13"/>
        <item x="18"/>
        <item x="19"/>
        <item x="20"/>
        <item x="21"/>
        <item x="22"/>
        <item x="1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0">
    <i>
      <x v="4"/>
    </i>
    <i>
      <x v="5"/>
    </i>
    <i>
      <x v="6"/>
    </i>
    <i>
      <x v="9"/>
    </i>
    <i>
      <x v="10"/>
    </i>
    <i>
      <x v="11"/>
    </i>
    <i>
      <x v="13"/>
    </i>
    <i>
      <x v="14"/>
    </i>
    <i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9">
    <format dxfId="75">
      <pivotArea outline="0" collapsedLevelsAreSubtotals="1" fieldPosition="0"/>
    </format>
    <format dxfId="74">
      <pivotArea dataOnly="0" labelOnly="1" outline="0" axis="axisValues" fieldPosition="0"/>
    </format>
    <format dxfId="73">
      <pivotArea dataOnly="0" outline="0" fieldPosition="0">
        <references count="1">
          <reference field="25" count="0" defaultSubtotal="1"/>
        </references>
      </pivotArea>
    </format>
    <format dxfId="72">
      <pivotArea dataOnly="0" outline="0" fieldPosition="0">
        <references count="1">
          <reference field="25" count="0" defaultSubtotal="1"/>
        </references>
      </pivotArea>
    </format>
    <format dxfId="71">
      <pivotArea dataOnly="0" outline="0" fieldPosition="0">
        <references count="1">
          <reference field="25" count="0" defaultSubtotal="1"/>
        </references>
      </pivotArea>
    </format>
    <format dxfId="70">
      <pivotArea outline="0" fieldPosition="0">
        <references count="2">
          <reference field="4294967294" count="1" selected="0">
            <x v="3"/>
          </reference>
          <reference field="25" count="1" selected="0">
            <x v="17"/>
          </reference>
        </references>
      </pivotArea>
    </format>
    <format dxfId="69">
      <pivotArea outline="0" fieldPosition="0">
        <references count="2">
          <reference field="4294967294" count="1" selected="0">
            <x v="2"/>
          </reference>
          <reference field="25" count="1" selected="0">
            <x v="20"/>
          </reference>
        </references>
      </pivotArea>
    </format>
    <format dxfId="68">
      <pivotArea outline="0" fieldPosition="0">
        <references count="2">
          <reference field="4294967294" count="1" selected="0">
            <x v="2"/>
          </reference>
          <reference field="25" count="1" selected="0">
            <x v="15"/>
          </reference>
        </references>
      </pivotArea>
    </format>
    <format dxfId="67">
      <pivotArea outline="0" fieldPosition="0">
        <references count="2">
          <reference field="4294967294" count="1" selected="0">
            <x v="2"/>
          </reference>
          <reference field="25" count="7" selected="0">
            <x v="6"/>
            <x v="9"/>
            <x v="10"/>
            <x v="11"/>
            <x v="13"/>
            <x v="14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2458C-7DAF-4F05-97C7-6A134315081F}" name="PivotTable2" cacheId="28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19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93">
        <item h="1" x="1"/>
        <item x="80"/>
        <item h="1" x="0"/>
        <item x="46"/>
        <item x="48"/>
        <item x="49"/>
        <item x="6"/>
        <item x="85"/>
        <item x="45"/>
        <item x="41"/>
        <item x="76"/>
        <item x="78"/>
        <item x="79"/>
        <item x="44"/>
        <item x="42"/>
        <item x="43"/>
        <item x="33"/>
        <item x="28"/>
        <item x="47"/>
        <item x="84"/>
        <item h="1" x="2"/>
        <item h="1" x="3"/>
        <item h="1" x="4"/>
        <item h="1" x="5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9"/>
        <item h="1" x="30"/>
        <item h="1" x="31"/>
        <item h="1" x="32"/>
        <item h="1" x="34"/>
        <item h="1" x="35"/>
        <item h="1" x="36"/>
        <item h="1" x="37"/>
        <item h="1" x="38"/>
        <item h="1" x="39"/>
        <item h="1" x="40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7"/>
        <item h="1" x="81"/>
        <item h="1" x="82"/>
        <item h="1" x="83"/>
        <item h="1" x="86"/>
        <item h="1" x="87"/>
        <item h="1" x="88"/>
        <item h="1" x="89"/>
        <item h="1" x="90"/>
        <item h="1" x="91"/>
        <item t="default"/>
      </items>
    </pivotField>
    <pivotField axis="axisRow" compact="0" outline="0" subtotalTop="0" showAll="0">
      <items count="38">
        <item x="1"/>
        <item x="10"/>
        <item x="27"/>
        <item x="19"/>
        <item x="31"/>
        <item x="20"/>
        <item x="7"/>
        <item x="12"/>
        <item x="16"/>
        <item x="18"/>
        <item x="26"/>
        <item x="32"/>
        <item x="25"/>
        <item x="33"/>
        <item x="36"/>
        <item x="35"/>
        <item x="15"/>
        <item x="30"/>
        <item x="0"/>
        <item x="29"/>
        <item x="3"/>
        <item x="4"/>
        <item x="9"/>
        <item x="8"/>
        <item x="5"/>
        <item x="23"/>
        <item x="2"/>
        <item x="6"/>
        <item x="11"/>
        <item x="13"/>
        <item x="14"/>
        <item x="17"/>
        <item x="21"/>
        <item x="22"/>
        <item x="24"/>
        <item x="28"/>
        <item x="3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8">
        <item x="8"/>
        <item h="1" x="16"/>
        <item h="1" x="24"/>
        <item h="1" x="11"/>
        <item h="1" x="17"/>
        <item h="1" x="25"/>
        <item h="1" x="6"/>
        <item h="1" x="2"/>
        <item h="1" x="12"/>
        <item h="1" x="7"/>
        <item h="1" x="13"/>
        <item h="1" x="3"/>
        <item h="1" x="4"/>
        <item h="1" x="14"/>
        <item h="1" x="10"/>
        <item h="1" x="9"/>
        <item h="1" x="5"/>
        <item h="1" x="26"/>
        <item h="1" x="18"/>
        <item h="1" x="19"/>
        <item h="1" x="15"/>
        <item h="1" x="20"/>
        <item h="1" x="21"/>
        <item h="1" x="22"/>
        <item h="1" x="23"/>
        <item h="1" x="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1"/>
        <item x="0"/>
        <item x="2"/>
        <item x="3"/>
        <item x="5"/>
        <item x="7"/>
        <item x="4"/>
        <item x="6"/>
        <item x="11"/>
        <item x="8"/>
        <item x="10"/>
        <item x="9"/>
        <item x="12"/>
        <item x="13"/>
        <item x="17"/>
        <item x="18"/>
        <item x="16"/>
        <item x="14"/>
        <item x="19"/>
        <item x="20"/>
        <item x="21"/>
        <item x="22"/>
        <item x="23"/>
        <item x="15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5">
    <i>
      <x v="4"/>
      <x v="1"/>
    </i>
    <i t="default">
      <x v="4"/>
    </i>
    <i>
      <x v="11"/>
      <x v="7"/>
    </i>
    <i r="1">
      <x v="9"/>
    </i>
    <i t="default">
      <x v="11"/>
    </i>
    <i>
      <x v="12"/>
      <x v="2"/>
    </i>
    <i r="1">
      <x v="9"/>
    </i>
    <i t="default">
      <x v="12"/>
    </i>
    <i>
      <x v="14"/>
      <x v="4"/>
    </i>
    <i t="default">
      <x v="14"/>
    </i>
    <i>
      <x v="15"/>
      <x v="4"/>
    </i>
    <i t="default">
      <x v="15"/>
    </i>
    <i>
      <x v="16"/>
      <x v="10"/>
    </i>
    <i t="default">
      <x v="1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66">
      <pivotArea outline="0" collapsedLevelsAreSubtotals="1" fieldPosition="0"/>
    </format>
    <format dxfId="65">
      <pivotArea dataOnly="0" labelOnly="1" outline="0" axis="axisValues" fieldPosition="0"/>
    </format>
    <format dxfId="64">
      <pivotArea dataOnly="0" outline="0" fieldPosition="0">
        <references count="1">
          <reference field="25" count="0" defaultSubtotal="1"/>
        </references>
      </pivotArea>
    </format>
    <format dxfId="63">
      <pivotArea dataOnly="0" outline="0" fieldPosition="0">
        <references count="1">
          <reference field="25" count="0" defaultSubtotal="1"/>
        </references>
      </pivotArea>
    </format>
    <format dxfId="62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361F3-DE14-4B78-B518-B1F9F861404A}" name="PivotTable2" cacheId="28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8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4">
        <item h="1" x="1"/>
        <item h="1" x="71"/>
        <item x="0"/>
        <item h="1" x="44"/>
        <item h="1" x="46"/>
        <item h="1" x="47"/>
        <item h="1" x="6"/>
        <item h="1" x="77"/>
        <item h="1" x="43"/>
        <item h="1" x="40"/>
        <item h="1" x="68"/>
        <item h="1" x="69"/>
        <item h="1" x="70"/>
        <item h="1" x="42"/>
        <item h="1" x="41"/>
        <item h="1" x="28"/>
        <item h="1" x="27"/>
        <item h="1" x="23"/>
        <item h="1" x="45"/>
        <item h="1" x="76"/>
        <item h="1" x="3"/>
        <item h="1" x="4"/>
        <item h="1" x="5"/>
        <item h="1" x="7"/>
        <item h="1" x="9"/>
        <item h="1" x="10"/>
        <item h="1" x="11"/>
        <item h="1" x="12"/>
        <item h="1" x="13"/>
        <item h="1" x="16"/>
        <item h="1" x="17"/>
        <item h="1" x="18"/>
        <item h="1" x="24"/>
        <item h="1" x="33"/>
        <item h="1" x="34"/>
        <item h="1" x="35"/>
        <item h="1" x="20"/>
        <item h="1" x="19"/>
        <item h="1" x="21"/>
        <item h="1" x="32"/>
        <item h="1" x="25"/>
        <item h="1" x="26"/>
        <item h="1" x="22"/>
        <item h="1" x="31"/>
        <item h="1" x="29"/>
        <item h="1" x="30"/>
        <item h="1" x="36"/>
        <item h="1" x="37"/>
        <item h="1" x="38"/>
        <item h="1" x="39"/>
        <item h="1" x="60"/>
        <item h="1" x="48"/>
        <item h="1" x="49"/>
        <item h="1" x="50"/>
        <item h="1" x="51"/>
        <item h="1" x="52"/>
        <item h="1" x="53"/>
        <item h="1" x="54"/>
        <item h="1" x="56"/>
        <item h="1" x="57"/>
        <item h="1" x="58"/>
        <item h="1" x="59"/>
        <item h="1" x="61"/>
        <item h="1" x="55"/>
        <item h="1" x="62"/>
        <item h="1" x="63"/>
        <item h="1" x="64"/>
        <item h="1" x="66"/>
        <item h="1" x="67"/>
        <item h="1" x="72"/>
        <item h="1" x="73"/>
        <item h="1" x="74"/>
        <item h="1" x="75"/>
        <item h="1" x="78"/>
        <item h="1" x="79"/>
        <item h="1" x="80"/>
        <item h="1" x="81"/>
        <item h="1" x="82"/>
        <item h="1" x="2"/>
        <item h="1" x="8"/>
        <item h="1" x="14"/>
        <item h="1" x="15"/>
        <item h="1" x="65"/>
        <item t="default"/>
      </items>
    </pivotField>
    <pivotField axis="axisRow" compact="0" outline="0" subtotalTop="0" showAll="0">
      <items count="32">
        <item x="1"/>
        <item x="2"/>
        <item x="22"/>
        <item x="16"/>
        <item x="26"/>
        <item x="18"/>
        <item x="7"/>
        <item x="11"/>
        <item x="12"/>
        <item x="14"/>
        <item x="21"/>
        <item x="27"/>
        <item x="20"/>
        <item x="28"/>
        <item x="30"/>
        <item x="29"/>
        <item x="13"/>
        <item x="25"/>
        <item x="0"/>
        <item x="24"/>
        <item x="3"/>
        <item x="4"/>
        <item x="9"/>
        <item x="8"/>
        <item x="5"/>
        <item x="6"/>
        <item x="10"/>
        <item x="15"/>
        <item x="17"/>
        <item x="19"/>
        <item x="23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6">
        <item x="9"/>
        <item h="1" x="15"/>
        <item h="1" x="11"/>
        <item h="1" x="8"/>
        <item h="1" x="12"/>
        <item h="1" x="3"/>
        <item h="1" x="4"/>
        <item h="1" x="2"/>
        <item h="1" x="13"/>
        <item h="1" x="10"/>
        <item h="1" x="5"/>
        <item h="1" x="22"/>
        <item h="1" x="16"/>
        <item h="1" x="17"/>
        <item h="1" x="14"/>
        <item h="1" x="6"/>
        <item h="1" x="18"/>
        <item h="1" x="19"/>
        <item h="1" x="20"/>
        <item h="1" x="7"/>
        <item h="1" x="21"/>
        <item h="1" x="23"/>
        <item h="1" x="0"/>
        <item h="1" x="2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4">
        <item x="1"/>
        <item x="0"/>
        <item x="2"/>
        <item x="3"/>
        <item x="5"/>
        <item x="7"/>
        <item x="4"/>
        <item x="6"/>
        <item x="10"/>
        <item x="9"/>
        <item x="8"/>
        <item x="11"/>
        <item x="12"/>
        <item x="16"/>
        <item x="17"/>
        <item x="15"/>
        <item x="13"/>
        <item x="18"/>
        <item x="19"/>
        <item x="20"/>
        <item x="21"/>
        <item x="22"/>
        <item x="1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">
    <i>
      <x v="11"/>
      <x v="2"/>
    </i>
    <i r="1">
      <x v="8"/>
    </i>
    <i t="default"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22">
    <format dxfId="61">
      <pivotArea outline="0" collapsedLevelsAreSubtotals="1" fieldPosition="0"/>
    </format>
    <format dxfId="60">
      <pivotArea dataOnly="0" labelOnly="1" outline="0" axis="axisValues" fieldPosition="0"/>
    </format>
    <format dxfId="59">
      <pivotArea dataOnly="0" outline="0" fieldPosition="0">
        <references count="1">
          <reference field="25" count="0" defaultSubtotal="1"/>
        </references>
      </pivotArea>
    </format>
    <format dxfId="58">
      <pivotArea dataOnly="0" outline="0" fieldPosition="0">
        <references count="1">
          <reference field="25" count="0" defaultSubtotal="1"/>
        </references>
      </pivotArea>
    </format>
    <format dxfId="57">
      <pivotArea dataOnly="0" outline="0" fieldPosition="0">
        <references count="1">
          <reference field="25" count="0" defaultSubtotal="1"/>
        </references>
      </pivotArea>
    </format>
    <format dxfId="56">
      <pivotArea dataOnly="0" outline="0" fieldPosition="0">
        <references count="1">
          <reference field="2" count="1">
            <x v="12"/>
          </reference>
        </references>
      </pivotArea>
    </format>
    <format dxfId="55">
      <pivotArea dataOnly="0" outline="0" fieldPosition="0">
        <references count="1">
          <reference field="2" count="1">
            <x v="17"/>
          </reference>
        </references>
      </pivotArea>
    </format>
    <format dxfId="54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20"/>
          </reference>
        </references>
      </pivotArea>
    </format>
    <format dxfId="53">
      <pivotArea dataOnly="0" labelOnly="1" outline="0" fieldPosition="0">
        <references count="1">
          <reference field="25" count="1">
            <x v="20"/>
          </reference>
        </references>
      </pivotArea>
    </format>
    <format dxfId="52">
      <pivotArea dataOnly="0" labelOnly="1" outline="0" fieldPosition="0">
        <references count="2">
          <reference field="2" count="1">
            <x v="2"/>
          </reference>
          <reference field="25" count="1" selected="0">
            <x v="20"/>
          </reference>
        </references>
      </pivotArea>
    </format>
    <format dxfId="51">
      <pivotArea outline="0" fieldPosition="0">
        <references count="3">
          <reference field="4294967294" count="1" selected="0">
            <x v="0"/>
          </reference>
          <reference field="2" count="1" selected="0">
            <x v="11"/>
          </reference>
          <reference field="25" count="1" selected="0">
            <x v="17"/>
          </reference>
        </references>
      </pivotArea>
    </format>
    <format dxfId="50">
      <pivotArea dataOnly="0" labelOnly="1" outline="0" fieldPosition="0">
        <references count="1">
          <reference field="25" count="1">
            <x v="17"/>
          </reference>
        </references>
      </pivotArea>
    </format>
    <format dxfId="49">
      <pivotArea dataOnly="0" labelOnly="1" outline="0" fieldPosition="0">
        <references count="2">
          <reference field="2" count="1">
            <x v="11"/>
          </reference>
          <reference field="25" count="1" selected="0">
            <x v="17"/>
          </reference>
        </references>
      </pivotArea>
    </format>
    <format dxfId="48">
      <pivotArea outline="0" fieldPosition="0">
        <references count="2">
          <reference field="2" count="1" selected="0">
            <x v="17"/>
          </reference>
          <reference field="25" count="1" selected="0">
            <x v="16"/>
          </reference>
        </references>
      </pivotArea>
    </format>
    <format dxfId="47">
      <pivotArea dataOnly="0" labelOnly="1" outline="0" fieldPosition="0">
        <references count="1">
          <reference field="25" count="1">
            <x v="16"/>
          </reference>
        </references>
      </pivotArea>
    </format>
    <format dxfId="46">
      <pivotArea dataOnly="0" labelOnly="1" outline="0" fieldPosition="0">
        <references count="2">
          <reference field="2" count="1">
            <x v="17"/>
          </reference>
          <reference field="25" count="1" selected="0">
            <x v="16"/>
          </reference>
        </references>
      </pivotArea>
    </format>
    <format dxfId="45">
      <pivotArea dataOnly="0" labelOnly="1" outline="0" fieldPosition="0">
        <references count="1">
          <reference field="25" count="1">
            <x v="11"/>
          </reference>
        </references>
      </pivotArea>
    </format>
    <format dxfId="44">
      <pivotArea dataOnly="0" labelOnly="1" outline="0" fieldPosition="0">
        <references count="1">
          <reference field="25" count="1">
            <x v="10"/>
          </reference>
        </references>
      </pivotArea>
    </format>
    <format dxfId="43">
      <pivotArea dataOnly="0" labelOnly="1" outline="0" fieldPosition="0">
        <references count="2">
          <reference field="2" count="3">
            <x v="3"/>
            <x v="7"/>
            <x v="16"/>
          </reference>
          <reference field="25" count="1" selected="0">
            <x v="10"/>
          </reference>
        </references>
      </pivotArea>
    </format>
    <format dxfId="42">
      <pivotArea dataOnly="0" labelOnly="1" outline="0" fieldPosition="0">
        <references count="1">
          <reference field="25" count="1">
            <x v="6"/>
          </reference>
        </references>
      </pivotArea>
    </format>
    <format dxfId="41">
      <pivotArea dataOnly="0" labelOnly="1" outline="0" fieldPosition="0">
        <references count="1">
          <reference field="25" count="1">
            <x v="4"/>
          </reference>
        </references>
      </pivotArea>
    </format>
    <format dxfId="40">
      <pivotArea dataOnly="0" labelOnly="1" outline="0" fieldPosition="0">
        <references count="2">
          <reference field="2" count="1">
            <x v="1"/>
          </reference>
          <reference field="25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04E4C-5202-45C3-96D6-7BD2EE7E77FA}" name="PivotTable2" cacheId="281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72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6"/>
        <item x="2"/>
        <item x="42"/>
        <item x="46"/>
        <item x="45"/>
        <item x="47"/>
        <item x="13"/>
        <item x="70"/>
        <item x="41"/>
        <item x="36"/>
        <item x="61"/>
        <item x="64"/>
        <item x="65"/>
        <item x="40"/>
        <item x="38"/>
        <item x="39"/>
        <item x="44"/>
        <item x="28"/>
        <item x="35"/>
        <item x="37"/>
        <item x="23"/>
        <item x="69"/>
        <item x="74"/>
        <item x="21"/>
        <item x="43"/>
        <item x="27"/>
        <item x="0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2"/>
        <item x="24"/>
        <item x="25"/>
        <item x="26"/>
        <item x="29"/>
        <item x="30"/>
        <item x="31"/>
        <item x="32"/>
        <item x="33"/>
        <item x="34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7"/>
        <item x="68"/>
        <item x="71"/>
        <item x="72"/>
        <item x="73"/>
        <item x="75"/>
        <item x="76"/>
        <item x="77"/>
        <item t="default"/>
      </items>
    </pivotField>
    <pivotField axis="axisRow" compact="0" outline="0" subtotalTop="0" showAll="0">
      <items count="37">
        <item x="1"/>
        <item x="10"/>
        <item x="24"/>
        <item x="19"/>
        <item x="30"/>
        <item x="20"/>
        <item x="8"/>
        <item x="12"/>
        <item x="14"/>
        <item x="17"/>
        <item x="23"/>
        <item x="33"/>
        <item x="22"/>
        <item x="6"/>
        <item x="34"/>
        <item x="35"/>
        <item x="31"/>
        <item x="26"/>
        <item x="28"/>
        <item x="2"/>
        <item x="27"/>
        <item x="4"/>
        <item x="5"/>
        <item x="9"/>
        <item x="13"/>
        <item x="21"/>
        <item x="7"/>
        <item x="0"/>
        <item x="3"/>
        <item x="11"/>
        <item x="15"/>
        <item x="16"/>
        <item x="18"/>
        <item x="25"/>
        <item x="29"/>
        <item x="3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2">
        <item h="1" x="2"/>
        <item h="1" x="16"/>
        <item x="20"/>
        <item x="3"/>
        <item x="9"/>
        <item x="10"/>
        <item x="5"/>
        <item x="11"/>
        <item x="8"/>
        <item x="6"/>
        <item x="0"/>
        <item x="15"/>
        <item x="18"/>
        <item x="12"/>
        <item x="14"/>
        <item x="19"/>
        <item x="13"/>
        <item x="4"/>
        <item h="1" x="7"/>
        <item h="1" x="1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8">
        <item x="0"/>
        <item x="1"/>
        <item x="2"/>
        <item x="3"/>
        <item x="4"/>
        <item x="6"/>
        <item x="8"/>
        <item x="5"/>
        <item x="7"/>
        <item x="12"/>
        <item x="9"/>
        <item x="11"/>
        <item x="10"/>
        <item x="15"/>
        <item x="13"/>
        <item x="14"/>
        <item x="16"/>
        <item x="20"/>
        <item x="21"/>
        <item x="19"/>
        <item x="17"/>
        <item x="23"/>
        <item x="22"/>
        <item x="24"/>
        <item x="25"/>
        <item x="26"/>
        <item x="18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68">
    <i>
      <x/>
      <x v="27"/>
    </i>
    <i t="default">
      <x/>
    </i>
    <i>
      <x v="2"/>
      <x v="28"/>
    </i>
    <i t="default">
      <x v="2"/>
    </i>
    <i>
      <x v="3"/>
      <x v="21"/>
    </i>
    <i t="default">
      <x v="3"/>
    </i>
    <i>
      <x v="4"/>
      <x v="13"/>
    </i>
    <i r="1">
      <x v="26"/>
    </i>
    <i t="default">
      <x v="4"/>
    </i>
    <i>
      <x v="5"/>
      <x v="1"/>
    </i>
    <i t="default">
      <x v="5"/>
    </i>
    <i>
      <x v="7"/>
      <x v="6"/>
    </i>
    <i r="1">
      <x v="23"/>
    </i>
    <i t="default">
      <x v="7"/>
    </i>
    <i>
      <x v="8"/>
      <x v="29"/>
    </i>
    <i t="default">
      <x v="8"/>
    </i>
    <i>
      <x v="9"/>
      <x v="25"/>
    </i>
    <i t="default">
      <x v="9"/>
    </i>
    <i>
      <x v="10"/>
      <x v="24"/>
    </i>
    <i t="default">
      <x v="10"/>
    </i>
    <i>
      <x v="11"/>
      <x v="5"/>
    </i>
    <i r="1">
      <x v="7"/>
    </i>
    <i t="default">
      <x v="11"/>
    </i>
    <i>
      <x v="12"/>
      <x v="3"/>
    </i>
    <i r="1">
      <x v="7"/>
    </i>
    <i r="1">
      <x v="8"/>
    </i>
    <i r="1">
      <x v="9"/>
    </i>
    <i r="1">
      <x v="30"/>
    </i>
    <i r="1">
      <x v="31"/>
    </i>
    <i r="1">
      <x v="32"/>
    </i>
    <i t="default">
      <x v="12"/>
    </i>
    <i>
      <x v="13"/>
      <x v="2"/>
    </i>
    <i r="1">
      <x v="8"/>
    </i>
    <i r="1">
      <x v="10"/>
    </i>
    <i t="default">
      <x v="13"/>
    </i>
    <i>
      <x v="14"/>
      <x v="12"/>
    </i>
    <i r="1">
      <x v="23"/>
    </i>
    <i t="default">
      <x v="14"/>
    </i>
    <i>
      <x v="15"/>
      <x v="28"/>
    </i>
    <i t="default">
      <x v="15"/>
    </i>
    <i>
      <x v="16"/>
      <x v="33"/>
    </i>
    <i t="default">
      <x v="16"/>
    </i>
    <i>
      <x v="17"/>
      <x v="4"/>
    </i>
    <i t="default">
      <x v="17"/>
    </i>
    <i>
      <x v="19"/>
      <x v="34"/>
    </i>
    <i t="default">
      <x v="19"/>
    </i>
    <i>
      <x v="20"/>
      <x v="17"/>
    </i>
    <i r="1">
      <x v="20"/>
    </i>
    <i t="default">
      <x v="20"/>
    </i>
    <i>
      <x v="21"/>
      <x v="11"/>
    </i>
    <i r="1">
      <x v="14"/>
    </i>
    <i r="1">
      <x v="16"/>
    </i>
    <i r="1">
      <x v="35"/>
    </i>
    <i t="default">
      <x v="21"/>
    </i>
    <i>
      <x v="22"/>
      <x v="14"/>
    </i>
    <i r="1">
      <x v="16"/>
    </i>
    <i t="default">
      <x v="22"/>
    </i>
    <i>
      <x v="23"/>
      <x/>
    </i>
    <i r="1">
      <x v="2"/>
    </i>
    <i t="default">
      <x v="23"/>
    </i>
    <i>
      <x v="24"/>
      <x v="2"/>
    </i>
    <i t="default">
      <x v="24"/>
    </i>
    <i>
      <x v="25"/>
      <x v="2"/>
    </i>
    <i r="1">
      <x v="15"/>
    </i>
    <i t="default">
      <x v="25"/>
    </i>
    <i>
      <x v="26"/>
      <x v="18"/>
    </i>
    <i t="default">
      <x v="2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39">
      <pivotArea outline="0" collapsedLevelsAreSubtotals="1" fieldPosition="0"/>
    </format>
    <format dxfId="38">
      <pivotArea dataOnly="0" labelOnly="1" outline="0" axis="axisValues" fieldPosition="0"/>
    </format>
    <format dxfId="37">
      <pivotArea dataOnly="0" outline="0" fieldPosition="0">
        <references count="1">
          <reference field="25" count="0" defaultSubtotal="1"/>
        </references>
      </pivotArea>
    </format>
    <format dxfId="36">
      <pivotArea dataOnly="0" outline="0" fieldPosition="0">
        <references count="1">
          <reference field="25" count="0" defaultSubtotal="1"/>
        </references>
      </pivotArea>
    </format>
    <format dxfId="35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49A175-A67B-4448-9C0E-2B9390D383B0}" name="PivotTable2" cacheId="28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2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4">
        <item h="1" x="1"/>
        <item x="71"/>
        <item h="1" x="0"/>
        <item x="44"/>
        <item x="46"/>
        <item x="47"/>
        <item x="6"/>
        <item x="77"/>
        <item x="43"/>
        <item x="40"/>
        <item x="68"/>
        <item x="69"/>
        <item x="70"/>
        <item x="42"/>
        <item x="41"/>
        <item x="28"/>
        <item x="27"/>
        <item x="23"/>
        <item x="45"/>
        <item x="76"/>
        <item x="3"/>
        <item x="18"/>
        <item x="24"/>
        <item x="33"/>
        <item x="36"/>
        <item x="37"/>
        <item x="34"/>
        <item x="35"/>
        <item x="32"/>
        <item x="29"/>
        <item x="21"/>
        <item x="19"/>
        <item x="38"/>
        <item x="55"/>
        <item x="50"/>
        <item x="56"/>
        <item x="63"/>
        <item x="72"/>
        <item x="73"/>
        <item x="82"/>
        <item x="4"/>
        <item x="5"/>
        <item x="7"/>
        <item x="9"/>
        <item x="10"/>
        <item x="11"/>
        <item x="12"/>
        <item x="13"/>
        <item x="16"/>
        <item x="17"/>
        <item x="20"/>
        <item x="25"/>
        <item x="26"/>
        <item x="22"/>
        <item x="31"/>
        <item x="30"/>
        <item x="39"/>
        <item x="60"/>
        <item x="48"/>
        <item x="49"/>
        <item x="51"/>
        <item x="52"/>
        <item x="53"/>
        <item x="54"/>
        <item x="57"/>
        <item x="58"/>
        <item x="59"/>
        <item x="61"/>
        <item x="62"/>
        <item x="64"/>
        <item x="66"/>
        <item x="67"/>
        <item x="74"/>
        <item x="75"/>
        <item x="78"/>
        <item x="79"/>
        <item x="80"/>
        <item x="81"/>
        <item x="2"/>
        <item x="8"/>
        <item x="14"/>
        <item x="15"/>
        <item x="65"/>
        <item t="default"/>
      </items>
    </pivotField>
    <pivotField axis="axisPage" compact="0" outline="0" subtotalTop="0" showAll="0">
      <items count="32">
        <item x="1"/>
        <item x="2"/>
        <item x="22"/>
        <item x="16"/>
        <item x="26"/>
        <item x="18"/>
        <item x="7"/>
        <item x="11"/>
        <item x="12"/>
        <item x="14"/>
        <item x="21"/>
        <item x="27"/>
        <item x="20"/>
        <item x="28"/>
        <item x="30"/>
        <item x="5"/>
        <item x="29"/>
        <item x="25"/>
        <item x="0"/>
        <item x="24"/>
        <item x="3"/>
        <item x="4"/>
        <item x="9"/>
        <item x="10"/>
        <item x="15"/>
        <item x="23"/>
        <item x="6"/>
        <item x="8"/>
        <item x="13"/>
        <item x="17"/>
        <item x="1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6">
        <item h="1" x="9"/>
        <item h="1" x="15"/>
        <item x="11"/>
        <item x="8"/>
        <item x="12"/>
        <item x="3"/>
        <item x="4"/>
        <item x="2"/>
        <item x="13"/>
        <item h="1" x="10"/>
        <item h="1" x="5"/>
        <item h="1" x="22"/>
        <item h="1" x="16"/>
        <item h="1" x="17"/>
        <item h="1" x="14"/>
        <item h="1" x="6"/>
        <item h="1" x="18"/>
        <item h="1" x="19"/>
        <item h="1" x="20"/>
        <item h="1" x="7"/>
        <item h="1" x="21"/>
        <item h="1" x="23"/>
        <item h="1" x="0"/>
        <item h="1" x="24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4">
        <item x="1"/>
        <item x="0"/>
        <item x="2"/>
        <item x="3"/>
        <item x="5"/>
        <item x="7"/>
        <item x="4"/>
        <item x="6"/>
        <item x="10"/>
        <item x="9"/>
        <item x="8"/>
        <item x="11"/>
        <item x="12"/>
        <item x="16"/>
        <item x="17"/>
        <item x="15"/>
        <item x="13"/>
        <item x="18"/>
        <item x="19"/>
        <item x="20"/>
        <item x="21"/>
        <item x="22"/>
        <item x="14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6">
    <i>
      <x/>
    </i>
    <i>
      <x v="3"/>
    </i>
    <i>
      <x v="4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6"/>
    </i>
    <i>
      <x v="18"/>
    </i>
    <i>
      <x v="20"/>
    </i>
    <i>
      <x v="2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34">
      <pivotArea outline="0" collapsedLevelsAreSubtotals="1" fieldPosition="0"/>
    </format>
    <format dxfId="33">
      <pivotArea dataOnly="0" labelOnly="1" outline="0" axis="axisValues" fieldPosition="0"/>
    </format>
    <format dxfId="32">
      <pivotArea dataOnly="0" outline="0" fieldPosition="0">
        <references count="1">
          <reference field="25" count="0" defaultSubtotal="1"/>
        </references>
      </pivotArea>
    </format>
    <format dxfId="31">
      <pivotArea dataOnly="0" outline="0" fieldPosition="0">
        <references count="1">
          <reference field="25" count="0" defaultSubtotal="1"/>
        </references>
      </pivotArea>
    </format>
    <format dxfId="30">
      <pivotArea dataOnly="0" outline="0" fieldPosition="0">
        <references count="1">
          <reference field="25" count="0" defaultSubtotal="1"/>
        </references>
      </pivotArea>
    </format>
    <format dxfId="29">
      <pivotArea outline="0" fieldPosition="0">
        <references count="2">
          <reference field="4294967294" count="1" selected="0">
            <x v="3"/>
          </reference>
          <reference field="25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0CBA9-64F9-4F0C-B223-039F36984304}" name="PivotTable2" cacheId="28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50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93">
        <item h="1" x="1"/>
        <item x="80"/>
        <item h="1" x="0"/>
        <item x="46"/>
        <item x="48"/>
        <item x="49"/>
        <item x="6"/>
        <item x="85"/>
        <item x="45"/>
        <item x="41"/>
        <item x="76"/>
        <item x="78"/>
        <item x="79"/>
        <item x="44"/>
        <item x="42"/>
        <item x="43"/>
        <item x="47"/>
        <item x="33"/>
        <item x="28"/>
        <item x="84"/>
        <item x="3"/>
        <item x="18"/>
        <item x="20"/>
        <item x="21"/>
        <item x="37"/>
        <item x="38"/>
        <item x="22"/>
        <item x="23"/>
        <item x="29"/>
        <item x="35"/>
        <item x="24"/>
        <item x="27"/>
        <item x="26"/>
        <item x="39"/>
        <item x="65"/>
        <item x="55"/>
        <item x="60"/>
        <item x="70"/>
        <item x="77"/>
        <item x="69"/>
        <item x="81"/>
        <item x="91"/>
        <item x="2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5"/>
        <item x="30"/>
        <item x="31"/>
        <item x="32"/>
        <item x="34"/>
        <item x="36"/>
        <item x="40"/>
        <item x="50"/>
        <item x="51"/>
        <item x="52"/>
        <item x="53"/>
        <item x="54"/>
        <item x="56"/>
        <item x="57"/>
        <item x="58"/>
        <item x="59"/>
        <item x="61"/>
        <item x="62"/>
        <item x="63"/>
        <item x="64"/>
        <item x="66"/>
        <item x="67"/>
        <item x="68"/>
        <item x="71"/>
        <item x="72"/>
        <item x="73"/>
        <item x="74"/>
        <item x="75"/>
        <item x="82"/>
        <item x="83"/>
        <item x="86"/>
        <item x="87"/>
        <item x="88"/>
        <item x="89"/>
        <item x="90"/>
        <item t="default"/>
      </items>
    </pivotField>
    <pivotField axis="axisRow" compact="0" outline="0" subtotalTop="0" showAll="0">
      <items count="38">
        <item x="1"/>
        <item x="10"/>
        <item x="27"/>
        <item x="19"/>
        <item x="31"/>
        <item x="20"/>
        <item x="7"/>
        <item x="12"/>
        <item x="16"/>
        <item x="18"/>
        <item x="26"/>
        <item x="32"/>
        <item x="25"/>
        <item x="33"/>
        <item x="36"/>
        <item x="5"/>
        <item x="35"/>
        <item x="30"/>
        <item x="0"/>
        <item x="29"/>
        <item x="3"/>
        <item x="4"/>
        <item x="9"/>
        <item x="11"/>
        <item x="13"/>
        <item x="17"/>
        <item x="14"/>
        <item x="28"/>
        <item x="2"/>
        <item x="6"/>
        <item x="8"/>
        <item x="15"/>
        <item x="21"/>
        <item x="22"/>
        <item x="23"/>
        <item x="24"/>
        <item x="3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8">
        <item h="1" x="8"/>
        <item h="1" x="16"/>
        <item x="24"/>
        <item x="11"/>
        <item x="17"/>
        <item x="25"/>
        <item x="6"/>
        <item x="2"/>
        <item x="12"/>
        <item x="7"/>
        <item x="13"/>
        <item x="3"/>
        <item x="4"/>
        <item x="14"/>
        <item x="10"/>
        <item h="1" x="9"/>
        <item h="1" x="5"/>
        <item h="1" x="26"/>
        <item h="1" x="18"/>
        <item h="1" x="19"/>
        <item h="1" x="15"/>
        <item h="1" x="20"/>
        <item h="1" x="21"/>
        <item h="1" x="22"/>
        <item h="1" x="23"/>
        <item h="1" x="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1"/>
        <item x="0"/>
        <item x="2"/>
        <item x="3"/>
        <item x="5"/>
        <item x="7"/>
        <item x="4"/>
        <item x="6"/>
        <item x="11"/>
        <item x="8"/>
        <item x="10"/>
        <item x="9"/>
        <item x="12"/>
        <item x="13"/>
        <item x="17"/>
        <item x="18"/>
        <item x="16"/>
        <item x="14"/>
        <item x="19"/>
        <item x="20"/>
        <item x="21"/>
        <item x="22"/>
        <item x="23"/>
        <item x="15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6">
    <i>
      <x/>
      <x v="28"/>
    </i>
    <i t="default">
      <x/>
    </i>
    <i>
      <x v="3"/>
      <x v="15"/>
    </i>
    <i t="default">
      <x v="3"/>
    </i>
    <i>
      <x v="4"/>
      <x v="1"/>
    </i>
    <i t="default">
      <x v="4"/>
    </i>
    <i>
      <x v="6"/>
      <x v="29"/>
    </i>
    <i t="default">
      <x v="6"/>
    </i>
    <i>
      <x v="7"/>
      <x v="23"/>
    </i>
    <i t="default">
      <x v="7"/>
    </i>
    <i>
      <x v="8"/>
      <x v="33"/>
    </i>
    <i t="default">
      <x v="8"/>
    </i>
    <i>
      <x v="9"/>
      <x v="24"/>
    </i>
    <i t="default">
      <x v="9"/>
    </i>
    <i>
      <x v="10"/>
      <x v="1"/>
    </i>
    <i r="1">
      <x v="5"/>
    </i>
    <i r="1">
      <x v="7"/>
    </i>
    <i r="1">
      <x v="32"/>
    </i>
    <i t="default">
      <x v="10"/>
    </i>
    <i>
      <x v="11"/>
      <x v="7"/>
    </i>
    <i r="1">
      <x v="8"/>
    </i>
    <i r="1">
      <x v="25"/>
    </i>
    <i r="1">
      <x v="26"/>
    </i>
    <i r="1">
      <x v="31"/>
    </i>
    <i t="default">
      <x v="11"/>
    </i>
    <i>
      <x v="12"/>
      <x v="2"/>
    </i>
    <i r="1">
      <x v="8"/>
    </i>
    <i r="1">
      <x v="9"/>
    </i>
    <i r="1">
      <x v="12"/>
    </i>
    <i r="1">
      <x v="34"/>
    </i>
    <i r="1">
      <x v="35"/>
    </i>
    <i t="default">
      <x v="12"/>
    </i>
    <i>
      <x v="13"/>
      <x v="27"/>
    </i>
    <i t="default">
      <x v="13"/>
    </i>
    <i>
      <x v="14"/>
      <x v="4"/>
    </i>
    <i t="default">
      <x v="14"/>
    </i>
    <i>
      <x v="17"/>
      <x v="15"/>
    </i>
    <i t="default">
      <x v="17"/>
    </i>
    <i>
      <x v="19"/>
      <x v="16"/>
    </i>
    <i r="1">
      <x v="36"/>
    </i>
    <i t="default">
      <x v="19"/>
    </i>
    <i>
      <x v="21"/>
      <x v="2"/>
    </i>
    <i t="default">
      <x v="21"/>
    </i>
    <i>
      <x v="22"/>
      <x v="14"/>
    </i>
    <i t="default">
      <x v="2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8">
      <pivotArea outline="0" collapsedLevelsAreSubtotals="1" fieldPosition="0"/>
    </format>
    <format dxfId="27">
      <pivotArea dataOnly="0" labelOnly="1" outline="0" axis="axisValues" fieldPosition="0"/>
    </format>
    <format dxfId="26">
      <pivotArea dataOnly="0" outline="0" fieldPosition="0">
        <references count="1">
          <reference field="25" count="0" defaultSubtotal="1"/>
        </references>
      </pivotArea>
    </format>
    <format dxfId="25">
      <pivotArea dataOnly="0" outline="0" fieldPosition="0">
        <references count="1">
          <reference field="25" count="0" defaultSubtotal="1"/>
        </references>
      </pivotArea>
    </format>
    <format dxfId="24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BF7B1-93F1-4479-8EFF-7F78107D924D}" name="PivotTable2" cacheId="282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5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93">
        <item h="1" x="1"/>
        <item h="1" x="80"/>
        <item x="0"/>
        <item h="1" x="46"/>
        <item h="1" x="48"/>
        <item h="1" x="49"/>
        <item h="1" x="6"/>
        <item h="1" x="85"/>
        <item h="1" x="45"/>
        <item h="1" x="41"/>
        <item h="1" x="76"/>
        <item h="1" x="78"/>
        <item h="1" x="79"/>
        <item h="1" x="44"/>
        <item h="1" x="42"/>
        <item h="1" x="43"/>
        <item h="1" x="47"/>
        <item h="1" x="33"/>
        <item h="1" x="28"/>
        <item h="1" x="84"/>
        <item h="1" x="3"/>
        <item h="1" x="18"/>
        <item h="1" x="20"/>
        <item h="1" x="21"/>
        <item h="1" x="37"/>
        <item h="1" x="38"/>
        <item h="1" x="22"/>
        <item h="1" x="23"/>
        <item h="1" x="29"/>
        <item h="1" x="35"/>
        <item h="1" x="24"/>
        <item h="1" x="27"/>
        <item h="1" x="26"/>
        <item h="1" x="39"/>
        <item h="1" x="65"/>
        <item h="1" x="55"/>
        <item h="1" x="60"/>
        <item h="1" x="70"/>
        <item h="1" x="77"/>
        <item h="1" x="69"/>
        <item h="1" x="81"/>
        <item h="1" x="91"/>
        <item h="1" x="2"/>
        <item h="1" x="4"/>
        <item h="1" x="5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9"/>
        <item h="1" x="25"/>
        <item h="1" x="30"/>
        <item h="1" x="31"/>
        <item h="1" x="32"/>
        <item h="1" x="34"/>
        <item h="1" x="36"/>
        <item h="1" x="40"/>
        <item h="1" x="50"/>
        <item h="1" x="51"/>
        <item h="1" x="52"/>
        <item h="1" x="53"/>
        <item h="1" x="54"/>
        <item h="1" x="56"/>
        <item h="1" x="57"/>
        <item h="1" x="58"/>
        <item h="1" x="59"/>
        <item h="1" x="61"/>
        <item h="1" x="62"/>
        <item h="1" x="63"/>
        <item h="1" x="64"/>
        <item h="1" x="66"/>
        <item h="1" x="67"/>
        <item h="1" x="68"/>
        <item h="1" x="71"/>
        <item h="1" x="72"/>
        <item h="1" x="73"/>
        <item h="1" x="74"/>
        <item h="1" x="75"/>
        <item h="1" x="82"/>
        <item h="1" x="83"/>
        <item h="1" x="86"/>
        <item h="1" x="87"/>
        <item h="1" x="88"/>
        <item h="1" x="89"/>
        <item h="1" x="90"/>
        <item t="default"/>
      </items>
    </pivotField>
    <pivotField axis="axisRow" compact="0" outline="0" subtotalTop="0" showAll="0">
      <items count="38">
        <item x="1"/>
        <item x="10"/>
        <item x="27"/>
        <item x="19"/>
        <item x="31"/>
        <item x="20"/>
        <item x="7"/>
        <item x="12"/>
        <item x="16"/>
        <item x="18"/>
        <item x="26"/>
        <item x="32"/>
        <item x="25"/>
        <item x="33"/>
        <item x="36"/>
        <item x="35"/>
        <item x="5"/>
        <item x="30"/>
        <item x="0"/>
        <item x="29"/>
        <item x="3"/>
        <item x="4"/>
        <item x="9"/>
        <item x="13"/>
        <item x="11"/>
        <item x="17"/>
        <item x="14"/>
        <item x="28"/>
        <item x="2"/>
        <item x="6"/>
        <item x="8"/>
        <item x="15"/>
        <item x="21"/>
        <item x="22"/>
        <item x="23"/>
        <item x="24"/>
        <item x="3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8">
        <item h="1" x="8"/>
        <item h="1" x="16"/>
        <item x="24"/>
        <item x="11"/>
        <item x="17"/>
        <item x="25"/>
        <item x="6"/>
        <item x="2"/>
        <item x="12"/>
        <item x="7"/>
        <item x="13"/>
        <item x="3"/>
        <item x="4"/>
        <item x="14"/>
        <item x="10"/>
        <item h="1" x="9"/>
        <item h="1" x="5"/>
        <item h="1" x="26"/>
        <item h="1" x="18"/>
        <item h="1" x="19"/>
        <item h="1" x="15"/>
        <item h="1" x="20"/>
        <item h="1" x="21"/>
        <item h="1" x="22"/>
        <item h="1" x="23"/>
        <item h="1" x="0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5">
        <item x="1"/>
        <item x="0"/>
        <item x="2"/>
        <item x="3"/>
        <item x="5"/>
        <item x="7"/>
        <item x="4"/>
        <item x="6"/>
        <item x="11"/>
        <item x="8"/>
        <item x="10"/>
        <item x="9"/>
        <item x="12"/>
        <item x="13"/>
        <item x="17"/>
        <item x="18"/>
        <item x="16"/>
        <item x="14"/>
        <item x="19"/>
        <item x="20"/>
        <item x="21"/>
        <item x="22"/>
        <item x="23"/>
        <item x="15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"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ใช้" fld="26" baseField="0" baseItem="0"/>
    <dataField name="ผลรวม ของ ค้างทอ" fld="28" baseField="0" baseItem="0" numFmtId="188"/>
  </dataFields>
  <formats count="5">
    <format dxfId="23">
      <pivotArea outline="0" collapsedLevelsAreSubtotals="1" fieldPosition="0"/>
    </format>
    <format dxfId="22">
      <pivotArea dataOnly="0" labelOnly="1" outline="0" axis="axisValues" fieldPosition="0"/>
    </format>
    <format dxfId="21">
      <pivotArea dataOnly="0" outline="0" fieldPosition="0">
        <references count="1">
          <reference field="25" count="0" defaultSubtotal="1"/>
        </references>
      </pivotArea>
    </format>
    <format dxfId="20">
      <pivotArea dataOnly="0" outline="0" fieldPosition="0">
        <references count="1">
          <reference field="25" count="0" defaultSubtotal="1"/>
        </references>
      </pivotArea>
    </format>
    <format dxfId="19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4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45831</v>
      </c>
      <c r="E3" s="81" t="s">
        <v>52</v>
      </c>
      <c r="F3" s="81"/>
      <c r="G3" s="82">
        <v>11.43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79" t="s">
        <v>46</v>
      </c>
      <c r="AA4" s="80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ยังไม่ได้พิมพ์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7.75" customHeight="1" x14ac:dyDescent="0.45">
      <c r="A8" s="3" t="str">
        <f>[2]หน้าผ้า!C17</f>
        <v>ประมาณการ</v>
      </c>
      <c r="B8" s="14" t="str">
        <f>[2]หน้าผ้า!B17</f>
        <v>ประมาณการ</v>
      </c>
      <c r="C8" s="9" t="str">
        <f>[2]หน้าผ้า!E17</f>
        <v>บจก.ซัน ซีเมนต์ โพรเซส</v>
      </c>
      <c r="D8" s="13" t="str">
        <f>[2]หน้าผ้า!F17</f>
        <v>พระอาทิตย์(ปูนนอน-ชริงค์)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 t="str">
        <f>[2]หน้าผ้า!J17</f>
        <v>ใส</v>
      </c>
      <c r="I8" s="9">
        <f>[2]หน้าผ้า!L17</f>
        <v>50</v>
      </c>
      <c r="J8" s="9" t="str">
        <f>[2]หน้าผ้า!M17</f>
        <v>±</v>
      </c>
      <c r="K8" s="9">
        <f>[2]หน้าผ้า!N17</f>
        <v>5</v>
      </c>
      <c r="L8" s="9" t="str">
        <f>[2]หน้าผ้า!R17</f>
        <v>บิด</v>
      </c>
      <c r="M8" s="10">
        <f>[2]หน้าผ้า!T17</f>
        <v>19</v>
      </c>
      <c r="N8" s="9">
        <f>[2]หน้าผ้า!U17</f>
        <v>28</v>
      </c>
      <c r="O8" s="9">
        <f>[2]หน้าผ้า!V17</f>
        <v>40</v>
      </c>
      <c r="P8" s="10">
        <f>[2]หน้าผ้า!AB17</f>
        <v>65.624642943999987</v>
      </c>
      <c r="Q8" s="10">
        <f>[2]หน้าผ้า!AC17</f>
        <v>0</v>
      </c>
      <c r="R8" s="10">
        <f>[2]หน้าผ้า!AD17</f>
        <v>65.624642943999987</v>
      </c>
      <c r="S8" s="9" t="str">
        <f>[2]หน้าผ้า!Z17</f>
        <v>500กระสอบ</v>
      </c>
      <c r="T8" s="12">
        <f>[2]หน้าผ้า!X17</f>
        <v>45868</v>
      </c>
      <c r="U8" s="11">
        <f>[2]หน้าผ้า!AA17</f>
        <v>5000</v>
      </c>
      <c r="V8" s="10">
        <f>[2]หน้าผ้า!AJ17</f>
        <v>0</v>
      </c>
      <c r="W8" s="10">
        <f>[2]หน้าผ้า!AL17</f>
        <v>5000</v>
      </c>
      <c r="X8" s="10">
        <f>[2]หน้าผ้า!AM17</f>
        <v>0</v>
      </c>
      <c r="Y8" s="10">
        <f>[2]หน้าผ้า!AN17</f>
        <v>5250</v>
      </c>
      <c r="Z8" s="9" t="str">
        <f>[2]หน้าผ้า!AO17</f>
        <v>WSWT1625800SM</v>
      </c>
      <c r="AA8" s="8">
        <f>[2]หน้าผ้า!AQ17</f>
        <v>3702.0499999999997</v>
      </c>
      <c r="AB8" s="8">
        <f>[2]หน้าผ้า!AR17</f>
        <v>3372</v>
      </c>
      <c r="AC8" s="8">
        <f>[2]หน้าผ้า!AS17</f>
        <v>330.04999999999973</v>
      </c>
      <c r="AD8" s="8">
        <f>[2]หน้าผ้า!AT17</f>
        <v>0</v>
      </c>
      <c r="AE8" s="8">
        <f>[2]หน้าผ้า!AU17</f>
        <v>3702.0499999999997</v>
      </c>
      <c r="AF8" s="8">
        <f>[2]หน้าผ้า!AI17</f>
        <v>0</v>
      </c>
      <c r="AG8" s="1" t="str">
        <f>[3]หน้าผ้า!DC20</f>
        <v>พร้อมส่ง</v>
      </c>
      <c r="AH8" s="1" t="str">
        <f>[2]หน้าผ้า!DL17</f>
        <v>P8</v>
      </c>
      <c r="AI8" s="1">
        <f>[2]หน้าผ้า!DM17</f>
        <v>4</v>
      </c>
      <c r="AJ8" s="3">
        <f>[2]หน้าผ้า!DN17</f>
        <v>45868</v>
      </c>
      <c r="AK8" s="3">
        <f>[2]หน้าผ้า!DQ17</f>
        <v>45864</v>
      </c>
      <c r="AL8" s="3">
        <f>[2]หน้าผ้า!DR17</f>
        <v>45858</v>
      </c>
      <c r="AM8" s="3">
        <f>[2]หน้าผ้า!DS17</f>
        <v>45865</v>
      </c>
      <c r="AN8" s="3">
        <f>[2]หน้าผ้า!DT17</f>
        <v>45866</v>
      </c>
      <c r="AO8" s="3">
        <f>[2]หน้าผ้า!DU17</f>
        <v>45866</v>
      </c>
      <c r="AP8" s="3">
        <f>[2]หน้าผ้า!DP17</f>
        <v>45863</v>
      </c>
      <c r="AQ8" s="3">
        <f>[2]หน้าผ้า!DW17</f>
        <v>45867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 t="str">
        <f>[2]หน้าผ้า!EC17</f>
        <v>งานเคลือบ+พิมพ์</v>
      </c>
      <c r="AX8" s="2" t="str">
        <f>[2]หน้าผ้า!ED17</f>
        <v>รอART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WRWT25800/WRWT25800</v>
      </c>
      <c r="BD8" s="56">
        <f>[2]หน้าผ้า!CA17</f>
        <v>18.776177777777768</v>
      </c>
    </row>
    <row r="9" spans="1:56" ht="27.75" customHeight="1" x14ac:dyDescent="0.45">
      <c r="A9" s="3">
        <f>[2]หน้าผ้า!C18</f>
        <v>0</v>
      </c>
      <c r="B9" s="14">
        <f>[2]หน้าผ้า!B18</f>
        <v>0</v>
      </c>
      <c r="C9" s="9">
        <f>[2]หน้าผ้า!E18</f>
        <v>0</v>
      </c>
      <c r="D9" s="13" t="str">
        <f>[2]หน้าผ้า!F18</f>
        <v xml:space="preserve"> 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>
        <f>[2]หน้าผ้า!R18</f>
        <v>0</v>
      </c>
      <c r="M9" s="10">
        <f>[2]หน้าผ้า!T18</f>
        <v>0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>
        <f>[2]หน้าผ้า!Z18</f>
        <v>0</v>
      </c>
      <c r="T9" s="12">
        <f>[2]หน้าผ้า!X18</f>
        <v>0</v>
      </c>
      <c r="U9" s="11">
        <f>[2]หน้าผ้า!AA18</f>
        <v>0</v>
      </c>
      <c r="V9" s="10">
        <f>[2]หน้าผ้า!AJ18</f>
        <v>0</v>
      </c>
      <c r="W9" s="10">
        <f>[2]หน้าผ้า!AL18</f>
        <v>0</v>
      </c>
      <c r="X9" s="10">
        <f>[2]หน้าผ้า!AM18</f>
        <v>0</v>
      </c>
      <c r="Y9" s="10">
        <f>[2]หน้าผ้า!AN18</f>
        <v>0</v>
      </c>
      <c r="Z9" s="9" t="str">
        <f>[2]หน้าผ้า!AO18</f>
        <v>WSWT1625800SM</v>
      </c>
      <c r="AA9" s="8">
        <f>[2]หน้าผ้า!AQ18</f>
        <v>3702.0499999999997</v>
      </c>
      <c r="AB9" s="8">
        <f>[2]หน้าผ้า!AR18</f>
        <v>3372</v>
      </c>
      <c r="AC9" s="8">
        <f>[2]หน้าผ้า!AS18</f>
        <v>330.04999999999973</v>
      </c>
      <c r="AD9" s="8">
        <f>[2]หน้าผ้า!AT18</f>
        <v>0</v>
      </c>
      <c r="AE9" s="8">
        <f>[2]หน้าผ้า!AU18</f>
        <v>3702.0499999999997</v>
      </c>
      <c r="AF9" s="8" t="str">
        <f>[2]หน้าผ้า!AI18</f>
        <v>ระบุในSD</v>
      </c>
      <c r="AG9" s="1" t="str">
        <f>[3]หน้าผ้า!DC21</f>
        <v>พร้อมส่ง</v>
      </c>
      <c r="AH9" s="1">
        <f>[2]หน้าผ้า!DL18</f>
        <v>0</v>
      </c>
      <c r="AI9" s="1" t="str">
        <f>[2]หน้าผ้า!DM18</f>
        <v>Lead time</v>
      </c>
      <c r="AJ9" s="3">
        <f>[2]หน้าผ้า!DN18</f>
        <v>0</v>
      </c>
      <c r="AK9" s="3">
        <f>[2]หน้าผ้า!DQ18</f>
        <v>0</v>
      </c>
      <c r="AL9" s="3">
        <f>[2]หน้าผ้า!DR18</f>
        <v>0</v>
      </c>
      <c r="AM9" s="3">
        <f>[2]หน้าผ้า!DS18</f>
        <v>0</v>
      </c>
      <c r="AN9" s="3">
        <f>[2]หน้าผ้า!DT18</f>
        <v>0</v>
      </c>
      <c r="AO9" s="3">
        <f>[2]หน้าผ้า!DU18</f>
        <v>0</v>
      </c>
      <c r="AP9" s="3">
        <f>[2]หน้าผ้า!DP18</f>
        <v>0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>
        <f>[2]หน้าผ้า!EC18</f>
        <v>0</v>
      </c>
      <c r="AX9" s="2">
        <f>[2]หน้าผ้า!ED18</f>
        <v>0</v>
      </c>
      <c r="AY9" s="2">
        <f>[2]หน้าผ้า!AG18</f>
        <v>0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WRWT160800/WRWT25800</v>
      </c>
      <c r="BD9" s="56">
        <f>[2]หน้าผ้า!CA18</f>
        <v>0</v>
      </c>
    </row>
    <row r="10" spans="1:56" ht="27.75" customHeight="1" x14ac:dyDescent="0.45">
      <c r="A10" s="3">
        <f>[2]หน้าผ้า!C19</f>
        <v>45827</v>
      </c>
      <c r="B10" s="14" t="str">
        <f>[2]หน้าผ้า!B19</f>
        <v>MK68-000809</v>
      </c>
      <c r="C10" s="9" t="str">
        <f>[2]หน้าผ้า!E19</f>
        <v>บจก.เคอรี่ฟลาวมิลล์</v>
      </c>
      <c r="D10" s="13" t="str">
        <f>[2]หน้าผ้า!F19</f>
        <v>โบว์แดง 10กก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 t="str">
        <f>[2]หน้าผ้า!R19</f>
        <v>ไม่</v>
      </c>
      <c r="M10" s="10" t="str">
        <f>[2]หน้าผ้า!T19</f>
        <v>ไม่สวมถุงใน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 t="str">
        <f>[2]หน้าผ้า!Z19</f>
        <v>ห่ออัดเบลแบน500</v>
      </c>
      <c r="T10" s="12">
        <f>[2]หน้าผ้า!X19</f>
        <v>45836</v>
      </c>
      <c r="U10" s="11">
        <f>[2]หน้าผ้า!AA19</f>
        <v>5000</v>
      </c>
      <c r="V10" s="10">
        <f>[2]หน้าผ้า!AJ19</f>
        <v>0</v>
      </c>
      <c r="W10" s="10">
        <f>[2]หน้าผ้า!AL19</f>
        <v>5000</v>
      </c>
      <c r="X10" s="10">
        <f>[2]หน้าผ้า!AM19</f>
        <v>0</v>
      </c>
      <c r="Y10" s="10">
        <f>[2]หน้าผ้า!AN19</f>
        <v>5250</v>
      </c>
      <c r="Z10" s="9" t="str">
        <f>[2]หน้าผ้า!AO19</f>
        <v>WSWT1625800</v>
      </c>
      <c r="AA10" s="8">
        <f>[2]หน้าผ้า!AQ19</f>
        <v>3702.0499999999997</v>
      </c>
      <c r="AB10" s="8">
        <f>[2]หน้าผ้า!AR19</f>
        <v>3702.0499999999997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>
        <f>[2]หน้าผ้า!AI19</f>
        <v>0</v>
      </c>
      <c r="AG10" s="1" t="str">
        <f>[3]หน้าผ้า!DC22</f>
        <v>พร้อมส่ง</v>
      </c>
      <c r="AH10" s="1" t="str">
        <f>[2]หน้าผ้า!DL19</f>
        <v>P7</v>
      </c>
      <c r="AI10" s="1">
        <f>[2]หน้าผ้า!DM19</f>
        <v>2</v>
      </c>
      <c r="AJ10" s="3">
        <f>[2]หน้าผ้า!DN19</f>
        <v>45836</v>
      </c>
      <c r="AK10" s="3">
        <f>[2]หน้าผ้า!DQ19</f>
        <v>0</v>
      </c>
      <c r="AL10" s="3">
        <f>[2]หน้าผ้า!DR19</f>
        <v>45827</v>
      </c>
      <c r="AM10" s="3">
        <f>[2]หน้าผ้า!DS19</f>
        <v>45834</v>
      </c>
      <c r="AN10" s="3">
        <f>[2]หน้าผ้า!DT19</f>
        <v>45835</v>
      </c>
      <c r="AO10" s="3">
        <f>[2]หน้าผ้า!DU19</f>
        <v>45835</v>
      </c>
      <c r="AP10" s="3">
        <f>[2]หน้าผ้า!DP19</f>
        <v>45831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 t="str">
        <f>[2]หน้าผ้า!EC19</f>
        <v>งานพิมพ์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WRWT25800/WRWT25800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 t="str">
        <f>[2]หน้าผ้า!I20</f>
        <v>ขาว</v>
      </c>
      <c r="H11" s="9">
        <f>[2]หน้าผ้า!J20</f>
        <v>0</v>
      </c>
      <c r="I11" s="9">
        <f>[2]หน้าผ้า!L20</f>
        <v>45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WSWT1625800</v>
      </c>
      <c r="AA11" s="8">
        <f>[2]หน้าผ้า!AQ20</f>
        <v>3702.0499999999997</v>
      </c>
      <c r="AB11" s="8">
        <f>[2]หน้าผ้า!AR20</f>
        <v>3702.0499999999997</v>
      </c>
      <c r="AC11" s="8">
        <f>[2]หน้าผ้า!AS20</f>
        <v>0</v>
      </c>
      <c r="AD11" s="8">
        <f>[2]หน้าผ้า!AT20</f>
        <v>0</v>
      </c>
      <c r="AE11" s="8">
        <f>[2]หน้าผ้า!AU20</f>
        <v>0</v>
      </c>
      <c r="AF11" s="8" t="str">
        <f>[2]หน้าผ้า!AI20</f>
        <v>ระบุในSD</v>
      </c>
      <c r="AG11" s="1" t="str">
        <f>[3]หน้าผ้า!DC23</f>
        <v>ยังไม่ได้พิมพ์</v>
      </c>
      <c r="AH11" s="1">
        <f>[2]หน้าผ้า!DL20</f>
        <v>0</v>
      </c>
      <c r="AI11" s="1" t="str">
        <f>[2]หน้าผ้า!DM20</f>
        <v>Lead time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WRWT160800/WRWT25800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0</v>
      </c>
      <c r="B12" s="14">
        <f>[2]หน้าผ้า!B21</f>
        <v>0</v>
      </c>
      <c r="C12" s="9">
        <f>[2]หน้าผ้า!E21</f>
        <v>0</v>
      </c>
      <c r="D12" s="13">
        <f>[2]หน้าผ้า!F21</f>
        <v>0</v>
      </c>
      <c r="E12" s="9">
        <f>[2]หน้าผ้า!G21</f>
        <v>16</v>
      </c>
      <c r="F12" s="9">
        <f>[2]หน้าผ้า!H21</f>
        <v>25</v>
      </c>
      <c r="G12" s="9">
        <f>[2]หน้าผ้า!I21</f>
        <v>0</v>
      </c>
      <c r="H12" s="9">
        <f>[2]หน้าผ้า!J21</f>
        <v>0</v>
      </c>
      <c r="I12" s="9">
        <f>[2]หน้าผ้า!L21</f>
        <v>47</v>
      </c>
      <c r="J12" s="9" t="str">
        <f>[2]หน้าผ้า!M21</f>
        <v>±</v>
      </c>
      <c r="K12" s="9">
        <f>[2]หน้าผ้า!N21</f>
        <v>5</v>
      </c>
      <c r="L12" s="9">
        <f>[2]หน้าผ้า!R21</f>
        <v>0</v>
      </c>
      <c r="M12" s="10">
        <f>[2]หน้าผ้า!T21</f>
        <v>0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>
        <f>[2]หน้าผ้า!Z21</f>
        <v>0</v>
      </c>
      <c r="T12" s="12">
        <f>[2]หน้าผ้า!X21</f>
        <v>0</v>
      </c>
      <c r="U12" s="11">
        <f>[2]หน้าผ้า!AA21</f>
        <v>0</v>
      </c>
      <c r="V12" s="10">
        <f>[2]หน้าผ้า!AJ21</f>
        <v>0</v>
      </c>
      <c r="W12" s="10">
        <f>[2]หน้าผ้า!AL21</f>
        <v>0</v>
      </c>
      <c r="X12" s="10">
        <f>[2]หน้าผ้า!AM21</f>
        <v>0</v>
      </c>
      <c r="Y12" s="10">
        <f>[2]หน้าผ้า!AN21</f>
        <v>0</v>
      </c>
      <c r="Z12" s="9" t="str">
        <f>[2]หน้าผ้า!AO21</f>
        <v>WSWT1621720SMFX</v>
      </c>
      <c r="AA12" s="8" t="e">
        <f>[2]หน้าผ้า!AQ21</f>
        <v>#REF!</v>
      </c>
      <c r="AB12" s="8" t="e">
        <f>[2]หน้าผ้า!AR21</f>
        <v>#REF!</v>
      </c>
      <c r="AC12" s="8" t="e">
        <f>[2]หน้าผ้า!AS21</f>
        <v>#REF!</v>
      </c>
      <c r="AD12" s="8" t="e">
        <f>[2]หน้าผ้า!AT21</f>
        <v>#REF!</v>
      </c>
      <c r="AE12" s="8" t="e">
        <f>[2]หน้าผ้า!AU21</f>
        <v>#REF!</v>
      </c>
      <c r="AF12" s="8" t="str">
        <f>[2]หน้าผ้า!AI21</f>
        <v>ระบุในSD</v>
      </c>
      <c r="AG12" s="1" t="str">
        <f>[3]หน้าผ้า!DC24</f>
        <v>พร้อมส่ง</v>
      </c>
      <c r="AH12" s="1">
        <f>[2]หน้าผ้า!DL21</f>
        <v>0</v>
      </c>
      <c r="AI12" s="1">
        <f>[2]หน้าผ้า!DM21</f>
        <v>0</v>
      </c>
      <c r="AJ12" s="3">
        <f>[2]หน้าผ้า!DN21</f>
        <v>0</v>
      </c>
      <c r="AK12" s="3">
        <f>[2]หน้าผ้า!DQ21</f>
        <v>0</v>
      </c>
      <c r="AL12" s="3">
        <f>[2]หน้าผ้า!DR21</f>
        <v>0</v>
      </c>
      <c r="AM12" s="3">
        <f>[2]หน้าผ้า!DS21</f>
        <v>0</v>
      </c>
      <c r="AN12" s="3">
        <f>[2]หน้าผ้า!DT21</f>
        <v>0</v>
      </c>
      <c r="AO12" s="3">
        <f>[2]หน้าผ้า!DU21</f>
        <v>0</v>
      </c>
      <c r="AP12" s="3">
        <f>[2]หน้าผ้า!DP21</f>
        <v>0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>
        <f>[2]หน้าผ้า!EC21</f>
        <v>0</v>
      </c>
      <c r="AX12" s="2">
        <f>[2]หน้าผ้า!ED21</f>
        <v>0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WRWT160720/WRWT21720</v>
      </c>
      <c r="BD12" s="56">
        <f>[2]หน้าผ้า!CA21</f>
        <v>0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17</v>
      </c>
      <c r="F13" s="9">
        <f>[2]หน้าผ้า!H22</f>
        <v>26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48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WSWT1725800</v>
      </c>
      <c r="AA13" s="8" t="e">
        <f>[2]หน้าผ้า!AQ22</f>
        <v>#REF!</v>
      </c>
      <c r="AB13" s="8" t="e">
        <f>[2]หน้าผ้า!AR22</f>
        <v>#REF!</v>
      </c>
      <c r="AC13" s="8" t="e">
        <f>[2]หน้าผ้า!AS22</f>
        <v>#REF!</v>
      </c>
      <c r="AD13" s="8" t="e">
        <f>[2]หน้าผ้า!AT22</f>
        <v>#REF!</v>
      </c>
      <c r="AE13" s="8" t="e">
        <f>[2]หน้าผ้า!AU22</f>
        <v>#REF!</v>
      </c>
      <c r="AF13" s="8" t="str">
        <f>[2]หน้าผ้า!AI22</f>
        <v>ระบุในSD</v>
      </c>
      <c r="AG13" s="1" t="str">
        <f>[3]หน้าผ้า!DC25</f>
        <v>ยังไม่ได้พิมพ์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WRWT170800/WRWT25800</v>
      </c>
      <c r="BD13" s="56">
        <f>[2]หน้าผ้า!CA22</f>
        <v>0</v>
      </c>
    </row>
    <row r="14" spans="1:56" ht="27.75" customHeight="1" x14ac:dyDescent="0.45">
      <c r="A14" s="3" t="str">
        <f>[2]หน้าผ้า!C23</f>
        <v>ประมาณการ</v>
      </c>
      <c r="B14" s="14" t="str">
        <f>[2]หน้าผ้า!B23</f>
        <v>ประมาณการ</v>
      </c>
      <c r="C14" s="9" t="str">
        <f>[2]หน้าผ้า!E23</f>
        <v>บจก.ฟาร์เธอร์ส วิง ซัพพลาย</v>
      </c>
      <c r="D14" s="13" t="str">
        <f>[2]หน้าผ้า!F23</f>
        <v>รถไฟ</v>
      </c>
      <c r="E14" s="9">
        <f>[2]หน้าผ้า!G23</f>
        <v>18</v>
      </c>
      <c r="F14" s="9">
        <f>[2]หน้าผ้า!H23</f>
        <v>30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54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บิด</v>
      </c>
      <c r="M14" s="10">
        <f>[2]หน้าผ้า!T23</f>
        <v>19</v>
      </c>
      <c r="N14" s="9">
        <f>[2]หน้าผ้า!U23</f>
        <v>33</v>
      </c>
      <c r="O14" s="9">
        <f>[2]หน้าผ้า!V23</f>
        <v>40</v>
      </c>
      <c r="P14" s="10">
        <f>[2]หน้าผ้า!AB23</f>
        <v>232.02998755199997</v>
      </c>
      <c r="Q14" s="10">
        <f>[2]หน้าผ้า!AC23</f>
        <v>0</v>
      </c>
      <c r="R14" s="10">
        <f>[2]หน้าผ้า!AD23</f>
        <v>232.02998755199997</v>
      </c>
      <c r="S14" s="9" t="str">
        <f>[2]หน้าผ้า!Z23</f>
        <v>500กระสอบ</v>
      </c>
      <c r="T14" s="12">
        <f>[2]หน้าผ้า!X23</f>
        <v>45868</v>
      </c>
      <c r="U14" s="11">
        <f>[2]หน้าผ้า!AA23</f>
        <v>15000</v>
      </c>
      <c r="V14" s="10">
        <f>[2]หน้าผ้า!AJ23</f>
        <v>0</v>
      </c>
      <c r="W14" s="10">
        <f>[2]หน้าผ้า!AL23</f>
        <v>15000</v>
      </c>
      <c r="X14" s="10">
        <f>[2]หน้าผ้า!AM23</f>
        <v>0</v>
      </c>
      <c r="Y14" s="10">
        <f>[2]หน้าผ้า!AN23</f>
        <v>15750</v>
      </c>
      <c r="Z14" s="9" t="str">
        <f>[2]หน้าผ้า!AO23</f>
        <v>WSWT1825800</v>
      </c>
      <c r="AA14" s="8">
        <f>[2]หน้าผ้า!AQ23</f>
        <v>13201.65</v>
      </c>
      <c r="AB14" s="8">
        <f>[2]หน้าผ้า!AR23</f>
        <v>6301</v>
      </c>
      <c r="AC14" s="8">
        <f>[2]หน้าผ้า!AS23</f>
        <v>6900.65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ยังไม่ได้พิมพ์</v>
      </c>
      <c r="AH14" s="1" t="str">
        <f>[2]หน้าผ้า!DL23</f>
        <v>P9</v>
      </c>
      <c r="AI14" s="1">
        <f>[2]หน้าผ้า!DM23</f>
        <v>3</v>
      </c>
      <c r="AJ14" s="3">
        <f>[2]หน้าผ้า!DN23</f>
        <v>45868</v>
      </c>
      <c r="AK14" s="3">
        <f>[2]หน้าผ้า!DQ23</f>
        <v>0</v>
      </c>
      <c r="AL14" s="3">
        <f>[2]หน้าผ้า!DR23</f>
        <v>45858</v>
      </c>
      <c r="AM14" s="3">
        <f>[2]หน้าผ้า!DS23</f>
        <v>45865</v>
      </c>
      <c r="AN14" s="3">
        <f>[2]หน้าผ้า!DT23</f>
        <v>45866</v>
      </c>
      <c r="AO14" s="3">
        <f>[2]หน้าผ้า!DU23</f>
        <v>45866</v>
      </c>
      <c r="AP14" s="3">
        <f>[2]หน้าผ้า!DP23</f>
        <v>45863</v>
      </c>
      <c r="AQ14" s="3">
        <f>[2]หน้าผ้า!DW23</f>
        <v>45867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>รอART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474.76472000000001</v>
      </c>
    </row>
    <row r="15" spans="1:56" ht="27.75" customHeight="1" x14ac:dyDescent="0.45">
      <c r="A15" s="3">
        <f>[2]หน้าผ้า!C24</f>
        <v>0</v>
      </c>
      <c r="B15" s="14">
        <f>[2]หน้าผ้า!B24</f>
        <v>0</v>
      </c>
      <c r="C15" s="9" t="str">
        <f>[2]หน้าผ้า!E24</f>
        <v xml:space="preserve">  </v>
      </c>
      <c r="D15" s="13" t="str">
        <f>[2]หน้าผ้า!F24</f>
        <v xml:space="preserve"> 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>
        <f>[2]หน้าผ้า!R24</f>
        <v>0</v>
      </c>
      <c r="M15" s="10">
        <f>[2]หน้าผ้า!T24</f>
        <v>0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>
        <f>[2]หน้าผ้า!Z24</f>
        <v>0</v>
      </c>
      <c r="T15" s="12">
        <f>[2]หน้าผ้า!X24</f>
        <v>0</v>
      </c>
      <c r="U15" s="11">
        <f>[2]หน้าผ้า!AA24</f>
        <v>0</v>
      </c>
      <c r="V15" s="10">
        <f>[2]หน้าผ้า!AJ24</f>
        <v>0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WSWT1825800</v>
      </c>
      <c r="AA15" s="8">
        <f>[2]หน้าผ้า!AQ24</f>
        <v>13201.65</v>
      </c>
      <c r="AB15" s="8">
        <f>[2]หน้าผ้า!AR24</f>
        <v>6301</v>
      </c>
      <c r="AC15" s="8">
        <f>[2]หน้าผ้า!AS24</f>
        <v>6900.65</v>
      </c>
      <c r="AD15" s="8">
        <f>[2]หน้าผ้า!AT24</f>
        <v>0</v>
      </c>
      <c r="AE15" s="8">
        <f>[2]หน้าผ้า!AU24</f>
        <v>0</v>
      </c>
      <c r="AF15" s="8" t="str">
        <f>[2]หน้าผ้า!AI24</f>
        <v>ระบุในSD</v>
      </c>
      <c r="AG15" s="1" t="str">
        <f>[3]หน้าผ้า!DC27</f>
        <v>พร้อมส่ง</v>
      </c>
      <c r="AH15" s="1">
        <f>[2]หน้าผ้า!DL24</f>
        <v>0</v>
      </c>
      <c r="AI15" s="1" t="str">
        <f>[2]หน้าผ้า!DM24</f>
        <v>Lead time</v>
      </c>
      <c r="AJ15" s="3">
        <f>[2]หน้าผ้า!DN24</f>
        <v>0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0</v>
      </c>
      <c r="AP15" s="3">
        <f>[2]หน้าผ้า!DP24</f>
        <v>0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>
        <f>[2]หน้าผ้า!EC24</f>
        <v>0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7.75" customHeight="1" x14ac:dyDescent="0.45">
      <c r="A16" s="3">
        <f>[2]หน้าผ้า!C25</f>
        <v>45797</v>
      </c>
      <c r="B16" s="14" t="str">
        <f>[2]หน้าผ้า!B25</f>
        <v>MK68-000687</v>
      </c>
      <c r="C16" s="9" t="str">
        <f>[2]หน้าผ้า!E25</f>
        <v>บจก.ซิเบลโก้(บางเลน)</v>
      </c>
      <c r="D16" s="13" t="str">
        <f>[2]หน้าผ้า!F25</f>
        <v>PORTARYTE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 t="str">
        <f>[2]หน้าผ้า!J25</f>
        <v>ใส</v>
      </c>
      <c r="I16" s="9">
        <f>[2]หน้าผ้า!L25</f>
        <v>74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ไม่</v>
      </c>
      <c r="M16" s="10" t="str">
        <f>[2]หน้าผ้า!T25</f>
        <v>ไม่สวมถุงใน</v>
      </c>
      <c r="N16" s="9">
        <f>[2]หน้าผ้า!U25</f>
        <v>0</v>
      </c>
      <c r="O16" s="9">
        <f>[2]หน้าผ้า!V25</f>
        <v>0</v>
      </c>
      <c r="P16" s="10">
        <f>[2]หน้าผ้า!AB25</f>
        <v>0</v>
      </c>
      <c r="Q16" s="10">
        <f>[2]หน้าผ้า!AC25</f>
        <v>0</v>
      </c>
      <c r="R16" s="10">
        <f>[2]หน้าผ้า!AD25</f>
        <v>0</v>
      </c>
      <c r="S16" s="9" t="str">
        <f>[2]หน้าผ้า!Z25</f>
        <v>500กระสอบ</v>
      </c>
      <c r="T16" s="12">
        <f>[2]หน้าผ้า!X25</f>
        <v>45834</v>
      </c>
      <c r="U16" s="11">
        <f>[2]หน้าผ้า!AA25</f>
        <v>10000</v>
      </c>
      <c r="V16" s="10">
        <f>[2]หน้าผ้า!AJ25</f>
        <v>0</v>
      </c>
      <c r="W16" s="10">
        <f>[2]หน้าผ้า!AL25</f>
        <v>10000</v>
      </c>
      <c r="X16" s="10">
        <f>[2]หน้าผ้า!AM25</f>
        <v>0</v>
      </c>
      <c r="Y16" s="10">
        <f>[2]หน้าผ้า!AN25</f>
        <v>10500</v>
      </c>
      <c r="Z16" s="9" t="str">
        <f>[2]หน้าผ้า!AO25</f>
        <v>WSWT1825800SM</v>
      </c>
      <c r="AA16" s="8">
        <f>[2]หน้าผ้า!AQ25</f>
        <v>8801.1</v>
      </c>
      <c r="AB16" s="8">
        <f>[2]หน้าผ้า!AR25</f>
        <v>8801.1</v>
      </c>
      <c r="AC16" s="8">
        <f>[2]หน้าผ้า!AS25</f>
        <v>0</v>
      </c>
      <c r="AD16" s="8">
        <f>[2]หน้าผ้า!AT25</f>
        <v>0</v>
      </c>
      <c r="AE16" s="8">
        <f>[2]หน้าผ้า!AU25</f>
        <v>8801.1</v>
      </c>
      <c r="AF16" s="8" t="str">
        <f>[2]หน้าผ้า!AI25</f>
        <v>ห้ามเกิน-ขาดได้5%</v>
      </c>
      <c r="AG16" s="1" t="str">
        <f>[3]หน้าผ้า!DC28</f>
        <v>ยังไม่ได้พิมพ์</v>
      </c>
      <c r="AH16" s="1" t="str">
        <f>[2]หน้าผ้า!DL25</f>
        <v>P6</v>
      </c>
      <c r="AI16" s="1">
        <f>[2]หน้าผ้า!DM25</f>
        <v>4</v>
      </c>
      <c r="AJ16" s="3">
        <f>[2]หน้าผ้า!DN25</f>
        <v>45834</v>
      </c>
      <c r="AK16" s="3">
        <f>[2]หน้าผ้า!DQ25</f>
        <v>45830</v>
      </c>
      <c r="AL16" s="3">
        <f>[2]หน้าผ้า!DR25</f>
        <v>45823</v>
      </c>
      <c r="AM16" s="3">
        <f>[2]หน้าผ้า!DS25</f>
        <v>45831</v>
      </c>
      <c r="AN16" s="3">
        <f>[2]หน้าผ้า!DT25</f>
        <v>45832</v>
      </c>
      <c r="AO16" s="3">
        <f>[2]หน้าผ้า!DU25</f>
        <v>45833</v>
      </c>
      <c r="AP16" s="3">
        <f>[2]หน้าผ้า!DP25</f>
        <v>45829</v>
      </c>
      <c r="AQ16" s="3">
        <f>[2]หน้าผ้า!DW25</f>
        <v>0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งานเคลือบ+พิมพ์</v>
      </c>
      <c r="AX16" s="2" t="str">
        <f>[2]หน้าผ้า!ED25</f>
        <v xml:space="preserve"> /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45824</v>
      </c>
      <c r="B17" s="14" t="str">
        <f>[2]หน้าผ้า!B26</f>
        <v>MK68-000794</v>
      </c>
      <c r="C17" s="9" t="str">
        <f>[2]หน้าผ้า!E26</f>
        <v>บจก.ซิเบลโก้(บางเลน)</v>
      </c>
      <c r="D17" s="13" t="str">
        <f>[2]หน้าผ้า!F26</f>
        <v>FELDSPAR K200BL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 t="str">
        <f>[2]หน้าผ้า!J26</f>
        <v>ใส</v>
      </c>
      <c r="I17" s="9">
        <f>[2]หน้าผ้า!L26</f>
        <v>74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 t="str">
        <f>[2]หน้าผ้า!T26</f>
        <v>ไม่สวมถุงใน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 t="str">
        <f>[2]หน้าผ้า!Z26</f>
        <v>500กระสอบ</v>
      </c>
      <c r="T17" s="12">
        <f>[2]หน้าผ้า!X26</f>
        <v>45834</v>
      </c>
      <c r="U17" s="11">
        <f>[2]หน้าผ้า!AA26</f>
        <v>5000</v>
      </c>
      <c r="V17" s="10">
        <f>[2]หน้าผ้า!AJ26</f>
        <v>0</v>
      </c>
      <c r="W17" s="10">
        <f>[2]หน้าผ้า!AL26</f>
        <v>5000</v>
      </c>
      <c r="X17" s="10">
        <f>[2]หน้าผ้า!AM26</f>
        <v>0</v>
      </c>
      <c r="Y17" s="10">
        <f>[2]หน้าผ้า!AN26</f>
        <v>5250</v>
      </c>
      <c r="Z17" s="9" t="str">
        <f>[2]หน้าผ้า!AO26</f>
        <v>WSWT1825800SM</v>
      </c>
      <c r="AA17" s="8">
        <f>[2]หน้าผ้า!AQ26</f>
        <v>4400.55</v>
      </c>
      <c r="AB17" s="8">
        <f>[2]หน้าผ้า!AR26</f>
        <v>4400.55</v>
      </c>
      <c r="AC17" s="8">
        <f>[2]หน้าผ้า!AS26</f>
        <v>0</v>
      </c>
      <c r="AD17" s="8">
        <f>[2]หน้าผ้า!AT26</f>
        <v>0</v>
      </c>
      <c r="AE17" s="8">
        <f>[2]หน้าผ้า!AU26</f>
        <v>4400.55</v>
      </c>
      <c r="AF17" s="8" t="str">
        <f>[2]หน้าผ้า!AI26</f>
        <v>ห้ามเกิน-ขาดได้5%</v>
      </c>
      <c r="AG17" s="1" t="str">
        <f>[3]หน้าผ้า!DC29</f>
        <v>ยังไม่ได้พิมพ์</v>
      </c>
      <c r="AH17" s="1" t="str">
        <f>[2]หน้าผ้า!DL26</f>
        <v>P6</v>
      </c>
      <c r="AI17" s="1">
        <f>[2]หน้าผ้า!DM26</f>
        <v>4</v>
      </c>
      <c r="AJ17" s="3">
        <f>[2]หน้าผ้า!DN26</f>
        <v>45834</v>
      </c>
      <c r="AK17" s="3">
        <f>[2]หน้าผ้า!DQ26</f>
        <v>45830</v>
      </c>
      <c r="AL17" s="3">
        <f>[2]หน้าผ้า!DR26</f>
        <v>45823</v>
      </c>
      <c r="AM17" s="3">
        <f>[2]หน้าผ้า!DS26</f>
        <v>45831</v>
      </c>
      <c r="AN17" s="3">
        <f>[2]หน้าผ้า!DT26</f>
        <v>45832</v>
      </c>
      <c r="AO17" s="3">
        <f>[2]หน้าผ้า!DU26</f>
        <v>45833</v>
      </c>
      <c r="AP17" s="3">
        <f>[2]หน้าผ้า!DP26</f>
        <v>45829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งานเคลือบ+พิมพ์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0</v>
      </c>
    </row>
    <row r="18" spans="1:56" ht="27.75" customHeight="1" x14ac:dyDescent="0.45">
      <c r="A18" s="3">
        <f>[2]หน้าผ้า!C27</f>
        <v>0</v>
      </c>
      <c r="B18" s="14">
        <f>[2]หน้าผ้า!B27</f>
        <v>0</v>
      </c>
      <c r="C18" s="9">
        <f>[2]หน้าผ้า!E27</f>
        <v>0</v>
      </c>
      <c r="D18" s="13" t="str">
        <f>[2]หน้าผ้า!F27</f>
        <v xml:space="preserve"> </v>
      </c>
      <c r="E18" s="9">
        <f>[2]หน้าผ้า!G27</f>
        <v>18</v>
      </c>
      <c r="F18" s="9">
        <f>[2]หน้าผ้า!H27</f>
        <v>25</v>
      </c>
      <c r="G18" s="9" t="str">
        <f>[2]หน้าผ้า!I27</f>
        <v>ขาว</v>
      </c>
      <c r="H18" s="9">
        <f>[2]หน้าผ้า!J27</f>
        <v>0</v>
      </c>
      <c r="I18" s="9">
        <f>[2]หน้าผ้า!L27</f>
        <v>50</v>
      </c>
      <c r="J18" s="9" t="str">
        <f>[2]หน้าผ้า!M27</f>
        <v>±</v>
      </c>
      <c r="K18" s="9">
        <f>[2]หน้าผ้า!N27</f>
        <v>5</v>
      </c>
      <c r="L18" s="9">
        <f>[2]หน้าผ้า!R27</f>
        <v>0</v>
      </c>
      <c r="M18" s="10">
        <f>[2]หน้าผ้า!T27</f>
        <v>0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>
        <f>[2]หน้าผ้า!Z27</f>
        <v>0</v>
      </c>
      <c r="T18" s="12">
        <f>[2]หน้าผ้า!X27</f>
        <v>0</v>
      </c>
      <c r="U18" s="11">
        <f>[2]หน้าผ้า!AA27</f>
        <v>0</v>
      </c>
      <c r="V18" s="10">
        <f>[2]หน้าผ้า!AJ27</f>
        <v>0</v>
      </c>
      <c r="W18" s="10">
        <f>[2]หน้าผ้า!AL27</f>
        <v>0</v>
      </c>
      <c r="X18" s="10">
        <f>[2]หน้าผ้า!AM27</f>
        <v>0</v>
      </c>
      <c r="Y18" s="10">
        <f>[2]หน้าผ้า!AN27</f>
        <v>0</v>
      </c>
      <c r="Z18" s="9" t="str">
        <f>[2]หน้าผ้า!AO27</f>
        <v>WSWT1825800SM</v>
      </c>
      <c r="AA18" s="8">
        <f>[2]หน้าผ้า!AQ27</f>
        <v>13201.650000000001</v>
      </c>
      <c r="AB18" s="8">
        <f>[2]หน้าผ้า!AR27</f>
        <v>13201.650000000001</v>
      </c>
      <c r="AC18" s="8">
        <f>[2]หน้าผ้า!AS27</f>
        <v>0</v>
      </c>
      <c r="AD18" s="8">
        <f>[2]หน้าผ้า!AT27</f>
        <v>0</v>
      </c>
      <c r="AE18" s="8">
        <f>[2]หน้าผ้า!AU27</f>
        <v>13201.650000000001</v>
      </c>
      <c r="AF18" s="8" t="str">
        <f>[2]หน้าผ้า!AI27</f>
        <v>ระบุในSD</v>
      </c>
      <c r="AG18" s="1" t="str">
        <f>[3]หน้าผ้า!DC30</f>
        <v>ยังไม่ได้พิมพ์</v>
      </c>
      <c r="AH18" s="1">
        <f>[2]หน้าผ้า!DL27</f>
        <v>0</v>
      </c>
      <c r="AI18" s="1" t="str">
        <f>[2]หน้าผ้า!DM27</f>
        <v>Lead time</v>
      </c>
      <c r="AJ18" s="3">
        <f>[2]หน้าผ้า!DN27</f>
        <v>0</v>
      </c>
      <c r="AK18" s="3">
        <f>[2]หน้าผ้า!DQ27</f>
        <v>0</v>
      </c>
      <c r="AL18" s="3">
        <f>[2]หน้าผ้า!DR27</f>
        <v>0</v>
      </c>
      <c r="AM18" s="3">
        <f>[2]หน้าผ้า!DS27</f>
        <v>0</v>
      </c>
      <c r="AN18" s="3">
        <f>[2]หน้าผ้า!DT27</f>
        <v>0</v>
      </c>
      <c r="AO18" s="3">
        <f>[2]หน้าผ้า!DU27</f>
        <v>0</v>
      </c>
      <c r="AP18" s="3">
        <f>[2]หน้าผ้า!DP27</f>
        <v>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>
        <f>[2]หน้าผ้า!EC27</f>
        <v>0</v>
      </c>
      <c r="AX18" s="2">
        <f>[2]หน้าผ้า!ED27</f>
        <v>0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WRWT180800/WRWT25800</v>
      </c>
      <c r="BD18" s="56">
        <f>[2]หน้าผ้า!CA27</f>
        <v>0</v>
      </c>
    </row>
    <row r="19" spans="1:56" ht="27.75" customHeight="1" x14ac:dyDescent="0.45">
      <c r="A19" s="3">
        <f>[2]หน้าผ้า!C28</f>
        <v>45820</v>
      </c>
      <c r="B19" s="14" t="str">
        <f>[2]หน้าผ้า!B28</f>
        <v>MK68-000785</v>
      </c>
      <c r="C19" s="9" t="str">
        <f>[2]หน้าผ้า!E28</f>
        <v>บจก.ซีแมนอินดัสตรี</v>
      </c>
      <c r="D19" s="13" t="str">
        <f>[2]หน้าผ้า!F28</f>
        <v>W30</v>
      </c>
      <c r="E19" s="9">
        <f>[2]หน้าผ้า!G28</f>
        <v>19</v>
      </c>
      <c r="F19" s="9">
        <f>[2]หน้าผ้า!H28</f>
        <v>28</v>
      </c>
      <c r="G19" s="9" t="str">
        <f>[2]หน้าผ้า!I28</f>
        <v>ขาว</v>
      </c>
      <c r="H19" s="9">
        <f>[2]หน้าผ้า!J28</f>
        <v>0</v>
      </c>
      <c r="I19" s="9">
        <f>[2]หน้าผ้า!L28</f>
        <v>56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ไม่</v>
      </c>
      <c r="M19" s="10">
        <f>[2]หน้าผ้า!T28</f>
        <v>20</v>
      </c>
      <c r="N19" s="9">
        <f>[2]หน้าผ้า!U28</f>
        <v>30</v>
      </c>
      <c r="O19" s="9">
        <f>[2]หน้าผ้า!V28</f>
        <v>90</v>
      </c>
      <c r="P19" s="10">
        <f>[2]หน้าผ้า!AB28</f>
        <v>999.17219519999981</v>
      </c>
      <c r="Q19" s="10">
        <f>[2]หน้าผ้า!AC28</f>
        <v>0</v>
      </c>
      <c r="R19" s="10">
        <f>[2]หน้าผ้า!AD28</f>
        <v>999.17219519999981</v>
      </c>
      <c r="S19" s="9" t="str">
        <f>[2]หน้าผ้า!Z28</f>
        <v>มัด100</v>
      </c>
      <c r="T19" s="12">
        <f>[2]หน้าผ้า!X28</f>
        <v>45835</v>
      </c>
      <c r="U19" s="11">
        <f>[2]หน้าผ้า!AA28</f>
        <v>30000</v>
      </c>
      <c r="V19" s="10">
        <f>[2]หน้าผ้า!AJ28</f>
        <v>0</v>
      </c>
      <c r="W19" s="10">
        <f>[2]หน้าผ้า!AL28</f>
        <v>30000</v>
      </c>
      <c r="X19" s="10">
        <f>[2]หน้าผ้า!AM28</f>
        <v>0</v>
      </c>
      <c r="Y19" s="10">
        <f>[2]หน้าผ้า!AN28</f>
        <v>31500</v>
      </c>
      <c r="Z19" s="9" t="str">
        <f>[2]หน้าผ้า!AO28</f>
        <v>WSWT1925800</v>
      </c>
      <c r="AA19" s="8">
        <f>[2]หน้าผ้า!AQ28</f>
        <v>24726.9</v>
      </c>
      <c r="AB19" s="8">
        <f>[2]หน้าผ้า!AR28</f>
        <v>23308</v>
      </c>
      <c r="AC19" s="8">
        <f>[2]หน้าผ้า!AS28</f>
        <v>1418.9000000000015</v>
      </c>
      <c r="AD19" s="8">
        <f>[2]หน้าผ้า!AT28</f>
        <v>0</v>
      </c>
      <c r="AE19" s="8">
        <f>[2]หน้าผ้า!AU28</f>
        <v>0</v>
      </c>
      <c r="AF19" s="8">
        <f>[2]หน้าผ้า!AI28</f>
        <v>0</v>
      </c>
      <c r="AG19" s="1" t="str">
        <f>[3]หน้าผ้า!DC31</f>
        <v>ยังไม่ได้พิมพ์</v>
      </c>
      <c r="AH19" s="1" t="str">
        <f>[2]หน้าผ้า!DL28</f>
        <v>P9</v>
      </c>
      <c r="AI19" s="1">
        <f>[2]หน้าผ้า!DM28</f>
        <v>3</v>
      </c>
      <c r="AJ19" s="3">
        <f>[2]หน้าผ้า!DN28</f>
        <v>45835</v>
      </c>
      <c r="AK19" s="3">
        <f>[2]หน้าผ้า!DQ28</f>
        <v>0</v>
      </c>
      <c r="AL19" s="3">
        <f>[2]หน้าผ้า!DR28</f>
        <v>45825</v>
      </c>
      <c r="AM19" s="3">
        <f>[2]หน้าผ้า!DS28</f>
        <v>45832</v>
      </c>
      <c r="AN19" s="3">
        <f>[2]หน้าผ้า!DT28</f>
        <v>45833</v>
      </c>
      <c r="AO19" s="3">
        <f>[2]หน้าผ้า!DU28</f>
        <v>45833</v>
      </c>
      <c r="AP19" s="3">
        <f>[2]หน้าผ้า!DP28</f>
        <v>45830</v>
      </c>
      <c r="AQ19" s="3">
        <f>[2]หน้าผ้า!DW28</f>
        <v>45834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งานพิมพ์</v>
      </c>
      <c r="AX19" s="2" t="str">
        <f>[2]หน้าผ้า!ED28</f>
        <v xml:space="preserve"> /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103.04367111111124</v>
      </c>
    </row>
    <row r="20" spans="1:56" ht="27.75" customHeight="1" x14ac:dyDescent="0.45">
      <c r="A20" s="3">
        <f>[2]หน้าผ้า!C29</f>
        <v>45827</v>
      </c>
      <c r="B20" s="14" t="str">
        <f>[2]หน้าผ้า!B29</f>
        <v>ใบรับคำสั่งซื้อ</v>
      </c>
      <c r="C20" s="9" t="str">
        <f>[2]หน้าผ้า!E29</f>
        <v>บจก.เพรซิเดนท์ฟลาวมิลล์</v>
      </c>
      <c r="D20" s="13" t="str">
        <f>[2]หน้าผ้า!F29</f>
        <v>ผึ้งเหลือง</v>
      </c>
      <c r="E20" s="9">
        <f>[2]หน้าผ้า!G29</f>
        <v>19</v>
      </c>
      <c r="F20" s="9">
        <f>[2]หน้าผ้า!H29</f>
        <v>30</v>
      </c>
      <c r="G20" s="9" t="str">
        <f>[2]หน้าผ้า!I29</f>
        <v>ขาว</v>
      </c>
      <c r="H20" s="9">
        <f>[2]หน้าผ้า!J29</f>
        <v>0</v>
      </c>
      <c r="I20" s="9">
        <f>[2]หน้าผ้า!L29</f>
        <v>60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บิด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500กระสอบแบน</v>
      </c>
      <c r="T20" s="12">
        <f>[2]หน้าผ้า!X29</f>
        <v>45841</v>
      </c>
      <c r="U20" s="11">
        <f>[2]หน้าผ้า!AA29</f>
        <v>50000</v>
      </c>
      <c r="V20" s="10">
        <f>[2]หน้าผ้า!AJ29</f>
        <v>0</v>
      </c>
      <c r="W20" s="10">
        <f>[2]หน้าผ้า!AL29</f>
        <v>50000</v>
      </c>
      <c r="X20" s="10">
        <f>[2]หน้าผ้า!AM29</f>
        <v>0</v>
      </c>
      <c r="Y20" s="10">
        <f>[2]หน้าผ้า!AN29</f>
        <v>52500</v>
      </c>
      <c r="Z20" s="9" t="str">
        <f>[2]หน้าผ้า!AO29</f>
        <v>WSWT1925800</v>
      </c>
      <c r="AA20" s="8">
        <f>[2]หน้าผ้า!AQ29</f>
        <v>44005.499999999993</v>
      </c>
      <c r="AB20" s="8">
        <f>[2]หน้าผ้า!AR29</f>
        <v>0</v>
      </c>
      <c r="AC20" s="8">
        <f>[2]หน้าผ้า!AS29</f>
        <v>44005.499999999993</v>
      </c>
      <c r="AD20" s="8">
        <f>[2]หน้าผ้า!AT29</f>
        <v>0</v>
      </c>
      <c r="AE20" s="8">
        <f>[2]หน้าผ้า!AU29</f>
        <v>0</v>
      </c>
      <c r="AF20" s="8">
        <f>[2]หน้าผ้า!AI29</f>
        <v>0</v>
      </c>
      <c r="AG20" s="1" t="str">
        <f>[3]หน้าผ้า!DC32</f>
        <v>ยังไม่ได้พิมพ์</v>
      </c>
      <c r="AH20" s="1" t="str">
        <f>[2]หน้าผ้า!DL29</f>
        <v>P7</v>
      </c>
      <c r="AI20" s="1">
        <f>[2]หน้าผ้า!DM29</f>
        <v>2</v>
      </c>
      <c r="AJ20" s="3">
        <f>[2]หน้าผ้า!DN29</f>
        <v>45841</v>
      </c>
      <c r="AK20" s="3">
        <f>[2]หน้าผ้า!DQ29</f>
        <v>0</v>
      </c>
      <c r="AL20" s="3">
        <f>[2]หน้าผ้า!DR29</f>
        <v>45832</v>
      </c>
      <c r="AM20" s="3">
        <f>[2]หน้าผ้า!DS29</f>
        <v>45839</v>
      </c>
      <c r="AN20" s="3">
        <f>[2]หน้าผ้า!DT29</f>
        <v>45840</v>
      </c>
      <c r="AO20" s="3">
        <f>[2]หน้าผ้า!DU29</f>
        <v>45840</v>
      </c>
      <c r="AP20" s="3">
        <f>[2]หน้าผ้า!DP29</f>
        <v>45836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งานพิมพ์</v>
      </c>
      <c r="AX20" s="2" t="str">
        <f>[2]หน้าผ้า!ED29</f>
        <v>รอART</v>
      </c>
      <c r="AY20" s="2" t="str">
        <f>[2]หน้าผ้า!AG29</f>
        <v>เย็น2/7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3195.7771999999995</v>
      </c>
    </row>
    <row r="21" spans="1:56" ht="27.75" customHeight="1" x14ac:dyDescent="0.45">
      <c r="A21" s="3">
        <f>[2]หน้าผ้า!C30</f>
        <v>45827</v>
      </c>
      <c r="B21" s="14" t="str">
        <f>[2]หน้าผ้า!B30</f>
        <v>ใบรับคำสั่งซื้อ</v>
      </c>
      <c r="C21" s="9" t="str">
        <f>[2]หน้าผ้า!E30</f>
        <v>บจก.เพรซิเดนท์ฟลาวมิลล์</v>
      </c>
      <c r="D21" s="13" t="str">
        <f>[2]หน้าผ้า!F30</f>
        <v>ผึ้งชมพู</v>
      </c>
      <c r="E21" s="9">
        <f>[2]หน้าผ้า!G30</f>
        <v>19</v>
      </c>
      <c r="F21" s="9">
        <f>[2]หน้าผ้า!H30</f>
        <v>30</v>
      </c>
      <c r="G21" s="9" t="str">
        <f>[2]หน้าผ้า!I30</f>
        <v>ขาว</v>
      </c>
      <c r="H21" s="9">
        <f>[2]หน้าผ้า!J30</f>
        <v>0</v>
      </c>
      <c r="I21" s="9">
        <f>[2]หน้าผ้า!L30</f>
        <v>60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บิด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500กระสอบแบน</v>
      </c>
      <c r="T21" s="12">
        <f>[2]หน้าผ้า!X30</f>
        <v>45841</v>
      </c>
      <c r="U21" s="11">
        <f>[2]หน้าผ้า!AA30</f>
        <v>20000</v>
      </c>
      <c r="V21" s="10">
        <f>[2]หน้าผ้า!AJ30</f>
        <v>0</v>
      </c>
      <c r="W21" s="10">
        <f>[2]หน้าผ้า!AL30</f>
        <v>20000</v>
      </c>
      <c r="X21" s="10">
        <f>[2]หน้าผ้า!AM30</f>
        <v>0</v>
      </c>
      <c r="Y21" s="10">
        <f>[2]หน้าผ้า!AN30</f>
        <v>21000</v>
      </c>
      <c r="Z21" s="9" t="str">
        <f>[2]หน้าผ้า!AO30</f>
        <v>WSWT1925800</v>
      </c>
      <c r="AA21" s="8">
        <f>[2]หน้าผ้า!AQ30</f>
        <v>17602.2</v>
      </c>
      <c r="AB21" s="8">
        <f>[2]หน้าผ้า!AR30</f>
        <v>0</v>
      </c>
      <c r="AC21" s="8">
        <f>[2]หน้าผ้า!AS30</f>
        <v>17602.2</v>
      </c>
      <c r="AD21" s="8">
        <f>[2]หน้าผ้า!AT30</f>
        <v>0</v>
      </c>
      <c r="AE21" s="8">
        <f>[2]หน้าผ้า!AU30</f>
        <v>0</v>
      </c>
      <c r="AF21" s="8">
        <f>[2]หน้าผ้า!AI30</f>
        <v>0</v>
      </c>
      <c r="AG21" s="1" t="str">
        <f>[3]หน้าผ้า!DC33</f>
        <v>รอแบบ</v>
      </c>
      <c r="AH21" s="1" t="str">
        <f>[2]หน้าผ้า!DL30</f>
        <v>P7</v>
      </c>
      <c r="AI21" s="1">
        <f>[2]หน้าผ้า!DM30</f>
        <v>2</v>
      </c>
      <c r="AJ21" s="3">
        <f>[2]หน้าผ้า!DN30</f>
        <v>45841</v>
      </c>
      <c r="AK21" s="3">
        <f>[2]หน้าผ้า!DQ30</f>
        <v>0</v>
      </c>
      <c r="AL21" s="3">
        <f>[2]หน้าผ้า!DR30</f>
        <v>45832</v>
      </c>
      <c r="AM21" s="3">
        <f>[2]หน้าผ้า!DS30</f>
        <v>45839</v>
      </c>
      <c r="AN21" s="3">
        <f>[2]หน้าผ้า!DT30</f>
        <v>45840</v>
      </c>
      <c r="AO21" s="3">
        <f>[2]หน้าผ้า!DU30</f>
        <v>45840</v>
      </c>
      <c r="AP21" s="3">
        <f>[2]หน้าผ้า!DP30</f>
        <v>45836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งานพิมพ์</v>
      </c>
      <c r="AX21" s="2" t="str">
        <f>[2]หน้าผ้า!ED30</f>
        <v>รอART</v>
      </c>
      <c r="AY21" s="2" t="str">
        <f>[2]หน้าผ้า!AG30</f>
        <v>เย็น2/7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1278.3108800000005</v>
      </c>
    </row>
    <row r="22" spans="1:56" ht="27.75" customHeight="1" x14ac:dyDescent="0.45">
      <c r="A22" s="3">
        <f>[2]หน้าผ้า!C31</f>
        <v>45827</v>
      </c>
      <c r="B22" s="14" t="str">
        <f>[2]หน้าผ้า!B31</f>
        <v>ใบรับคำสั่งซื้อ</v>
      </c>
      <c r="C22" s="9" t="str">
        <f>[2]หน้าผ้า!E31</f>
        <v>บจก.เพรซิเดนท์ฟลาวมิลล์</v>
      </c>
      <c r="D22" s="13" t="str">
        <f>[2]หน้าผ้า!F31</f>
        <v>ผึ้งเหลือง</v>
      </c>
      <c r="E22" s="9">
        <f>[2]หน้าผ้า!G31</f>
        <v>19</v>
      </c>
      <c r="F22" s="9">
        <f>[2]หน้าผ้า!H31</f>
        <v>30</v>
      </c>
      <c r="G22" s="9" t="str">
        <f>[2]หน้าผ้า!I31</f>
        <v>ขาว</v>
      </c>
      <c r="H22" s="9">
        <f>[2]หน้าผ้า!J31</f>
        <v>0</v>
      </c>
      <c r="I22" s="9">
        <f>[2]หน้าผ้า!L31</f>
        <v>60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บิด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500กระสอบแบน</v>
      </c>
      <c r="T22" s="12">
        <f>[2]หน้าผ้า!X31</f>
        <v>45847</v>
      </c>
      <c r="U22" s="11">
        <f>[2]หน้าผ้า!AA31</f>
        <v>50000</v>
      </c>
      <c r="V22" s="10">
        <f>[2]หน้าผ้า!AJ31</f>
        <v>0</v>
      </c>
      <c r="W22" s="10">
        <f>[2]หน้าผ้า!AL31</f>
        <v>50000</v>
      </c>
      <c r="X22" s="10">
        <f>[2]หน้าผ้า!AM31</f>
        <v>0</v>
      </c>
      <c r="Y22" s="10">
        <f>[2]หน้าผ้า!AN31</f>
        <v>52500</v>
      </c>
      <c r="Z22" s="9" t="str">
        <f>[2]หน้าผ้า!AO31</f>
        <v>WSWT1925800</v>
      </c>
      <c r="AA22" s="8">
        <f>[2]หน้าผ้า!AQ31</f>
        <v>44005.499999999993</v>
      </c>
      <c r="AB22" s="8">
        <f>[2]หน้าผ้า!AR31</f>
        <v>0</v>
      </c>
      <c r="AC22" s="8">
        <f>[2]หน้าผ้า!AS31</f>
        <v>44005.499999999993</v>
      </c>
      <c r="AD22" s="8">
        <f>[2]หน้าผ้า!AT31</f>
        <v>0</v>
      </c>
      <c r="AE22" s="8">
        <f>[2]หน้าผ้า!AU31</f>
        <v>0</v>
      </c>
      <c r="AF22" s="8">
        <f>[2]หน้าผ้า!AI31</f>
        <v>0</v>
      </c>
      <c r="AG22" s="1" t="str">
        <f>[3]หน้าผ้า!DC34</f>
        <v>ยังไม่ได้พิมพ์</v>
      </c>
      <c r="AH22" s="1" t="str">
        <f>[2]หน้าผ้า!DL31</f>
        <v>P7</v>
      </c>
      <c r="AI22" s="1">
        <f>[2]หน้าผ้า!DM31</f>
        <v>2</v>
      </c>
      <c r="AJ22" s="3">
        <f>[2]หน้าผ้า!DN31</f>
        <v>45847</v>
      </c>
      <c r="AK22" s="3">
        <f>[2]หน้าผ้า!DQ31</f>
        <v>0</v>
      </c>
      <c r="AL22" s="3">
        <f>[2]หน้าผ้า!DR31</f>
        <v>45838</v>
      </c>
      <c r="AM22" s="3">
        <f>[2]หน้าผ้า!DS31</f>
        <v>45845</v>
      </c>
      <c r="AN22" s="3">
        <f>[2]หน้าผ้า!DT31</f>
        <v>45846</v>
      </c>
      <c r="AO22" s="3">
        <f>[2]หน้าผ้า!DU31</f>
        <v>45846</v>
      </c>
      <c r="AP22" s="3">
        <f>[2]หน้าผ้า!DP31</f>
        <v>45842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งานพิมพ์</v>
      </c>
      <c r="AX22" s="2" t="str">
        <f>[2]หน้าผ้า!ED31</f>
        <v>รอART</v>
      </c>
      <c r="AY22" s="2" t="str">
        <f>[2]หน้าผ้า!AG31</f>
        <v>เย็น8/7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3195.7771999999995</v>
      </c>
    </row>
    <row r="23" spans="1:56" ht="27.75" customHeight="1" x14ac:dyDescent="0.45">
      <c r="A23" s="3">
        <f>[2]หน้าผ้า!C32</f>
        <v>45827</v>
      </c>
      <c r="B23" s="14" t="str">
        <f>[2]หน้าผ้า!B32</f>
        <v>ใบรับคำสั่งซื้อ</v>
      </c>
      <c r="C23" s="9" t="str">
        <f>[2]หน้าผ้า!E32</f>
        <v>บจก.เพรซิเดนท์ฟลาวมิลล์</v>
      </c>
      <c r="D23" s="13" t="str">
        <f>[2]หน้าผ้า!F32</f>
        <v>ผึ้งชมพู</v>
      </c>
      <c r="E23" s="9">
        <f>[2]หน้าผ้า!G32</f>
        <v>19</v>
      </c>
      <c r="F23" s="9">
        <f>[2]หน้าผ้า!H32</f>
        <v>30</v>
      </c>
      <c r="G23" s="9" t="str">
        <f>[2]หน้าผ้า!I32</f>
        <v>ขาว</v>
      </c>
      <c r="H23" s="9">
        <f>[2]หน้าผ้า!J32</f>
        <v>0</v>
      </c>
      <c r="I23" s="9">
        <f>[2]หน้าผ้า!L32</f>
        <v>60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บิด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500กระสอบแบน</v>
      </c>
      <c r="T23" s="12">
        <f>[2]หน้าผ้า!X32</f>
        <v>45855</v>
      </c>
      <c r="U23" s="11">
        <f>[2]หน้าผ้า!AA32</f>
        <v>20000</v>
      </c>
      <c r="V23" s="10">
        <f>[2]หน้าผ้า!AJ32</f>
        <v>0</v>
      </c>
      <c r="W23" s="10">
        <f>[2]หน้าผ้า!AL32</f>
        <v>20000</v>
      </c>
      <c r="X23" s="10">
        <f>[2]หน้าผ้า!AM32</f>
        <v>0</v>
      </c>
      <c r="Y23" s="10">
        <f>[2]หน้าผ้า!AN32</f>
        <v>21000</v>
      </c>
      <c r="Z23" s="9" t="str">
        <f>[2]หน้าผ้า!AO32</f>
        <v>WSWT1925800</v>
      </c>
      <c r="AA23" s="8">
        <f>[2]หน้าผ้า!AQ32</f>
        <v>17602.2</v>
      </c>
      <c r="AB23" s="8">
        <f>[2]หน้าผ้า!AR32</f>
        <v>0</v>
      </c>
      <c r="AC23" s="8">
        <f>[2]หน้าผ้า!AS32</f>
        <v>17602.2</v>
      </c>
      <c r="AD23" s="8">
        <f>[2]หน้าผ้า!AT32</f>
        <v>0</v>
      </c>
      <c r="AE23" s="8">
        <f>[2]หน้าผ้า!AU32</f>
        <v>0</v>
      </c>
      <c r="AF23" s="8">
        <f>[2]หน้าผ้า!AI32</f>
        <v>0</v>
      </c>
      <c r="AG23" s="1" t="str">
        <f>[3]หน้าผ้า!DC35</f>
        <v>พร้อมส่ง</v>
      </c>
      <c r="AH23" s="1" t="str">
        <f>[2]หน้าผ้า!DL32</f>
        <v>P7</v>
      </c>
      <c r="AI23" s="1">
        <f>[2]หน้าผ้า!DM32</f>
        <v>2</v>
      </c>
      <c r="AJ23" s="3">
        <f>[2]หน้าผ้า!DN32</f>
        <v>45855</v>
      </c>
      <c r="AK23" s="3">
        <f>[2]หน้าผ้า!DQ32</f>
        <v>0</v>
      </c>
      <c r="AL23" s="3">
        <f>[2]หน้าผ้า!DR32</f>
        <v>45846</v>
      </c>
      <c r="AM23" s="3">
        <f>[2]หน้าผ้า!DS32</f>
        <v>45853</v>
      </c>
      <c r="AN23" s="3">
        <f>[2]หน้าผ้า!DT32</f>
        <v>45854</v>
      </c>
      <c r="AO23" s="3">
        <f>[2]หน้าผ้า!DU32</f>
        <v>45854</v>
      </c>
      <c r="AP23" s="3">
        <f>[2]หน้าผ้า!DP32</f>
        <v>45850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งานพิมพ์</v>
      </c>
      <c r="AX23" s="2" t="str">
        <f>[2]หน้าผ้า!ED32</f>
        <v>รอART</v>
      </c>
      <c r="AY23" s="2" t="str">
        <f>[2]หน้าผ้า!AG32</f>
        <v>เย็น16/7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1278.3108800000005</v>
      </c>
    </row>
    <row r="24" spans="1:56" ht="27.75" customHeight="1" x14ac:dyDescent="0.45">
      <c r="A24" s="3" t="str">
        <f>[2]หน้าผ้า!C33</f>
        <v>ประมาณการ</v>
      </c>
      <c r="B24" s="14" t="str">
        <f>[2]หน้าผ้า!B33</f>
        <v>ประมาณการ</v>
      </c>
      <c r="C24" s="9" t="str">
        <f>[2]หน้าผ้า!E33</f>
        <v>บจก.เอ็กเซลเล้นท์</v>
      </c>
      <c r="D24" s="13" t="str">
        <f>[2]หน้าผ้า!F33</f>
        <v>รอแบบ</v>
      </c>
      <c r="E24" s="9">
        <f>[2]หน้าผ้า!G33</f>
        <v>19</v>
      </c>
      <c r="F24" s="9">
        <f>[2]หน้าผ้า!H33</f>
        <v>30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60</v>
      </c>
      <c r="J24" s="9" t="str">
        <f>[2]หน้าผ้า!M33</f>
        <v>±</v>
      </c>
      <c r="K24" s="9">
        <f>[2]หน้าผ้า!N33</f>
        <v>5</v>
      </c>
      <c r="L24" s="9" t="str">
        <f>[2]หน้าผ้า!R33</f>
        <v>บิด</v>
      </c>
      <c r="M24" s="10" t="str">
        <f>[2]หน้าผ้า!T33</f>
        <v>ไม่สวมถุงใน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 t="str">
        <f>[2]หน้าผ้า!Z33</f>
        <v>500กระสอบ</v>
      </c>
      <c r="T24" s="12">
        <f>[2]หน้าผ้า!X33</f>
        <v>45868</v>
      </c>
      <c r="U24" s="11">
        <f>[2]หน้าผ้า!AA33</f>
        <v>30000</v>
      </c>
      <c r="V24" s="10">
        <f>[2]หน้าผ้า!AJ33</f>
        <v>0</v>
      </c>
      <c r="W24" s="10">
        <f>[2]หน้าผ้า!AL33</f>
        <v>30000</v>
      </c>
      <c r="X24" s="10">
        <f>[2]หน้าผ้า!AM33</f>
        <v>0</v>
      </c>
      <c r="Y24" s="10">
        <f>[2]หน้าผ้า!AN33</f>
        <v>31500</v>
      </c>
      <c r="Z24" s="9" t="str">
        <f>[2]หน้าผ้า!AO33</f>
        <v>WSWT1925800</v>
      </c>
      <c r="AA24" s="8">
        <f>[2]หน้าผ้า!AQ33</f>
        <v>26403.3</v>
      </c>
      <c r="AB24" s="8">
        <f>[2]หน้าผ้า!AR33</f>
        <v>0</v>
      </c>
      <c r="AC24" s="8">
        <f>[2]หน้าผ้า!AS33</f>
        <v>26403.3</v>
      </c>
      <c r="AD24" s="8">
        <f>[2]หน้าผ้า!AT33</f>
        <v>0</v>
      </c>
      <c r="AE24" s="8">
        <f>[2]หน้าผ้า!AU33</f>
        <v>0</v>
      </c>
      <c r="AF24" s="8">
        <f>[2]หน้าผ้า!AI33</f>
        <v>0</v>
      </c>
      <c r="AG24" s="1" t="str">
        <f>[3]หน้าผ้า!DC36</f>
        <v>รอตัด</v>
      </c>
      <c r="AH24" s="1" t="str">
        <f>[2]หน้าผ้า!DL33</f>
        <v>P7</v>
      </c>
      <c r="AI24" s="1">
        <f>[2]หน้าผ้า!DM33</f>
        <v>2</v>
      </c>
      <c r="AJ24" s="3">
        <f>[2]หน้าผ้า!DN33</f>
        <v>45868</v>
      </c>
      <c r="AK24" s="3">
        <f>[2]หน้าผ้า!DQ33</f>
        <v>0</v>
      </c>
      <c r="AL24" s="3">
        <f>[2]หน้าผ้า!DR33</f>
        <v>45859</v>
      </c>
      <c r="AM24" s="3">
        <f>[2]หน้าผ้า!DS33</f>
        <v>45866</v>
      </c>
      <c r="AN24" s="3">
        <f>[2]หน้าผ้า!DT33</f>
        <v>45867</v>
      </c>
      <c r="AO24" s="3">
        <f>[2]หน้าผ้า!DU33</f>
        <v>45867</v>
      </c>
      <c r="AP24" s="3">
        <f>[2]หน้าผ้า!DP33</f>
        <v>45863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 t="str">
        <f>[2]หน้าผ้า!EC33</f>
        <v>งานพิมพ์</v>
      </c>
      <c r="AX24" s="2" t="str">
        <f>[2]หน้าผ้า!ED33</f>
        <v>รอART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WRWT25800/WRWT25800</v>
      </c>
      <c r="BD24" s="56">
        <f>[2]หน้าผ้า!CA33</f>
        <v>1917.46632</v>
      </c>
    </row>
    <row r="25" spans="1:56" ht="27.75" customHeight="1" x14ac:dyDescent="0.45">
      <c r="A25" s="3" t="str">
        <f>[2]หน้าผ้า!C34</f>
        <v>ประมาณการ</v>
      </c>
      <c r="B25" s="14" t="str">
        <f>[2]หน้าผ้า!B34</f>
        <v>ประมาณการ</v>
      </c>
      <c r="C25" s="9" t="str">
        <f>[2]หน้าผ้า!E34</f>
        <v>บจก.ไลม์มาสเตอร์</v>
      </c>
      <c r="D25" s="13" t="str">
        <f>[2]หน้าผ้า!F34</f>
        <v>LMC 25 kg</v>
      </c>
      <c r="E25" s="9">
        <f>[2]หน้าผ้า!G34</f>
        <v>19</v>
      </c>
      <c r="F25" s="9">
        <f>[2]หน้าผ้า!H34</f>
        <v>32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64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ไม่</v>
      </c>
      <c r="M25" s="10">
        <f>[2]หน้าผ้า!T34</f>
        <v>20</v>
      </c>
      <c r="N25" s="9">
        <f>[2]หน้าผ้า!U34</f>
        <v>35</v>
      </c>
      <c r="O25" s="9">
        <f>[2]หน้าผ้า!V34</f>
        <v>40</v>
      </c>
      <c r="P25" s="10">
        <f>[2]หน้าผ้า!AB34</f>
        <v>345.39285759999996</v>
      </c>
      <c r="Q25" s="10">
        <f>[2]หน้าผ้า!AC34</f>
        <v>0</v>
      </c>
      <c r="R25" s="10">
        <f>[2]หน้าผ้า!AD34</f>
        <v>345.39285759999996</v>
      </c>
      <c r="S25" s="9" t="str">
        <f>[2]หน้าผ้า!Z34</f>
        <v>500กระสอบแบน</v>
      </c>
      <c r="T25" s="12">
        <f>[2]หน้าผ้า!X34</f>
        <v>45868</v>
      </c>
      <c r="U25" s="11">
        <f>[2]หน้าผ้า!AA34</f>
        <v>20000</v>
      </c>
      <c r="V25" s="10">
        <f>[2]หน้าผ้า!AJ34</f>
        <v>0</v>
      </c>
      <c r="W25" s="10">
        <f>[2]หน้าผ้า!AL34</f>
        <v>20000</v>
      </c>
      <c r="X25" s="10">
        <f>[2]หน้าผ้า!AM34</f>
        <v>0</v>
      </c>
      <c r="Y25" s="10">
        <f>[2]หน้าผ้า!AN34</f>
        <v>21000</v>
      </c>
      <c r="Z25" s="9" t="str">
        <f>[2]หน้าผ้า!AO34</f>
        <v>WSWT1925800</v>
      </c>
      <c r="AA25" s="8">
        <f>[2]หน้าผ้า!AQ34</f>
        <v>18719.800000000003</v>
      </c>
      <c r="AB25" s="8">
        <f>[2]หน้าผ้า!AR34</f>
        <v>0</v>
      </c>
      <c r="AC25" s="8">
        <f>[2]หน้าผ้า!AS34</f>
        <v>18719.800000000003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ยังไม่ได้พิมพ์</v>
      </c>
      <c r="AH25" s="1" t="str">
        <f>[2]หน้าผ้า!DL34</f>
        <v>P9</v>
      </c>
      <c r="AI25" s="1">
        <f>[2]หน้าผ้า!DM34</f>
        <v>3</v>
      </c>
      <c r="AJ25" s="3">
        <f>[2]หน้าผ้า!DN34</f>
        <v>45868</v>
      </c>
      <c r="AK25" s="3">
        <f>[2]หน้าผ้า!DQ34</f>
        <v>0</v>
      </c>
      <c r="AL25" s="3">
        <f>[2]หน้าผ้า!DR34</f>
        <v>45858</v>
      </c>
      <c r="AM25" s="3">
        <f>[2]หน้าผ้า!DS34</f>
        <v>45865</v>
      </c>
      <c r="AN25" s="3">
        <f>[2]หน้าผ้า!DT34</f>
        <v>45866</v>
      </c>
      <c r="AO25" s="3">
        <f>[2]หน้าผ้า!DU34</f>
        <v>45866</v>
      </c>
      <c r="AP25" s="3">
        <f>[2]หน้าผ้า!DP34</f>
        <v>45863</v>
      </c>
      <c r="AQ25" s="3">
        <f>[2]หน้าผ้า!DW34</f>
        <v>45867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>รอART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1359.4734755555558</v>
      </c>
    </row>
    <row r="26" spans="1:56" ht="27.75" customHeight="1" x14ac:dyDescent="0.45">
      <c r="A26" s="3">
        <f>[2]หน้าผ้า!C35</f>
        <v>0</v>
      </c>
      <c r="B26" s="14">
        <f>[2]หน้าผ้า!B35</f>
        <v>0</v>
      </c>
      <c r="C26" s="9">
        <f>[2]หน้าผ้า!E35</f>
        <v>0</v>
      </c>
      <c r="D26" s="13">
        <f>[2]หน้าผ้า!F35</f>
        <v>0</v>
      </c>
      <c r="E26" s="9">
        <f>[2]หน้าผ้า!G35</f>
        <v>19</v>
      </c>
      <c r="F26" s="9">
        <f>[2]หน้าผ้า!H35</f>
        <v>30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60</v>
      </c>
      <c r="J26" s="9" t="str">
        <f>[2]หน้าผ้า!M35</f>
        <v>±</v>
      </c>
      <c r="K26" s="9">
        <f>[2]หน้าผ้า!N35</f>
        <v>5</v>
      </c>
      <c r="L26" s="9">
        <f>[2]หน้าผ้า!R35</f>
        <v>0</v>
      </c>
      <c r="M26" s="10">
        <f>[2]หน้าผ้า!T35</f>
        <v>0</v>
      </c>
      <c r="N26" s="9">
        <f>[2]หน้าผ้า!U35</f>
        <v>0</v>
      </c>
      <c r="O26" s="9">
        <f>[2]หน้าผ้า!V35</f>
        <v>0</v>
      </c>
      <c r="P26" s="10">
        <f>[2]หน้าผ้า!AB35</f>
        <v>0</v>
      </c>
      <c r="Q26" s="10">
        <f>[2]หน้าผ้า!AC35</f>
        <v>0</v>
      </c>
      <c r="R26" s="10">
        <f>[2]หน้าผ้า!AD35</f>
        <v>0</v>
      </c>
      <c r="S26" s="9">
        <f>[2]หน้าผ้า!Z35</f>
        <v>0</v>
      </c>
      <c r="T26" s="12">
        <f>[2]หน้าผ้า!X35</f>
        <v>0</v>
      </c>
      <c r="U26" s="11">
        <f>[2]หน้าผ้า!AA35</f>
        <v>0</v>
      </c>
      <c r="V26" s="10">
        <f>[2]หน้าผ้า!AJ35</f>
        <v>0</v>
      </c>
      <c r="W26" s="10">
        <f>[2]หน้าผ้า!AL35</f>
        <v>0</v>
      </c>
      <c r="X26" s="10">
        <f>[2]หน้าผ้า!AM35</f>
        <v>0</v>
      </c>
      <c r="Y26" s="10">
        <f>[2]หน้าผ้า!AN35</f>
        <v>0</v>
      </c>
      <c r="Z26" s="9" t="str">
        <f>[2]หน้าผ้า!AO35</f>
        <v>WSWT1925800</v>
      </c>
      <c r="AA26" s="8">
        <f>[2]หน้าผ้า!AQ35</f>
        <v>193065.39999999997</v>
      </c>
      <c r="AB26" s="8">
        <f>[2]หน้าผ้า!AR35</f>
        <v>23308</v>
      </c>
      <c r="AC26" s="8">
        <f>[2]หน้าผ้า!AS35</f>
        <v>169757.39999999997</v>
      </c>
      <c r="AD26" s="8">
        <f>[2]หน้าผ้า!AT35</f>
        <v>0</v>
      </c>
      <c r="AE26" s="8">
        <f>[2]หน้าผ้า!AU35</f>
        <v>0</v>
      </c>
      <c r="AF26" s="8" t="str">
        <f>[2]หน้าผ้า!AI35</f>
        <v>ระบุในSD</v>
      </c>
      <c r="AG26" s="1" t="str">
        <f>[3]หน้าผ้า!DC38</f>
        <v>รอตัด</v>
      </c>
      <c r="AH26" s="1">
        <f>[2]หน้าผ้า!DL35</f>
        <v>0</v>
      </c>
      <c r="AI26" s="1" t="str">
        <f>[2]หน้าผ้า!DM35</f>
        <v>Lead time</v>
      </c>
      <c r="AJ26" s="3">
        <f>[2]หน้าผ้า!DN35</f>
        <v>0</v>
      </c>
      <c r="AK26" s="3">
        <f>[2]หน้าผ้า!DQ35</f>
        <v>0</v>
      </c>
      <c r="AL26" s="3">
        <f>[2]หน้าผ้า!DR35</f>
        <v>0</v>
      </c>
      <c r="AM26" s="3">
        <f>[2]หน้าผ้า!DS35</f>
        <v>0</v>
      </c>
      <c r="AN26" s="3">
        <f>[2]หน้าผ้า!DT35</f>
        <v>0</v>
      </c>
      <c r="AO26" s="3">
        <f>[2]หน้าผ้า!DU35</f>
        <v>0</v>
      </c>
      <c r="AP26" s="3">
        <f>[2]หน้าผ้า!DP35</f>
        <v>0</v>
      </c>
      <c r="AQ26" s="3">
        <f>[2]หน้าผ้า!DW35</f>
        <v>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>
        <f>[2]หน้าผ้า!EC35</f>
        <v>0</v>
      </c>
      <c r="AX26" s="2">
        <f>[2]หน้าผ้า!ED35</f>
        <v>0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0</v>
      </c>
    </row>
    <row r="27" spans="1:56" ht="27.75" customHeight="1" x14ac:dyDescent="0.45">
      <c r="A27" s="3">
        <f>[2]หน้าผ้า!C36</f>
        <v>45820</v>
      </c>
      <c r="B27" s="14" t="str">
        <f>[2]หน้าผ้า!B36</f>
        <v>MK68-000778</v>
      </c>
      <c r="C27" s="9" t="str">
        <f>[2]หน้าผ้า!E36</f>
        <v>บจก.เคอรี่ฟลาวมิลล์</v>
      </c>
      <c r="D27" s="13" t="str">
        <f>[2]หน้าผ้า!F36</f>
        <v>ปลาโลมาแดง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63</v>
      </c>
      <c r="J27" s="9" t="str">
        <f>[2]หน้าผ้า!M36</f>
        <v>+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ห่ออัดเบลแบน500</v>
      </c>
      <c r="T27" s="12">
        <f>[2]หน้าผ้า!X36</f>
        <v>45832</v>
      </c>
      <c r="U27" s="11">
        <f>[2]หน้าผ้า!AA36</f>
        <v>5000</v>
      </c>
      <c r="V27" s="10">
        <f>[2]หน้าผ้า!AJ36</f>
        <v>0</v>
      </c>
      <c r="W27" s="10">
        <f>[2]หน้าผ้า!AL36</f>
        <v>5000</v>
      </c>
      <c r="X27" s="10">
        <f>[2]หน้าผ้า!AM36</f>
        <v>5200</v>
      </c>
      <c r="Y27" s="10">
        <f>[2]หน้าผ้า!AN36</f>
        <v>0</v>
      </c>
      <c r="Z27" s="9" t="str">
        <f>[2]หน้าผ้า!AO36</f>
        <v>WSWT1921720</v>
      </c>
      <c r="AA27" s="8">
        <f>[2]หน้าผ้า!AQ36</f>
        <v>0</v>
      </c>
      <c r="AB27" s="8">
        <f>[2]หน้าผ้า!AR36</f>
        <v>0</v>
      </c>
      <c r="AC27" s="8">
        <f>[2]หน้าผ้า!AS36</f>
        <v>0</v>
      </c>
      <c r="AD27" s="8">
        <f>[2]หน้าผ้า!AT36</f>
        <v>0</v>
      </c>
      <c r="AE27" s="8">
        <f>[2]หน้าผ้า!AU36</f>
        <v>0</v>
      </c>
      <c r="AF27" s="8" t="str">
        <f>[2]หน้าผ้า!AI36</f>
        <v>PDR250188</v>
      </c>
      <c r="AG27" s="1" t="str">
        <f>[3]หน้าผ้า!DC39</f>
        <v>รอตัด</v>
      </c>
      <c r="AH27" s="1" t="str">
        <f>[2]หน้าผ้า!DL36</f>
        <v>P7</v>
      </c>
      <c r="AI27" s="1">
        <f>[2]หน้าผ้า!DM36</f>
        <v>2</v>
      </c>
      <c r="AJ27" s="3" t="e">
        <f>[2]หน้าผ้า!DN36</f>
        <v>#REF!</v>
      </c>
      <c r="AK27" s="3">
        <f>[2]หน้าผ้า!DQ36</f>
        <v>0</v>
      </c>
      <c r="AL27" s="3" t="e">
        <f>[2]หน้าผ้า!DR36</f>
        <v>#REF!</v>
      </c>
      <c r="AM27" s="3" t="e">
        <f>[2]หน้าผ้า!DS36</f>
        <v>#REF!</v>
      </c>
      <c r="AN27" s="3" t="e">
        <f>[2]หน้าผ้า!DT36</f>
        <v>#REF!</v>
      </c>
      <c r="AO27" s="3" t="e">
        <f>[2]หน้าผ้า!DU36</f>
        <v>#REF!</v>
      </c>
      <c r="AP27" s="3" t="e">
        <f>[2]หน้าผ้า!DP36</f>
        <v>#REF!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>
        <f>[2]หน้าผ้า!ED36</f>
        <v>0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WRWT21720/WRWT25800</v>
      </c>
      <c r="BD27" s="56">
        <f>[2]หน้าผ้า!CA36</f>
        <v>0</v>
      </c>
    </row>
    <row r="28" spans="1:56" ht="27.75" customHeight="1" x14ac:dyDescent="0.45">
      <c r="A28" s="3">
        <f>[2]หน้าผ้า!C37</f>
        <v>45820</v>
      </c>
      <c r="B28" s="14" t="str">
        <f>[2]หน้าผ้า!B37</f>
        <v>MK68-000814</v>
      </c>
      <c r="C28" s="9" t="str">
        <f>[2]หน้าผ้า!E37</f>
        <v>บจก.เคอรี่ฟลาวมิลล์</v>
      </c>
      <c r="D28" s="13" t="str">
        <f>[2]หน้าผ้า!F37</f>
        <v>FW-Y</v>
      </c>
      <c r="E28" s="9">
        <f>[2]หน้าผ้า!G37</f>
        <v>19</v>
      </c>
      <c r="F28" s="9">
        <f>[2]หน้าผ้า!H37</f>
        <v>32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67</v>
      </c>
      <c r="J28" s="9" t="str">
        <f>[2]หน้าผ้า!M37</f>
        <v>+</v>
      </c>
      <c r="K28" s="9">
        <f>[2]หน้าผ้า!N37</f>
        <v>5</v>
      </c>
      <c r="L28" s="9" t="str">
        <f>[2]หน้าผ้า!R37</f>
        <v>ไม่</v>
      </c>
      <c r="M28" s="10" t="str">
        <f>[2]หน้าผ้า!T37</f>
        <v>ไม่สวมถุงใน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 t="str">
        <f>[2]หน้าผ้า!Z37</f>
        <v>ห่ออัดเบลแบน500</v>
      </c>
      <c r="T28" s="12">
        <f>[2]หน้าผ้า!X37</f>
        <v>45832</v>
      </c>
      <c r="U28" s="11">
        <f>[2]หน้าผ้า!AA37</f>
        <v>5000</v>
      </c>
      <c r="V28" s="10">
        <f>[2]หน้าผ้า!AJ37</f>
        <v>0</v>
      </c>
      <c r="W28" s="10">
        <f>[2]หน้าผ้า!AL37</f>
        <v>5000</v>
      </c>
      <c r="X28" s="10">
        <f>[2]หน้าผ้า!AM37</f>
        <v>0</v>
      </c>
      <c r="Y28" s="10">
        <f>[2]หน้าผ้า!AN37</f>
        <v>5250</v>
      </c>
      <c r="Z28" s="9" t="str">
        <f>[2]หน้าผ้า!AO37</f>
        <v>WSWT1921720</v>
      </c>
      <c r="AA28" s="8">
        <f>[2]หน้าผ้า!AQ37</f>
        <v>4679.9500000000007</v>
      </c>
      <c r="AB28" s="8">
        <f>[2]หน้าผ้า!AR37</f>
        <v>1203</v>
      </c>
      <c r="AC28" s="8">
        <f>[2]หน้าผ้า!AS37</f>
        <v>3476.9500000000007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PDR250188</v>
      </c>
      <c r="AG28" s="1" t="str">
        <f>[3]หน้าผ้า!DC40</f>
        <v>รอตัด</v>
      </c>
      <c r="AH28" s="1" t="str">
        <f>[2]หน้าผ้า!DL37</f>
        <v>P7</v>
      </c>
      <c r="AI28" s="1">
        <f>[2]หน้าผ้า!DM37</f>
        <v>2</v>
      </c>
      <c r="AJ28" s="3">
        <f>[2]หน้าผ้า!DN37</f>
        <v>45832</v>
      </c>
      <c r="AK28" s="3">
        <f>[2]หน้าผ้า!DQ37</f>
        <v>0</v>
      </c>
      <c r="AL28" s="3">
        <f>[2]หน้าผ้า!DR37</f>
        <v>45823</v>
      </c>
      <c r="AM28" s="3">
        <f>[2]หน้าผ้า!DS37</f>
        <v>45830</v>
      </c>
      <c r="AN28" s="3">
        <f>[2]หน้าผ้า!DT37</f>
        <v>45831</v>
      </c>
      <c r="AO28" s="3">
        <f>[2]หน้าผ้า!DU37</f>
        <v>45831</v>
      </c>
      <c r="AP28" s="3">
        <f>[2]หน้าผ้า!DP37</f>
        <v>45827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 t="str">
        <f>[2]หน้าผ้า!EC37</f>
        <v>งานพิมพ์</v>
      </c>
      <c r="AX28" s="2">
        <f>[2]หน้าผ้า!ED37</f>
        <v>0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WRWT21720/WRWT25800</v>
      </c>
      <c r="BD28" s="56">
        <f>[2]หน้าผ้า!CA37</f>
        <v>261.89932711111112</v>
      </c>
    </row>
    <row r="29" spans="1:56" ht="27.75" customHeight="1" x14ac:dyDescent="0.45">
      <c r="A29" s="3">
        <f>[2]หน้าผ้า!C38</f>
        <v>45820</v>
      </c>
      <c r="B29" s="14" t="str">
        <f>[2]หน้าผ้า!B38</f>
        <v>MK68-000778</v>
      </c>
      <c r="C29" s="9" t="str">
        <f>[2]หน้าผ้า!E38</f>
        <v>บจก.เคอรี่ฟลาวมิลล์</v>
      </c>
      <c r="D29" s="13" t="str">
        <f>[2]หน้าผ้า!F38</f>
        <v>กุ้งแดง</v>
      </c>
      <c r="E29" s="9">
        <f>[2]หน้าผ้า!G38</f>
        <v>19</v>
      </c>
      <c r="F29" s="9">
        <f>[2]หน้าผ้า!H38</f>
        <v>30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63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>
        <f>[2]หน้าผ้า!X38</f>
        <v>45832</v>
      </c>
      <c r="U29" s="11">
        <f>[2]หน้าผ้า!AA38</f>
        <v>10000</v>
      </c>
      <c r="V29" s="10">
        <f>[2]หน้าผ้า!AJ38</f>
        <v>0</v>
      </c>
      <c r="W29" s="10">
        <f>[2]หน้าผ้า!AL38</f>
        <v>10000</v>
      </c>
      <c r="X29" s="10">
        <f>[2]หน้าผ้า!AM38</f>
        <v>10840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 t="str">
        <f>[2]หน้าผ้า!AI38</f>
        <v>PDR250188</v>
      </c>
      <c r="AG29" s="1" t="str">
        <f>[3]หน้าผ้า!DC41</f>
        <v>รอตัด</v>
      </c>
      <c r="AH29" s="1" t="str">
        <f>[2]หน้าผ้า!DL38</f>
        <v>P7</v>
      </c>
      <c r="AI29" s="1">
        <f>[2]หน้าผ้า!DM38</f>
        <v>2</v>
      </c>
      <c r="AJ29" s="3">
        <f>[2]หน้าผ้า!DN38</f>
        <v>45832</v>
      </c>
      <c r="AK29" s="3">
        <f>[2]หน้าผ้า!DQ38</f>
        <v>0</v>
      </c>
      <c r="AL29" s="3">
        <f>[2]หน้าผ้า!DR38</f>
        <v>45823</v>
      </c>
      <c r="AM29" s="3">
        <f>[2]หน้าผ้า!DS38</f>
        <v>45830</v>
      </c>
      <c r="AN29" s="3">
        <f>[2]หน้าผ้า!DT38</f>
        <v>45831</v>
      </c>
      <c r="AO29" s="3">
        <f>[2]หน้าผ้า!DU38</f>
        <v>45831</v>
      </c>
      <c r="AP29" s="3">
        <f>[2]หน้าผ้า!DP38</f>
        <v>45827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>
        <f>[2]หน้าผ้า!ED38</f>
        <v>0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45820</v>
      </c>
      <c r="B30" s="14" t="str">
        <f>[2]หน้าผ้า!B39</f>
        <v>MK68-000780</v>
      </c>
      <c r="C30" s="9" t="str">
        <f>[2]หน้าผ้า!E39</f>
        <v>บจก.เคอรี่ฟลาวมิลล์</v>
      </c>
      <c r="D30" s="13" t="str">
        <f>[2]หน้าผ้า!F39</f>
        <v>ปลาโลมาแดง</v>
      </c>
      <c r="E30" s="9">
        <f>[2]หน้าผ้า!G39</f>
        <v>19</v>
      </c>
      <c r="F30" s="9">
        <f>[2]หน้าผ้า!H39</f>
        <v>30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63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45832</v>
      </c>
      <c r="U30" s="11">
        <f>[2]หน้าผ้า!AA39</f>
        <v>5000</v>
      </c>
      <c r="V30" s="10">
        <f>[2]หน้าผ้า!AJ39</f>
        <v>0</v>
      </c>
      <c r="W30" s="10">
        <f>[2]หน้าผ้า!AL39</f>
        <v>5000</v>
      </c>
      <c r="X30" s="10">
        <f>[2]หน้าผ้า!AM39</f>
        <v>5200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PDR250189</v>
      </c>
      <c r="AG30" s="1" t="str">
        <f>[3]หน้าผ้า!DC42</f>
        <v>รอตัด</v>
      </c>
      <c r="AH30" s="1" t="str">
        <f>[2]หน้าผ้า!DL39</f>
        <v>P7</v>
      </c>
      <c r="AI30" s="1">
        <f>[2]หน้าผ้า!DM39</f>
        <v>2</v>
      </c>
      <c r="AJ30" s="3" t="e">
        <f>[2]หน้าผ้า!DN39</f>
        <v>#REF!</v>
      </c>
      <c r="AK30" s="3">
        <f>[2]หน้าผ้า!DQ39</f>
        <v>0</v>
      </c>
      <c r="AL30" s="3" t="e">
        <f>[2]หน้าผ้า!DR39</f>
        <v>#REF!</v>
      </c>
      <c r="AM30" s="3" t="e">
        <f>[2]หน้าผ้า!DS39</f>
        <v>#REF!</v>
      </c>
      <c r="AN30" s="3" t="e">
        <f>[2]หน้าผ้า!DT39</f>
        <v>#REF!</v>
      </c>
      <c r="AO30" s="3" t="e">
        <f>[2]หน้าผ้า!DU39</f>
        <v>#REF!</v>
      </c>
      <c r="AP30" s="3" t="e">
        <f>[2]หน้าผ้า!DP39</f>
        <v>#REF!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>
        <f>[2]หน้าผ้า!ED39</f>
        <v>0</v>
      </c>
      <c r="AY30" s="2">
        <f>[2]หน้าผ้า!AG39</f>
        <v>0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45820</v>
      </c>
      <c r="B31" s="14" t="str">
        <f>[2]หน้าผ้า!B40</f>
        <v>MK68-000780</v>
      </c>
      <c r="C31" s="9" t="str">
        <f>[2]หน้าผ้า!E40</f>
        <v>บจก.เคอรี่ฟลาวมิลล์</v>
      </c>
      <c r="D31" s="13" t="str">
        <f>[2]หน้าผ้า!F40</f>
        <v>กุ้งแดง</v>
      </c>
      <c r="E31" s="9">
        <f>[2]หน้าผ้า!G40</f>
        <v>19</v>
      </c>
      <c r="F31" s="9">
        <f>[2]หน้าผ้า!H40</f>
        <v>30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63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45832</v>
      </c>
      <c r="U31" s="11">
        <f>[2]หน้าผ้า!AA40</f>
        <v>10000</v>
      </c>
      <c r="V31" s="10">
        <f>[2]หน้าผ้า!AJ40</f>
        <v>0</v>
      </c>
      <c r="W31" s="10">
        <f>[2]หน้าผ้า!AL40</f>
        <v>10000</v>
      </c>
      <c r="X31" s="10">
        <f>[2]หน้าผ้า!AM40</f>
        <v>10060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PDR250189</v>
      </c>
      <c r="AG31" s="1" t="str">
        <f>[3]หน้าผ้า!DC43</f>
        <v>ยังไม่ได้พิมพ์</v>
      </c>
      <c r="AH31" s="1" t="str">
        <f>[2]หน้าผ้า!DL40</f>
        <v>P7</v>
      </c>
      <c r="AI31" s="1">
        <f>[2]หน้าผ้า!DM40</f>
        <v>2</v>
      </c>
      <c r="AJ31" s="3" t="e">
        <f>[2]หน้าผ้า!DN40</f>
        <v>#REF!</v>
      </c>
      <c r="AK31" s="3">
        <f>[2]หน้าผ้า!DQ40</f>
        <v>0</v>
      </c>
      <c r="AL31" s="3" t="e">
        <f>[2]หน้าผ้า!DR40</f>
        <v>#REF!</v>
      </c>
      <c r="AM31" s="3" t="e">
        <f>[2]หน้าผ้า!DS40</f>
        <v>#REF!</v>
      </c>
      <c r="AN31" s="3" t="e">
        <f>[2]หน้าผ้า!DT40</f>
        <v>#REF!</v>
      </c>
      <c r="AO31" s="3" t="e">
        <f>[2]หน้าผ้า!DU40</f>
        <v>#REF!</v>
      </c>
      <c r="AP31" s="3" t="e">
        <f>[2]หน้าผ้า!DP40</f>
        <v>#REF!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>
        <f>[2]หน้าผ้า!ED40</f>
        <v>0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45820</v>
      </c>
      <c r="B32" s="14" t="str">
        <f>[2]หน้าผ้า!B41</f>
        <v>MK68-000779</v>
      </c>
      <c r="C32" s="9" t="str">
        <f>[2]หน้าผ้า!E41</f>
        <v>บจก.เคอรี่ฟลาวมิลล์</v>
      </c>
      <c r="D32" s="13" t="str">
        <f>[2]หน้าผ้า!F41</f>
        <v>ดอกไม้แดง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45832</v>
      </c>
      <c r="U32" s="11">
        <f>[2]หน้าผ้า!AA41</f>
        <v>5000</v>
      </c>
      <c r="V32" s="10">
        <f>[2]หน้าผ้า!AJ41</f>
        <v>0</v>
      </c>
      <c r="W32" s="10">
        <f>[2]หน้าผ้า!AL41</f>
        <v>5000</v>
      </c>
      <c r="X32" s="10">
        <f>[2]หน้าผ้า!AM41</f>
        <v>5250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PDR250189</v>
      </c>
      <c r="AG32" s="1" t="str">
        <f>[3]หน้าผ้า!DC44</f>
        <v>ยังไม่ได้พิมพ์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45832</v>
      </c>
      <c r="AK32" s="3">
        <f>[2]หน้าผ้า!DQ41</f>
        <v>0</v>
      </c>
      <c r="AL32" s="3">
        <f>[2]หน้าผ้า!DR41</f>
        <v>45823</v>
      </c>
      <c r="AM32" s="3">
        <f>[2]หน้าผ้า!DS41</f>
        <v>45830</v>
      </c>
      <c r="AN32" s="3">
        <f>[2]หน้าผ้า!DT41</f>
        <v>45831</v>
      </c>
      <c r="AO32" s="3">
        <f>[2]หน้าผ้า!DU41</f>
        <v>45831</v>
      </c>
      <c r="AP32" s="3">
        <f>[2]หน้าผ้า!DP41</f>
        <v>45827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>
        <f>[2]หน้าผ้า!ED41</f>
        <v>0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45820</v>
      </c>
      <c r="B33" s="14" t="str">
        <f>[2]หน้าผ้า!B42</f>
        <v>MK68-000779</v>
      </c>
      <c r="C33" s="9" t="str">
        <f>[2]หน้าผ้า!E42</f>
        <v>บจก.เคอรี่ฟลาวมิลล์</v>
      </c>
      <c r="D33" s="13" t="str">
        <f>[2]หน้าผ้า!F42</f>
        <v>ดอกไม้เขียว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45832</v>
      </c>
      <c r="U33" s="11">
        <f>[2]หน้าผ้า!AA42</f>
        <v>5000</v>
      </c>
      <c r="V33" s="10">
        <f>[2]หน้าผ้า!AJ42</f>
        <v>0</v>
      </c>
      <c r="W33" s="10">
        <f>[2]หน้าผ้า!AL42</f>
        <v>5000</v>
      </c>
      <c r="X33" s="10">
        <f>[2]หน้าผ้า!AM42</f>
        <v>5250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PDR250189</v>
      </c>
      <c r="AG33" s="1" t="str">
        <f>[3]หน้าผ้า!DC45</f>
        <v>ยังไม่ได้พิมพ์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45832</v>
      </c>
      <c r="AK33" s="3">
        <f>[2]หน้าผ้า!DQ42</f>
        <v>0</v>
      </c>
      <c r="AL33" s="3">
        <f>[2]หน้าผ้า!DR42</f>
        <v>45823</v>
      </c>
      <c r="AM33" s="3">
        <f>[2]หน้าผ้า!DS42</f>
        <v>45830</v>
      </c>
      <c r="AN33" s="3">
        <f>[2]หน้าผ้า!DT42</f>
        <v>45831</v>
      </c>
      <c r="AO33" s="3">
        <f>[2]หน้าผ้า!DU42</f>
        <v>45831</v>
      </c>
      <c r="AP33" s="3">
        <f>[2]หน้าผ้า!DP42</f>
        <v>45827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>
        <f>[2]หน้าผ้า!ED42</f>
        <v>0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45820</v>
      </c>
      <c r="B34" s="14" t="str">
        <f>[2]หน้าผ้า!B43</f>
        <v>MK68-000778</v>
      </c>
      <c r="C34" s="9" t="str">
        <f>[2]หน้าผ้า!E43</f>
        <v>บจก.เคอรี่ฟลาวมิลล์</v>
      </c>
      <c r="D34" s="13" t="str">
        <f>[2]หน้าผ้า!F43</f>
        <v>ถุงเขียว</v>
      </c>
      <c r="E34" s="9">
        <f>[2]หน้าผ้า!G43</f>
        <v>19</v>
      </c>
      <c r="F34" s="9">
        <f>[2]หน้าผ้า!H43</f>
        <v>30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63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บิด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45834</v>
      </c>
      <c r="U34" s="11">
        <f>[2]หน้าผ้า!AA43</f>
        <v>10000</v>
      </c>
      <c r="V34" s="10">
        <f>[2]หน้าผ้า!AJ43</f>
        <v>0</v>
      </c>
      <c r="W34" s="10">
        <f>[2]หน้าผ้า!AL43</f>
        <v>10000</v>
      </c>
      <c r="X34" s="10">
        <f>[2]หน้าผ้า!AM43</f>
        <v>0</v>
      </c>
      <c r="Y34" s="10">
        <f>[2]หน้าผ้า!AN43</f>
        <v>10500</v>
      </c>
      <c r="Z34" s="9" t="str">
        <f>[2]หน้าผ้า!AO43</f>
        <v>WSWT1921720</v>
      </c>
      <c r="AA34" s="8">
        <f>[2]หน้าผ้า!AQ43</f>
        <v>8801.1</v>
      </c>
      <c r="AB34" s="8">
        <f>[2]หน้าผ้า!AR43</f>
        <v>0</v>
      </c>
      <c r="AC34" s="8">
        <f>[2]หน้าผ้า!AS43</f>
        <v>8801.1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PDR250190</v>
      </c>
      <c r="AG34" s="1" t="str">
        <f>[3]หน้าผ้า!DC46</f>
        <v>ยังไม่ได้พิมพ์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45832</v>
      </c>
      <c r="AK34" s="3">
        <f>[2]หน้าผ้า!DQ43</f>
        <v>0</v>
      </c>
      <c r="AL34" s="3">
        <f>[2]หน้าผ้า!DR43</f>
        <v>45823</v>
      </c>
      <c r="AM34" s="3">
        <f>[2]หน้าผ้า!DS43</f>
        <v>45830</v>
      </c>
      <c r="AN34" s="3">
        <f>[2]หน้าผ้า!DT43</f>
        <v>45831</v>
      </c>
      <c r="AO34" s="3">
        <f>[2]หน้าผ้า!DU43</f>
        <v>45831</v>
      </c>
      <c r="AP34" s="3">
        <f>[2]หน้าผ้า!DP43</f>
        <v>45827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>
        <f>[2]หน้าผ้า!ED43</f>
        <v>0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662.93796800000007</v>
      </c>
    </row>
    <row r="35" spans="1:56" ht="27.75" customHeight="1" x14ac:dyDescent="0.45">
      <c r="A35" s="3">
        <f>[2]หน้าผ้า!C44</f>
        <v>45820</v>
      </c>
      <c r="B35" s="14" t="str">
        <f>[2]หน้าผ้า!B44</f>
        <v>MK68-000778</v>
      </c>
      <c r="C35" s="9" t="str">
        <f>[2]หน้าผ้า!E44</f>
        <v>บจก.เคอรี่ฟลาวมิลล์</v>
      </c>
      <c r="D35" s="13" t="str">
        <f>[2]หน้าผ้า!F44</f>
        <v>ดอกไม้เขียว</v>
      </c>
      <c r="E35" s="9">
        <f>[2]หน้าผ้า!G44</f>
        <v>19</v>
      </c>
      <c r="F35" s="9">
        <f>[2]หน้าผ้า!H44</f>
        <v>30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63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45834</v>
      </c>
      <c r="U35" s="11">
        <f>[2]หน้าผ้า!AA44</f>
        <v>5000</v>
      </c>
      <c r="V35" s="10">
        <f>[2]หน้าผ้า!AJ44</f>
        <v>0</v>
      </c>
      <c r="W35" s="10">
        <f>[2]หน้าผ้า!AL44</f>
        <v>5000</v>
      </c>
      <c r="X35" s="10">
        <f>[2]หน้าผ้า!AM44</f>
        <v>0</v>
      </c>
      <c r="Y35" s="10">
        <f>[2]หน้าผ้า!AN44</f>
        <v>5250</v>
      </c>
      <c r="Z35" s="9" t="str">
        <f>[2]หน้าผ้า!AO44</f>
        <v>WSWT1921720</v>
      </c>
      <c r="AA35" s="8">
        <f>[2]หน้าผ้า!AQ44</f>
        <v>4400.55</v>
      </c>
      <c r="AB35" s="8">
        <f>[2]หน้าผ้า!AR44</f>
        <v>0</v>
      </c>
      <c r="AC35" s="8">
        <f>[2]หน้าผ้า!AS44</f>
        <v>4400.55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PDR250190</v>
      </c>
      <c r="AG35" s="1" t="str">
        <f>[3]หน้าผ้า!DC47</f>
        <v>ยังไม่ได้พิมพ์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45834</v>
      </c>
      <c r="AK35" s="3">
        <f>[2]หน้าผ้า!DQ44</f>
        <v>0</v>
      </c>
      <c r="AL35" s="3">
        <f>[2]หน้าผ้า!DR44</f>
        <v>45825</v>
      </c>
      <c r="AM35" s="3">
        <f>[2]หน้าผ้า!DS44</f>
        <v>45832</v>
      </c>
      <c r="AN35" s="3">
        <f>[2]หน้าผ้า!DT44</f>
        <v>45833</v>
      </c>
      <c r="AO35" s="3">
        <f>[2]หน้าผ้า!DU44</f>
        <v>45833</v>
      </c>
      <c r="AP35" s="3">
        <f>[2]หน้าผ้า!DP44</f>
        <v>45829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>
        <f>[2]หน้าผ้า!ED44</f>
        <v>0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331.46898400000003</v>
      </c>
    </row>
    <row r="36" spans="1:56" ht="27.75" customHeight="1" x14ac:dyDescent="0.45">
      <c r="A36" s="3">
        <f>[2]หน้าผ้า!C45</f>
        <v>45820</v>
      </c>
      <c r="B36" s="14" t="str">
        <f>[2]หน้าผ้า!B45</f>
        <v>MK68-000780</v>
      </c>
      <c r="C36" s="9" t="str">
        <f>[2]หน้าผ้า!E45</f>
        <v>บจก.เคอรี่ฟลาวมิลล์</v>
      </c>
      <c r="D36" s="13" t="str">
        <f>[2]หน้าผ้า!F45</f>
        <v xml:space="preserve">ชามแดง  </v>
      </c>
      <c r="E36" s="9">
        <f>[2]หน้าผ้า!G45</f>
        <v>19</v>
      </c>
      <c r="F36" s="9">
        <f>[2]หน้าผ้า!H45</f>
        <v>30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63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45834</v>
      </c>
      <c r="U36" s="11">
        <f>[2]หน้าผ้า!AA45</f>
        <v>5000</v>
      </c>
      <c r="V36" s="10">
        <f>[2]หน้าผ้า!AJ45</f>
        <v>0</v>
      </c>
      <c r="W36" s="10">
        <f>[2]หน้าผ้า!AL45</f>
        <v>5000</v>
      </c>
      <c r="X36" s="10">
        <f>[2]หน้าผ้า!AM45</f>
        <v>0</v>
      </c>
      <c r="Y36" s="10">
        <f>[2]หน้าผ้า!AN45</f>
        <v>5250</v>
      </c>
      <c r="Z36" s="9" t="str">
        <f>[2]หน้าผ้า!AO45</f>
        <v>WSWT1921720</v>
      </c>
      <c r="AA36" s="8">
        <f>[2]หน้าผ้า!AQ45</f>
        <v>4400.55</v>
      </c>
      <c r="AB36" s="8">
        <f>[2]หน้าผ้า!AR45</f>
        <v>0</v>
      </c>
      <c r="AC36" s="8">
        <f>[2]หน้าผ้า!AS45</f>
        <v>4400.55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PDR250191</v>
      </c>
      <c r="AG36" s="1" t="str">
        <f>[3]หน้าผ้า!DC48</f>
        <v>ยังไม่ได้พิมพ์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45832</v>
      </c>
      <c r="AK36" s="3">
        <f>[2]หน้าผ้า!DQ45</f>
        <v>0</v>
      </c>
      <c r="AL36" s="3">
        <f>[2]หน้าผ้า!DR45</f>
        <v>45823</v>
      </c>
      <c r="AM36" s="3">
        <f>[2]หน้าผ้า!DS45</f>
        <v>45830</v>
      </c>
      <c r="AN36" s="3">
        <f>[2]หน้าผ้า!DT45</f>
        <v>45831</v>
      </c>
      <c r="AO36" s="3">
        <f>[2]หน้าผ้า!DU45</f>
        <v>45831</v>
      </c>
      <c r="AP36" s="3">
        <f>[2]หน้าผ้า!DP45</f>
        <v>45827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>
        <f>[2]หน้าผ้า!ED45</f>
        <v>0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331.46898400000003</v>
      </c>
    </row>
    <row r="37" spans="1:56" ht="27.75" customHeight="1" x14ac:dyDescent="0.45">
      <c r="A37" s="3">
        <f>[2]หน้าผ้า!C46</f>
        <v>45820</v>
      </c>
      <c r="B37" s="14" t="str">
        <f>[2]หน้าผ้า!B46</f>
        <v>MK68-000780</v>
      </c>
      <c r="C37" s="9" t="str">
        <f>[2]หน้าผ้า!E46</f>
        <v>บจก.เคอรี่ฟลาวมิลล์</v>
      </c>
      <c r="D37" s="13" t="str">
        <f>[2]หน้าผ้า!F46</f>
        <v>8S</v>
      </c>
      <c r="E37" s="9">
        <f>[2]หน้าผ้า!G46</f>
        <v>19</v>
      </c>
      <c r="F37" s="9">
        <f>[2]หน้าผ้า!H46</f>
        <v>30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63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45834</v>
      </c>
      <c r="U37" s="11">
        <f>[2]หน้าผ้า!AA46</f>
        <v>5000</v>
      </c>
      <c r="V37" s="10">
        <f>[2]หน้าผ้า!AJ46</f>
        <v>0</v>
      </c>
      <c r="W37" s="10">
        <f>[2]หน้าผ้า!AL46</f>
        <v>5000</v>
      </c>
      <c r="X37" s="10">
        <f>[2]หน้าผ้า!AM46</f>
        <v>0</v>
      </c>
      <c r="Y37" s="10">
        <f>[2]หน้าผ้า!AN46</f>
        <v>5250</v>
      </c>
      <c r="Z37" s="9" t="str">
        <f>[2]หน้าผ้า!AO46</f>
        <v>WSWT1921720</v>
      </c>
      <c r="AA37" s="8">
        <f>[2]หน้าผ้า!AQ46</f>
        <v>4400.55</v>
      </c>
      <c r="AB37" s="8">
        <f>[2]หน้าผ้า!AR46</f>
        <v>0</v>
      </c>
      <c r="AC37" s="8">
        <f>[2]หน้าผ้า!AS46</f>
        <v>4400.55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PDR250191</v>
      </c>
      <c r="AG37" s="1" t="str">
        <f>[3]หน้าผ้า!DC49</f>
        <v>ผ้าขาว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45832</v>
      </c>
      <c r="AK37" s="3">
        <f>[2]หน้าผ้า!DQ46</f>
        <v>0</v>
      </c>
      <c r="AL37" s="3">
        <f>[2]หน้าผ้า!DR46</f>
        <v>45823</v>
      </c>
      <c r="AM37" s="3">
        <f>[2]หน้าผ้า!DS46</f>
        <v>45830</v>
      </c>
      <c r="AN37" s="3">
        <f>[2]หน้าผ้า!DT46</f>
        <v>45831</v>
      </c>
      <c r="AO37" s="3">
        <f>[2]หน้าผ้า!DU46</f>
        <v>45831</v>
      </c>
      <c r="AP37" s="3">
        <f>[2]หน้าผ้า!DP46</f>
        <v>45827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>
        <f>[2]หน้าผ้า!ED46</f>
        <v>0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331.46898400000003</v>
      </c>
    </row>
    <row r="38" spans="1:56" ht="27.75" customHeight="1" x14ac:dyDescent="0.45">
      <c r="A38" s="3">
        <f>[2]หน้าผ้า!C47</f>
        <v>45820</v>
      </c>
      <c r="B38" s="14" t="str">
        <f>[2]หน้าผ้า!B47</f>
        <v>MK68-000780</v>
      </c>
      <c r="C38" s="9" t="str">
        <f>[2]หน้าผ้า!E47</f>
        <v>บจก.เคอรี่ฟลาวมิลล์</v>
      </c>
      <c r="D38" s="13" t="str">
        <f>[2]หน้าผ้า!F47</f>
        <v>ถุงทองแซนวิช</v>
      </c>
      <c r="E38" s="9">
        <f>[2]หน้าผ้า!G47</f>
        <v>19</v>
      </c>
      <c r="F38" s="9">
        <f>[2]หน้าผ้า!H47</f>
        <v>30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63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45834</v>
      </c>
      <c r="U38" s="11">
        <f>[2]หน้าผ้า!AA47</f>
        <v>10000</v>
      </c>
      <c r="V38" s="10">
        <f>[2]หน้าผ้า!AJ47</f>
        <v>0</v>
      </c>
      <c r="W38" s="10">
        <f>[2]หน้าผ้า!AL47</f>
        <v>10000</v>
      </c>
      <c r="X38" s="10">
        <f>[2]หน้าผ้า!AM47</f>
        <v>0</v>
      </c>
      <c r="Y38" s="10">
        <f>[2]หน้าผ้า!AN47</f>
        <v>10500</v>
      </c>
      <c r="Z38" s="9" t="str">
        <f>[2]หน้าผ้า!AO47</f>
        <v>WSWT1921720</v>
      </c>
      <c r="AA38" s="8">
        <f>[2]หน้าผ้า!AQ47</f>
        <v>8801.1</v>
      </c>
      <c r="AB38" s="8">
        <f>[2]หน้าผ้า!AR47</f>
        <v>0</v>
      </c>
      <c r="AC38" s="8">
        <f>[2]หน้าผ้า!AS47</f>
        <v>8801.1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PDR250191</v>
      </c>
      <c r="AG38" s="1" t="str">
        <f>[3]หน้าผ้า!DC50</f>
        <v>ผ้าขาว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45832</v>
      </c>
      <c r="AK38" s="3">
        <f>[2]หน้าผ้า!DQ47</f>
        <v>0</v>
      </c>
      <c r="AL38" s="3">
        <f>[2]หน้าผ้า!DR47</f>
        <v>45823</v>
      </c>
      <c r="AM38" s="3">
        <f>[2]หน้าผ้า!DS47</f>
        <v>45830</v>
      </c>
      <c r="AN38" s="3">
        <f>[2]หน้าผ้า!DT47</f>
        <v>45831</v>
      </c>
      <c r="AO38" s="3">
        <f>[2]หน้าผ้า!DU47</f>
        <v>45831</v>
      </c>
      <c r="AP38" s="3">
        <f>[2]หน้าผ้า!DP47</f>
        <v>45827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>
        <f>[2]หน้าผ้า!ED47</f>
        <v>0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662.93796800000007</v>
      </c>
    </row>
    <row r="39" spans="1:56" ht="27.75" customHeight="1" x14ac:dyDescent="0.45">
      <c r="A39" s="3">
        <f>[2]หน้าผ้า!C48</f>
        <v>45820</v>
      </c>
      <c r="B39" s="14" t="str">
        <f>[2]หน้าผ้า!B48</f>
        <v>MK68-000781</v>
      </c>
      <c r="C39" s="9" t="str">
        <f>[2]หน้าผ้า!E48</f>
        <v>บจก.เคอรี่ฟลาวมิลล์</v>
      </c>
      <c r="D39" s="13" t="str">
        <f>[2]หน้าผ้า!F48</f>
        <v>ดอกไม้แดง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45834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0</v>
      </c>
      <c r="Y39" s="10">
        <f>[2]หน้าผ้า!AN48</f>
        <v>5250</v>
      </c>
      <c r="Z39" s="9" t="str">
        <f>[2]หน้าผ้า!AO48</f>
        <v>WSWT1921720</v>
      </c>
      <c r="AA39" s="8">
        <f>[2]หน้าผ้า!AQ48</f>
        <v>4679.9500000000007</v>
      </c>
      <c r="AB39" s="8">
        <f>[2]หน้าผ้า!AR48</f>
        <v>4679.9500000000007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PDR250190</v>
      </c>
      <c r="AG39" s="1" t="str">
        <f>[3]หน้าผ้า!DC51</f>
        <v>ผ้าขาว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45834</v>
      </c>
      <c r="AK39" s="3">
        <f>[2]หน้าผ้า!DQ48</f>
        <v>0</v>
      </c>
      <c r="AL39" s="3">
        <f>[2]หน้าผ้า!DR48</f>
        <v>45825</v>
      </c>
      <c r="AM39" s="3">
        <f>[2]หน้าผ้า!DS48</f>
        <v>45832</v>
      </c>
      <c r="AN39" s="3">
        <f>[2]หน้าผ้า!DT48</f>
        <v>45833</v>
      </c>
      <c r="AO39" s="3">
        <f>[2]หน้าผ้า!DU48</f>
        <v>45833</v>
      </c>
      <c r="AP39" s="3">
        <f>[2]หน้าผ้า!DP48</f>
        <v>45829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>
        <f>[2]หน้าผ้า!ED48</f>
        <v>0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45820</v>
      </c>
      <c r="B40" s="14" t="str">
        <f>[2]หน้าผ้า!B49</f>
        <v>MK68-000781</v>
      </c>
      <c r="C40" s="9" t="str">
        <f>[2]หน้าผ้า!E49</f>
        <v>บจก.เคอรี่ฟลาวมิลล์</v>
      </c>
      <c r="D40" s="13" t="str">
        <f>[2]หน้าผ้า!F49</f>
        <v>ไม่พิมพ์</v>
      </c>
      <c r="E40" s="9">
        <f>[2]หน้าผ้า!G49</f>
        <v>19</v>
      </c>
      <c r="F40" s="9">
        <f>[2]หน้าผ้า!H49</f>
        <v>36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75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ไม่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45834</v>
      </c>
      <c r="U40" s="11">
        <f>[2]หน้าผ้า!AA49</f>
        <v>5000</v>
      </c>
      <c r="V40" s="10">
        <f>[2]หน้าผ้า!AJ49</f>
        <v>0</v>
      </c>
      <c r="W40" s="10">
        <f>[2]หน้าผ้า!AL49</f>
        <v>5000</v>
      </c>
      <c r="X40" s="10">
        <f>[2]หน้าผ้า!AM49</f>
        <v>0</v>
      </c>
      <c r="Y40" s="10">
        <f>[2]หน้าผ้า!AN49</f>
        <v>0</v>
      </c>
      <c r="Z40" s="9" t="str">
        <f>[2]หน้าผ้า!AO49</f>
        <v>WSWT1921720</v>
      </c>
      <c r="AA40" s="8">
        <f>[2]หน้าผ้า!AQ49</f>
        <v>5238.75</v>
      </c>
      <c r="AB40" s="8">
        <f>[2]หน้าผ้า!AR49</f>
        <v>0</v>
      </c>
      <c r="AC40" s="8">
        <f>[2]หน้าผ้า!AS49</f>
        <v>5238.75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PDR250190</v>
      </c>
      <c r="AG40" s="1" t="str">
        <f>[3]หน้าผ้า!DC52</f>
        <v>ยังไม่ได้พิมพ์</v>
      </c>
      <c r="AH40" s="1" t="str">
        <f>[2]หน้าผ้า!DL49</f>
        <v>P3</v>
      </c>
      <c r="AI40" s="1">
        <f>[2]หน้าผ้า!DM49</f>
        <v>2</v>
      </c>
      <c r="AJ40" s="3">
        <f>[2]หน้าผ้า!DN49</f>
        <v>45834</v>
      </c>
      <c r="AK40" s="3">
        <f>[2]หน้าผ้า!DQ49</f>
        <v>0</v>
      </c>
      <c r="AL40" s="3">
        <f>[2]หน้าผ้า!DR49</f>
        <v>0</v>
      </c>
      <c r="AM40" s="3">
        <f>[2]หน้าผ้า!DS49</f>
        <v>0</v>
      </c>
      <c r="AN40" s="3">
        <f>[2]หน้าผ้า!DT49</f>
        <v>0</v>
      </c>
      <c r="AO40" s="3">
        <f>[2]หน้าผ้า!DU49</f>
        <v>45832</v>
      </c>
      <c r="AP40" s="3">
        <f>[2]หน้าผ้า!DP49</f>
        <v>45829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ตัด</v>
      </c>
      <c r="AX40" s="2">
        <f>[2]หน้าผ้า!ED49</f>
        <v>0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394.60593333333333</v>
      </c>
    </row>
    <row r="41" spans="1:56" ht="27.75" customHeight="1" x14ac:dyDescent="0.45">
      <c r="A41" s="3">
        <f>[2]หน้าผ้า!C50</f>
        <v>45820</v>
      </c>
      <c r="B41" s="14" t="str">
        <f>[2]หน้าผ้า!B50</f>
        <v>MK68-000782</v>
      </c>
      <c r="C41" s="9" t="str">
        <f>[2]หน้าผ้า!E50</f>
        <v>บจก.เคอรี่ฟลาวมิลล์</v>
      </c>
      <c r="D41" s="13" t="str">
        <f>[2]หน้าผ้า!F50</f>
        <v>ไม่พิมพ์</v>
      </c>
      <c r="E41" s="9">
        <f>[2]หน้าผ้า!G50</f>
        <v>19</v>
      </c>
      <c r="F41" s="9">
        <f>[2]หน้าผ้า!H50</f>
        <v>36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75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ไม่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45834</v>
      </c>
      <c r="U41" s="11">
        <f>[2]หน้าผ้า!AA50</f>
        <v>5000</v>
      </c>
      <c r="V41" s="10">
        <f>[2]หน้าผ้า!AJ50</f>
        <v>0</v>
      </c>
      <c r="W41" s="10">
        <f>[2]หน้าผ้า!AL50</f>
        <v>5000</v>
      </c>
      <c r="X41" s="10">
        <f>[2]หน้าผ้า!AM50</f>
        <v>0</v>
      </c>
      <c r="Y41" s="10">
        <f>[2]หน้าผ้า!AN50</f>
        <v>0</v>
      </c>
      <c r="Z41" s="9" t="str">
        <f>[2]หน้าผ้า!AO50</f>
        <v>WSWT1921720</v>
      </c>
      <c r="AA41" s="8">
        <f>[2]หน้าผ้า!AQ50</f>
        <v>5238.75</v>
      </c>
      <c r="AB41" s="8">
        <f>[2]หน้าผ้า!AR50</f>
        <v>0</v>
      </c>
      <c r="AC41" s="8">
        <f>[2]หน้าผ้า!AS50</f>
        <v>5238.75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PDR250191</v>
      </c>
      <c r="AG41" s="1" t="str">
        <f>[3]หน้าผ้า!DC53</f>
        <v>ยังไม่ได้พิมพ์</v>
      </c>
      <c r="AH41" s="1" t="str">
        <f>[2]หน้าผ้า!DL50</f>
        <v>P3</v>
      </c>
      <c r="AI41" s="1">
        <f>[2]หน้าผ้า!DM50</f>
        <v>2</v>
      </c>
      <c r="AJ41" s="3">
        <f>[2]หน้าผ้า!DN50</f>
        <v>45834</v>
      </c>
      <c r="AK41" s="3">
        <f>[2]หน้าผ้า!DQ50</f>
        <v>0</v>
      </c>
      <c r="AL41" s="3">
        <f>[2]หน้าผ้า!DR50</f>
        <v>0</v>
      </c>
      <c r="AM41" s="3">
        <f>[2]หน้าผ้า!DS50</f>
        <v>0</v>
      </c>
      <c r="AN41" s="3">
        <f>[2]หน้าผ้า!DT50</f>
        <v>0</v>
      </c>
      <c r="AO41" s="3">
        <f>[2]หน้าผ้า!DU50</f>
        <v>45832</v>
      </c>
      <c r="AP41" s="3">
        <f>[2]หน้าผ้า!DP50</f>
        <v>45829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ตัด</v>
      </c>
      <c r="AX41" s="2">
        <f>[2]หน้าผ้า!ED50</f>
        <v>0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394.60593333333333</v>
      </c>
    </row>
    <row r="42" spans="1:56" ht="27.75" customHeight="1" x14ac:dyDescent="0.45">
      <c r="A42" s="3">
        <f>[2]หน้าผ้า!C51</f>
        <v>45825</v>
      </c>
      <c r="B42" s="14" t="str">
        <f>[2]หน้าผ้า!B51</f>
        <v>MK68-000802</v>
      </c>
      <c r="C42" s="9" t="str">
        <f>[2]หน้าผ้า!E51</f>
        <v>บจก.เคอรี่ฟลาวมิลล์</v>
      </c>
      <c r="D42" s="13" t="str">
        <f>[2]หน้าผ้า!F51</f>
        <v>ไม่พิมพ์</v>
      </c>
      <c r="E42" s="9">
        <f>[2]หน้าผ้า!G51</f>
        <v>19</v>
      </c>
      <c r="F42" s="9">
        <f>[2]หน้าผ้า!H51</f>
        <v>30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63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ไม่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45834</v>
      </c>
      <c r="U42" s="11">
        <f>[2]หน้าผ้า!AA51</f>
        <v>20000</v>
      </c>
      <c r="V42" s="10">
        <f>[2]หน้าผ้า!AJ51</f>
        <v>1000</v>
      </c>
      <c r="W42" s="10">
        <f>[2]หน้าผ้า!AL51</f>
        <v>19000</v>
      </c>
      <c r="X42" s="10">
        <f>[2]หน้าผ้า!AM51</f>
        <v>0</v>
      </c>
      <c r="Y42" s="10">
        <f>[2]หน้าผ้า!AN51</f>
        <v>0</v>
      </c>
      <c r="Z42" s="9" t="str">
        <f>[2]หน้าผ้า!AO51</f>
        <v>WSWT1921720</v>
      </c>
      <c r="AA42" s="8">
        <f>[2]หน้าผ้า!AQ51</f>
        <v>16722.09</v>
      </c>
      <c r="AB42" s="8">
        <f>[2]หน้าผ้า!AR51</f>
        <v>0</v>
      </c>
      <c r="AC42" s="8">
        <f>[2]หน้าผ้า!AS51</f>
        <v>16722.09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PDR250196</v>
      </c>
      <c r="AG42" s="1" t="str">
        <f>[3]หน้าผ้า!DC54</f>
        <v>ยังไม่ได้พิมพ์</v>
      </c>
      <c r="AH42" s="1" t="str">
        <f>[2]หน้าผ้า!DL51</f>
        <v>P3</v>
      </c>
      <c r="AI42" s="1">
        <f>[2]หน้าผ้า!DM51</f>
        <v>2</v>
      </c>
      <c r="AJ42" s="3">
        <f>[2]หน้าผ้า!DN51</f>
        <v>45834</v>
      </c>
      <c r="AK42" s="3">
        <f>[2]หน้าผ้า!DQ51</f>
        <v>0</v>
      </c>
      <c r="AL42" s="3">
        <f>[2]หน้าผ้า!DR51</f>
        <v>0</v>
      </c>
      <c r="AM42" s="3">
        <f>[2]หน้าผ้า!DS51</f>
        <v>0</v>
      </c>
      <c r="AN42" s="3">
        <f>[2]หน้าผ้า!DT51</f>
        <v>0</v>
      </c>
      <c r="AO42" s="3">
        <f>[2]หน้าผ้า!DU51</f>
        <v>45832</v>
      </c>
      <c r="AP42" s="3">
        <f>[2]หน้าผ้า!DP51</f>
        <v>45829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ตัด</v>
      </c>
      <c r="AX42" s="2">
        <f>[2]หน้าผ้า!ED51</f>
        <v>0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1259.5821392000003</v>
      </c>
    </row>
    <row r="43" spans="1:56" ht="27.75" customHeight="1" x14ac:dyDescent="0.45">
      <c r="A43" s="3">
        <f>[2]หน้าผ้า!C52</f>
        <v>45827</v>
      </c>
      <c r="B43" s="14" t="str">
        <f>[2]หน้าผ้า!B52</f>
        <v>MK68-000807</v>
      </c>
      <c r="C43" s="9" t="str">
        <f>[2]หน้าผ้า!E52</f>
        <v>บจก.เคอรี่ฟลาวมิลล์</v>
      </c>
      <c r="D43" s="13" t="str">
        <f>[2]หน้าผ้า!F52</f>
        <v>ปลาโลมาแดง</v>
      </c>
      <c r="E43" s="9">
        <f>[2]หน้าผ้า!G52</f>
        <v>19</v>
      </c>
      <c r="F43" s="9">
        <f>[2]หน้าผ้า!H52</f>
        <v>30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63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45836</v>
      </c>
      <c r="U43" s="11">
        <f>[2]หน้าผ้า!AA52</f>
        <v>5000</v>
      </c>
      <c r="V43" s="10">
        <f>[2]หน้าผ้า!AJ52</f>
        <v>0</v>
      </c>
      <c r="W43" s="10">
        <f>[2]หน้าผ้า!AL52</f>
        <v>5000</v>
      </c>
      <c r="X43" s="10">
        <f>[2]หน้าผ้า!AM52</f>
        <v>0</v>
      </c>
      <c r="Y43" s="10">
        <f>[2]หน้าผ้า!AN52</f>
        <v>5250</v>
      </c>
      <c r="Z43" s="9" t="str">
        <f>[2]หน้าผ้า!AO52</f>
        <v>WSWT1921720</v>
      </c>
      <c r="AA43" s="8">
        <f>[2]หน้าผ้า!AQ52</f>
        <v>4400.55</v>
      </c>
      <c r="AB43" s="8">
        <f>[2]หน้าผ้า!AR52</f>
        <v>0</v>
      </c>
      <c r="AC43" s="8">
        <f>[2]หน้าผ้า!AS52</f>
        <v>4400.55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PDR250199</v>
      </c>
      <c r="AG43" s="1" t="str">
        <f>[3]หน้าผ้า!DC55</f>
        <v>ยังไม่ได้พิมพ์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45836</v>
      </c>
      <c r="AK43" s="3">
        <f>[2]หน้าผ้า!DQ52</f>
        <v>0</v>
      </c>
      <c r="AL43" s="3">
        <f>[2]หน้าผ้า!DR52</f>
        <v>45827</v>
      </c>
      <c r="AM43" s="3">
        <f>[2]หน้าผ้า!DS52</f>
        <v>45834</v>
      </c>
      <c r="AN43" s="3">
        <f>[2]หน้าผ้า!DT52</f>
        <v>45835</v>
      </c>
      <c r="AO43" s="3">
        <f>[2]หน้าผ้า!DU52</f>
        <v>45835</v>
      </c>
      <c r="AP43" s="3">
        <f>[2]หน้าผ้า!DP52</f>
        <v>45831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>
        <f>[2]หน้าผ้า!ED52</f>
        <v>0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331.46898400000003</v>
      </c>
    </row>
    <row r="44" spans="1:56" ht="27.75" customHeight="1" x14ac:dyDescent="0.45">
      <c r="A44" s="3">
        <f>[2]หน้าผ้า!C53</f>
        <v>45827</v>
      </c>
      <c r="B44" s="14" t="str">
        <f>[2]หน้าผ้า!B53</f>
        <v>MK68-000807</v>
      </c>
      <c r="C44" s="9" t="str">
        <f>[2]หน้าผ้า!E53</f>
        <v>บจก.เคอรี่ฟลาวมิลล์</v>
      </c>
      <c r="D44" s="13">
        <f>[2]หน้าผ้า!F53</f>
        <v>997</v>
      </c>
      <c r="E44" s="9">
        <f>[2]หน้าผ้า!G53</f>
        <v>19</v>
      </c>
      <c r="F44" s="9">
        <f>[2]หน้าผ้า!H53</f>
        <v>30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63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ไม่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45836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0</v>
      </c>
      <c r="Y44" s="10">
        <f>[2]หน้าผ้า!AN53</f>
        <v>5250</v>
      </c>
      <c r="Z44" s="9" t="str">
        <f>[2]หน้าผ้า!AO53</f>
        <v>WSWT1921720</v>
      </c>
      <c r="AA44" s="8">
        <f>[2]หน้าผ้า!AQ53</f>
        <v>4400.55</v>
      </c>
      <c r="AB44" s="8">
        <f>[2]หน้าผ้า!AR53</f>
        <v>0</v>
      </c>
      <c r="AC44" s="8">
        <f>[2]หน้าผ้า!AS53</f>
        <v>4400.55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PDR250199</v>
      </c>
      <c r="AG44" s="1" t="str">
        <f>[3]หน้าผ้า!DC56</f>
        <v>ยังไม่ได้พิมพ์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45836</v>
      </c>
      <c r="AK44" s="3">
        <f>[2]หน้าผ้า!DQ53</f>
        <v>0</v>
      </c>
      <c r="AL44" s="3">
        <f>[2]หน้าผ้า!DR53</f>
        <v>45827</v>
      </c>
      <c r="AM44" s="3">
        <f>[2]หน้าผ้า!DS53</f>
        <v>45834</v>
      </c>
      <c r="AN44" s="3">
        <f>[2]หน้าผ้า!DT53</f>
        <v>45835</v>
      </c>
      <c r="AO44" s="3">
        <f>[2]หน้าผ้า!DU53</f>
        <v>45835</v>
      </c>
      <c r="AP44" s="3">
        <f>[2]หน้าผ้า!DP53</f>
        <v>45831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>
        <f>[2]หน้าผ้า!ED53</f>
        <v>0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331.46898400000003</v>
      </c>
    </row>
    <row r="45" spans="1:56" ht="27.75" customHeight="1" x14ac:dyDescent="0.45">
      <c r="A45" s="3">
        <f>[2]หน้าผ้า!C54</f>
        <v>45827</v>
      </c>
      <c r="B45" s="14" t="str">
        <f>[2]หน้าผ้า!B54</f>
        <v>MK68-000807</v>
      </c>
      <c r="C45" s="9" t="str">
        <f>[2]หน้าผ้า!E54</f>
        <v>บจก.เคอรี่ฟลาวมิลล์</v>
      </c>
      <c r="D45" s="13" t="str">
        <f>[2]หน้าผ้า!F54</f>
        <v>PBKF2-01-03</v>
      </c>
      <c r="E45" s="9">
        <f>[2]หน้าผ้า!G54</f>
        <v>19</v>
      </c>
      <c r="F45" s="9">
        <f>[2]หน้าผ้า!H54</f>
        <v>30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63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45836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0</v>
      </c>
      <c r="Y45" s="10">
        <f>[2]หน้าผ้า!AN54</f>
        <v>5250</v>
      </c>
      <c r="Z45" s="9" t="str">
        <f>[2]หน้าผ้า!AO54</f>
        <v>WSWT1921720</v>
      </c>
      <c r="AA45" s="8">
        <f>[2]หน้าผ้า!AQ54</f>
        <v>4400.55</v>
      </c>
      <c r="AB45" s="8">
        <f>[2]หน้าผ้า!AR54</f>
        <v>0</v>
      </c>
      <c r="AC45" s="8">
        <f>[2]หน้าผ้า!AS54</f>
        <v>4400.55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PDR250199</v>
      </c>
      <c r="AG45" s="1" t="str">
        <f>[3]หน้าผ้า!DC57</f>
        <v>รอตัด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45836</v>
      </c>
      <c r="AK45" s="3">
        <f>[2]หน้าผ้า!DQ54</f>
        <v>0</v>
      </c>
      <c r="AL45" s="3">
        <f>[2]หน้าผ้า!DR54</f>
        <v>45827</v>
      </c>
      <c r="AM45" s="3">
        <f>[2]หน้าผ้า!DS54</f>
        <v>45834</v>
      </c>
      <c r="AN45" s="3">
        <f>[2]หน้าผ้า!DT54</f>
        <v>45835</v>
      </c>
      <c r="AO45" s="3">
        <f>[2]หน้าผ้า!DU54</f>
        <v>45835</v>
      </c>
      <c r="AP45" s="3">
        <f>[2]หน้าผ้า!DP54</f>
        <v>45831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>
        <f>[2]หน้าผ้า!ED54</f>
        <v>0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331.46898400000003</v>
      </c>
    </row>
    <row r="46" spans="1:56" ht="27.75" customHeight="1" x14ac:dyDescent="0.45">
      <c r="A46" s="3">
        <f>[2]หน้าผ้า!C55</f>
        <v>45827</v>
      </c>
      <c r="B46" s="14" t="str">
        <f>[2]หน้าผ้า!B55</f>
        <v>MK68-000808</v>
      </c>
      <c r="C46" s="9" t="str">
        <f>[2]หน้าผ้า!E55</f>
        <v>บจก.เคอรี่ฟลาวมิลล์</v>
      </c>
      <c r="D46" s="13" t="str">
        <f>[2]หน้าผ้า!F55</f>
        <v>ดอกไม้แดง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45836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0</v>
      </c>
      <c r="Y46" s="10">
        <f>[2]หน้าผ้า!AN55</f>
        <v>5250</v>
      </c>
      <c r="Z46" s="9" t="str">
        <f>[2]หน้าผ้า!AO55</f>
        <v>WSWT1921720</v>
      </c>
      <c r="AA46" s="8">
        <f>[2]หน้าผ้า!AQ55</f>
        <v>4679.9500000000007</v>
      </c>
      <c r="AB46" s="8">
        <f>[2]หน้าผ้า!AR55</f>
        <v>0</v>
      </c>
      <c r="AC46" s="8">
        <f>[2]หน้าผ้า!AS55</f>
        <v>4679.9500000000007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PDR250199</v>
      </c>
      <c r="AG46" s="1" t="str">
        <f>[3]หน้าผ้า!DC58</f>
        <v>ยังไม่ได้พิมพ์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45836</v>
      </c>
      <c r="AK46" s="3">
        <f>[2]หน้าผ้า!DQ55</f>
        <v>0</v>
      </c>
      <c r="AL46" s="3">
        <f>[2]หน้าผ้า!DR55</f>
        <v>45827</v>
      </c>
      <c r="AM46" s="3">
        <f>[2]หน้าผ้า!DS55</f>
        <v>45834</v>
      </c>
      <c r="AN46" s="3">
        <f>[2]หน้าผ้า!DT55</f>
        <v>45835</v>
      </c>
      <c r="AO46" s="3">
        <f>[2]หน้าผ้า!DU55</f>
        <v>45835</v>
      </c>
      <c r="AP46" s="3">
        <f>[2]หน้าผ้า!DP55</f>
        <v>45831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>
        <f>[2]หน้าผ้า!ED55</f>
        <v>0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352.51463377777782</v>
      </c>
    </row>
    <row r="47" spans="1:56" ht="27.75" customHeight="1" x14ac:dyDescent="0.45">
      <c r="A47" s="3">
        <f>[2]หน้าผ้า!C56</f>
        <v>45827</v>
      </c>
      <c r="B47" s="14" t="str">
        <f>[2]หน้าผ้า!B56</f>
        <v>MK68-000807</v>
      </c>
      <c r="C47" s="9" t="str">
        <f>[2]หน้าผ้า!E56</f>
        <v>บจก.เคอรี่ฟลาวมิลล์</v>
      </c>
      <c r="D47" s="13" t="str">
        <f>[2]หน้าผ้า!F56</f>
        <v xml:space="preserve">ชามแดง  </v>
      </c>
      <c r="E47" s="9">
        <f>[2]หน้าผ้า!G56</f>
        <v>19</v>
      </c>
      <c r="F47" s="9">
        <f>[2]หน้าผ้า!H56</f>
        <v>30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63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45841</v>
      </c>
      <c r="U47" s="11">
        <f>[2]หน้าผ้า!AA56</f>
        <v>5000</v>
      </c>
      <c r="V47" s="10">
        <f>[2]หน้าผ้า!AJ56</f>
        <v>0</v>
      </c>
      <c r="W47" s="10">
        <f>[2]หน้าผ้า!AL56</f>
        <v>5000</v>
      </c>
      <c r="X47" s="10">
        <f>[2]หน้าผ้า!AM56</f>
        <v>0</v>
      </c>
      <c r="Y47" s="10">
        <f>[2]หน้าผ้า!AN56</f>
        <v>5250</v>
      </c>
      <c r="Z47" s="9" t="str">
        <f>[2]หน้าผ้า!AO56</f>
        <v>WSWT1921720</v>
      </c>
      <c r="AA47" s="8">
        <f>[2]หน้าผ้า!AQ56</f>
        <v>4400.55</v>
      </c>
      <c r="AB47" s="8">
        <f>[2]หน้าผ้า!AR56</f>
        <v>0</v>
      </c>
      <c r="AC47" s="8">
        <f>[2]หน้าผ้า!AS56</f>
        <v>4400.55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PDR250200</v>
      </c>
      <c r="AG47" s="1" t="str">
        <f>[3]หน้าผ้า!DC59</f>
        <v>ยังไม่ได้พิมพ์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45841</v>
      </c>
      <c r="AK47" s="3">
        <f>[2]หน้าผ้า!DQ56</f>
        <v>0</v>
      </c>
      <c r="AL47" s="3">
        <f>[2]หน้าผ้า!DR56</f>
        <v>45832</v>
      </c>
      <c r="AM47" s="3">
        <f>[2]หน้าผ้า!DS56</f>
        <v>45839</v>
      </c>
      <c r="AN47" s="3">
        <f>[2]หน้าผ้า!DT56</f>
        <v>45840</v>
      </c>
      <c r="AO47" s="3">
        <f>[2]หน้าผ้า!DU56</f>
        <v>45840</v>
      </c>
      <c r="AP47" s="3">
        <f>[2]หน้าผ้า!DP56</f>
        <v>45836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>
        <f>[2]หน้าผ้า!ED56</f>
        <v>0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331.46898400000003</v>
      </c>
    </row>
    <row r="48" spans="1:56" ht="27.75" customHeight="1" x14ac:dyDescent="0.45">
      <c r="A48" s="3">
        <f>[2]หน้าผ้า!C57</f>
        <v>45827</v>
      </c>
      <c r="B48" s="14" t="str">
        <f>[2]หน้าผ้า!B57</f>
        <v>MK68-000807</v>
      </c>
      <c r="C48" s="9" t="str">
        <f>[2]หน้าผ้า!E57</f>
        <v>บจก.เคอรี่ฟลาวมิลล์</v>
      </c>
      <c r="D48" s="13" t="str">
        <f>[2]หน้าผ้า!F57</f>
        <v>เคเอ็ม</v>
      </c>
      <c r="E48" s="9">
        <f>[2]หน้าผ้า!G57</f>
        <v>19</v>
      </c>
      <c r="F48" s="9">
        <f>[2]หน้าผ้า!H57</f>
        <v>30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63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45841</v>
      </c>
      <c r="U48" s="11">
        <f>[2]หน้าผ้า!AA57</f>
        <v>5000</v>
      </c>
      <c r="V48" s="10">
        <f>[2]หน้าผ้า!AJ57</f>
        <v>0</v>
      </c>
      <c r="W48" s="10">
        <f>[2]หน้าผ้า!AL57</f>
        <v>5000</v>
      </c>
      <c r="X48" s="10">
        <f>[2]หน้าผ้า!AM57</f>
        <v>5400</v>
      </c>
      <c r="Y48" s="10">
        <f>[2]หน้าผ้า!AN57</f>
        <v>0</v>
      </c>
      <c r="Z48" s="9" t="str">
        <f>[2]หน้าผ้า!AO57</f>
        <v>WSWT1921720</v>
      </c>
      <c r="AA48" s="8">
        <f>[2]หน้าผ้า!AQ57</f>
        <v>0</v>
      </c>
      <c r="AB48" s="8">
        <f>[2]หน้าผ้า!AR57</f>
        <v>0</v>
      </c>
      <c r="AC48" s="8">
        <f>[2]หน้าผ้า!AS57</f>
        <v>0</v>
      </c>
      <c r="AD48" s="8">
        <f>[2]หน้าผ้า!AT57</f>
        <v>0</v>
      </c>
      <c r="AE48" s="8">
        <f>[2]หน้าผ้า!AU57</f>
        <v>0</v>
      </c>
      <c r="AF48" s="8" t="str">
        <f>[2]หน้าผ้า!AI57</f>
        <v>PDR250200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45841</v>
      </c>
      <c r="AK48" s="3">
        <f>[2]หน้าผ้า!DQ57</f>
        <v>0</v>
      </c>
      <c r="AL48" s="3">
        <f>[2]หน้าผ้า!DR57</f>
        <v>45832</v>
      </c>
      <c r="AM48" s="3">
        <f>[2]หน้าผ้า!DS57</f>
        <v>45839</v>
      </c>
      <c r="AN48" s="3">
        <f>[2]หน้าผ้า!DT57</f>
        <v>45840</v>
      </c>
      <c r="AO48" s="3">
        <f>[2]หน้าผ้า!DU57</f>
        <v>45840</v>
      </c>
      <c r="AP48" s="3">
        <f>[2]หน้าผ้า!DP57</f>
        <v>45836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>
        <f>[2]หน้าผ้า!ED57</f>
        <v>0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0</v>
      </c>
    </row>
    <row r="49" spans="1:56" ht="27.75" customHeight="1" x14ac:dyDescent="0.45">
      <c r="A49" s="3">
        <f>[2]หน้าผ้า!C58</f>
        <v>45827</v>
      </c>
      <c r="B49" s="14" t="str">
        <f>[2]หน้าผ้า!B58</f>
        <v>MK68-000807</v>
      </c>
      <c r="C49" s="9" t="str">
        <f>[2]หน้าผ้า!E58</f>
        <v>บจก.เคอรี่ฟลาวมิลล์</v>
      </c>
      <c r="D49" s="13" t="str">
        <f>[2]หน้าผ้า!F58</f>
        <v>แต้มแดง</v>
      </c>
      <c r="E49" s="9">
        <f>[2]หน้าผ้า!G58</f>
        <v>19</v>
      </c>
      <c r="F49" s="9">
        <f>[2]หน้าผ้า!H58</f>
        <v>30</v>
      </c>
      <c r="G49" s="9" t="str">
        <f>[2]หน้าผ้า!I58</f>
        <v>ขาว</v>
      </c>
      <c r="H49" s="9">
        <f>[2]หน้าผ้า!J58</f>
        <v>0</v>
      </c>
      <c r="I49" s="9">
        <f>[2]หน้าผ้า!L58</f>
        <v>63</v>
      </c>
      <c r="J49" s="9" t="str">
        <f>[2]หน้าผ้า!M58</f>
        <v>+</v>
      </c>
      <c r="K49" s="9">
        <f>[2]หน้าผ้า!N58</f>
        <v>5</v>
      </c>
      <c r="L49" s="9" t="str">
        <f>[2]หน้าผ้า!R58</f>
        <v>บิด</v>
      </c>
      <c r="M49" s="10" t="str">
        <f>[2]หน้าผ้า!T58</f>
        <v>ไม่สวมถุงใน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 t="str">
        <f>[2]หน้าผ้า!Z58</f>
        <v>ห่ออัดเบลแบน500</v>
      </c>
      <c r="T49" s="12">
        <f>[2]หน้าผ้า!X58</f>
        <v>45841</v>
      </c>
      <c r="U49" s="11">
        <f>[2]หน้าผ้า!AA58</f>
        <v>5000</v>
      </c>
      <c r="V49" s="10">
        <f>[2]หน้าผ้า!AJ58</f>
        <v>0</v>
      </c>
      <c r="W49" s="10">
        <f>[2]หน้าผ้า!AL58</f>
        <v>5000</v>
      </c>
      <c r="X49" s="10">
        <f>[2]หน้าผ้า!AM58</f>
        <v>0</v>
      </c>
      <c r="Y49" s="10">
        <f>[2]หน้าผ้า!AN58</f>
        <v>5250</v>
      </c>
      <c r="Z49" s="9" t="str">
        <f>[2]หน้าผ้า!AO58</f>
        <v>WSWT1921720</v>
      </c>
      <c r="AA49" s="8">
        <f>[2]หน้าผ้า!AQ58</f>
        <v>4400.55</v>
      </c>
      <c r="AB49" s="8">
        <f>[2]หน้าผ้า!AR58</f>
        <v>0</v>
      </c>
      <c r="AC49" s="8">
        <f>[2]หน้าผ้า!AS58</f>
        <v>4400.55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PDR250200</v>
      </c>
      <c r="AG49" s="1" t="str">
        <f>[3]หน้าผ้า!DC61</f>
        <v>รอตัด</v>
      </c>
      <c r="AH49" s="1" t="str">
        <f>[2]หน้าผ้า!DL58</f>
        <v>P7</v>
      </c>
      <c r="AI49" s="1">
        <f>[2]หน้าผ้า!DM58</f>
        <v>2</v>
      </c>
      <c r="AJ49" s="3">
        <f>[2]หน้าผ้า!DN58</f>
        <v>45841</v>
      </c>
      <c r="AK49" s="3">
        <f>[2]หน้าผ้า!DQ58</f>
        <v>0</v>
      </c>
      <c r="AL49" s="3">
        <f>[2]หน้าผ้า!DR58</f>
        <v>45832</v>
      </c>
      <c r="AM49" s="3">
        <f>[2]หน้าผ้า!DS58</f>
        <v>45839</v>
      </c>
      <c r="AN49" s="3">
        <f>[2]หน้าผ้า!DT58</f>
        <v>45840</v>
      </c>
      <c r="AO49" s="3">
        <f>[2]หน้าผ้า!DU58</f>
        <v>45840</v>
      </c>
      <c r="AP49" s="3">
        <f>[2]หน้าผ้า!DP58</f>
        <v>45836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 t="str">
        <f>[2]หน้าผ้า!EC58</f>
        <v>งานพิมพ์</v>
      </c>
      <c r="AX49" s="2">
        <f>[2]หน้าผ้า!ED58</f>
        <v>0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WRWT21720/WRWT25800</v>
      </c>
      <c r="BD49" s="56">
        <f>[2]หน้าผ้า!CA58</f>
        <v>331.46898400000003</v>
      </c>
    </row>
    <row r="50" spans="1:56" ht="27.75" customHeight="1" x14ac:dyDescent="0.45">
      <c r="A50" s="3">
        <f>[2]หน้าผ้า!C59</f>
        <v>45827</v>
      </c>
      <c r="B50" s="14" t="str">
        <f>[2]หน้าผ้า!B59</f>
        <v>MK68-000807</v>
      </c>
      <c r="C50" s="9" t="str">
        <f>[2]หน้าผ้า!E59</f>
        <v>บจก.เคอรี่ฟลาวมิลล์</v>
      </c>
      <c r="D50" s="13" t="str">
        <f>[2]หน้าผ้า!F59</f>
        <v>ถุงทองแซนวิช</v>
      </c>
      <c r="E50" s="9">
        <f>[2]หน้าผ้า!G59</f>
        <v>19</v>
      </c>
      <c r="F50" s="9">
        <f>[2]หน้าผ้า!H59</f>
        <v>30</v>
      </c>
      <c r="G50" s="9" t="str">
        <f>[2]หน้าผ้า!I59</f>
        <v>ขาว</v>
      </c>
      <c r="H50" s="9">
        <f>[2]หน้าผ้า!J59</f>
        <v>0</v>
      </c>
      <c r="I50" s="9">
        <f>[2]หน้าผ้า!L59</f>
        <v>63</v>
      </c>
      <c r="J50" s="9" t="str">
        <f>[2]หน้าผ้า!M59</f>
        <v>+</v>
      </c>
      <c r="K50" s="9">
        <f>[2]หน้าผ้า!N59</f>
        <v>5</v>
      </c>
      <c r="L50" s="9" t="str">
        <f>[2]หน้าผ้า!R59</f>
        <v>บิด</v>
      </c>
      <c r="M50" s="10" t="str">
        <f>[2]หน้าผ้า!T59</f>
        <v>ไม่สวมถุงใน</v>
      </c>
      <c r="N50" s="9">
        <f>[2]หน้าผ้า!U59</f>
        <v>0</v>
      </c>
      <c r="O50" s="9">
        <f>[2]หน้าผ้า!V59</f>
        <v>0</v>
      </c>
      <c r="P50" s="10">
        <f>[2]หน้าผ้า!AB59</f>
        <v>0</v>
      </c>
      <c r="Q50" s="10">
        <f>[2]หน้าผ้า!AC59</f>
        <v>0</v>
      </c>
      <c r="R50" s="10">
        <f>[2]หน้าผ้า!AD59</f>
        <v>0</v>
      </c>
      <c r="S50" s="9" t="str">
        <f>[2]หน้าผ้า!Z59</f>
        <v>ห่ออัดเบลแบน500</v>
      </c>
      <c r="T50" s="12">
        <f>[2]หน้าผ้า!X59</f>
        <v>45841</v>
      </c>
      <c r="U50" s="11">
        <f>[2]หน้าผ้า!AA59</f>
        <v>5000</v>
      </c>
      <c r="V50" s="10">
        <f>[2]หน้าผ้า!AJ59</f>
        <v>0</v>
      </c>
      <c r="W50" s="10">
        <f>[2]หน้าผ้า!AL59</f>
        <v>5000</v>
      </c>
      <c r="X50" s="10">
        <f>[2]หน้าผ้า!AM59</f>
        <v>0</v>
      </c>
      <c r="Y50" s="10">
        <f>[2]หน้าผ้า!AN59</f>
        <v>5250</v>
      </c>
      <c r="Z50" s="9" t="str">
        <f>[2]หน้าผ้า!AO59</f>
        <v>WSWT1921720</v>
      </c>
      <c r="AA50" s="8">
        <f>[2]หน้าผ้า!AQ59</f>
        <v>4400.55</v>
      </c>
      <c r="AB50" s="8">
        <f>[2]หน้าผ้า!AR59</f>
        <v>0</v>
      </c>
      <c r="AC50" s="8">
        <f>[2]หน้าผ้า!AS59</f>
        <v>4400.55</v>
      </c>
      <c r="AD50" s="8">
        <f>[2]หน้าผ้า!AT59</f>
        <v>0</v>
      </c>
      <c r="AE50" s="8">
        <f>[2]หน้าผ้า!AU59</f>
        <v>0</v>
      </c>
      <c r="AF50" s="8" t="str">
        <f>[2]หน้าผ้า!AI59</f>
        <v>PDR250200</v>
      </c>
      <c r="AG50" s="1" t="str">
        <f>[3]หน้าผ้า!DC62</f>
        <v>รอแบบ</v>
      </c>
      <c r="AH50" s="1" t="str">
        <f>[2]หน้าผ้า!DL59</f>
        <v>P7</v>
      </c>
      <c r="AI50" s="1">
        <f>[2]หน้าผ้า!DM59</f>
        <v>2</v>
      </c>
      <c r="AJ50" s="3">
        <f>[2]หน้าผ้า!DN59</f>
        <v>45841</v>
      </c>
      <c r="AK50" s="3">
        <f>[2]หน้าผ้า!DQ59</f>
        <v>0</v>
      </c>
      <c r="AL50" s="3">
        <f>[2]หน้าผ้า!DR59</f>
        <v>45832</v>
      </c>
      <c r="AM50" s="3">
        <f>[2]หน้าผ้า!DS59</f>
        <v>45839</v>
      </c>
      <c r="AN50" s="3">
        <f>[2]หน้าผ้า!DT59</f>
        <v>45840</v>
      </c>
      <c r="AO50" s="3">
        <f>[2]หน้าผ้า!DU59</f>
        <v>45840</v>
      </c>
      <c r="AP50" s="3">
        <f>[2]หน้าผ้า!DP59</f>
        <v>45836</v>
      </c>
      <c r="AQ50" s="3">
        <f>[2]หน้าผ้า!DW59</f>
        <v>0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งานพิมพ์</v>
      </c>
      <c r="AX50" s="2">
        <f>[2]หน้าผ้า!ED59</f>
        <v>0</v>
      </c>
      <c r="AY50" s="2">
        <f>[2]หน้าผ้า!AG59</f>
        <v>0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WRWT21720/WRWT25800</v>
      </c>
      <c r="BD50" s="56">
        <f>[2]หน้าผ้า!CA59</f>
        <v>331.46898400000003</v>
      </c>
    </row>
    <row r="51" spans="1:56" ht="27.75" customHeight="1" x14ac:dyDescent="0.45">
      <c r="A51" s="3">
        <f>[2]หน้าผ้า!C60</f>
        <v>45827</v>
      </c>
      <c r="B51" s="14" t="str">
        <f>[2]หน้าผ้า!B60</f>
        <v>MK68-000808</v>
      </c>
      <c r="C51" s="9" t="str">
        <f>[2]หน้าผ้า!E60</f>
        <v>บจก.เคอรี่ฟลาวมิลล์</v>
      </c>
      <c r="D51" s="13" t="str">
        <f>[2]หน้าผ้า!F60</f>
        <v>ดอกไม้แดง</v>
      </c>
      <c r="E51" s="9">
        <f>[2]หน้าผ้า!G60</f>
        <v>19</v>
      </c>
      <c r="F51" s="9">
        <f>[2]หน้าผ้า!H60</f>
        <v>32</v>
      </c>
      <c r="G51" s="9" t="str">
        <f>[2]หน้าผ้า!I60</f>
        <v>ขาว</v>
      </c>
      <c r="H51" s="9">
        <f>[2]หน้าผ้า!J60</f>
        <v>0</v>
      </c>
      <c r="I51" s="9">
        <f>[2]หน้าผ้า!L60</f>
        <v>67</v>
      </c>
      <c r="J51" s="9" t="str">
        <f>[2]หน้าผ้า!M60</f>
        <v>+</v>
      </c>
      <c r="K51" s="9">
        <f>[2]หน้าผ้า!N60</f>
        <v>5</v>
      </c>
      <c r="L51" s="9" t="str">
        <f>[2]หน้าผ้า!R60</f>
        <v>บิด</v>
      </c>
      <c r="M51" s="10" t="str">
        <f>[2]หน้าผ้า!T60</f>
        <v>ไม่สวมถุงใน</v>
      </c>
      <c r="N51" s="9">
        <f>[2]หน้าผ้า!U60</f>
        <v>0</v>
      </c>
      <c r="O51" s="9">
        <f>[2]หน้าผ้า!V60</f>
        <v>0</v>
      </c>
      <c r="P51" s="10">
        <f>[2]หน้าผ้า!AB60</f>
        <v>0</v>
      </c>
      <c r="Q51" s="10">
        <f>[2]หน้าผ้า!AC60</f>
        <v>0</v>
      </c>
      <c r="R51" s="10">
        <f>[2]หน้าผ้า!AD60</f>
        <v>0</v>
      </c>
      <c r="S51" s="9" t="str">
        <f>[2]หน้าผ้า!Z60</f>
        <v>ห่ออัดเบลแบน500</v>
      </c>
      <c r="T51" s="12">
        <f>[2]หน้าผ้า!X60</f>
        <v>45841</v>
      </c>
      <c r="U51" s="11">
        <f>[2]หน้าผ้า!AA60</f>
        <v>5000</v>
      </c>
      <c r="V51" s="10">
        <f>[2]หน้าผ้า!AJ60</f>
        <v>0</v>
      </c>
      <c r="W51" s="10">
        <f>[2]หน้าผ้า!AL60</f>
        <v>5000</v>
      </c>
      <c r="X51" s="10">
        <f>[2]หน้าผ้า!AM60</f>
        <v>0</v>
      </c>
      <c r="Y51" s="10">
        <f>[2]หน้าผ้า!AN60</f>
        <v>5250</v>
      </c>
      <c r="Z51" s="9" t="str">
        <f>[2]หน้าผ้า!AO60</f>
        <v>WSWT1921720</v>
      </c>
      <c r="AA51" s="8">
        <f>[2]หน้าผ้า!AQ60</f>
        <v>4679.9500000000007</v>
      </c>
      <c r="AB51" s="8">
        <f>[2]หน้าผ้า!AR60</f>
        <v>0</v>
      </c>
      <c r="AC51" s="8">
        <f>[2]หน้าผ้า!AS60</f>
        <v>4679.9500000000007</v>
      </c>
      <c r="AD51" s="8">
        <f>[2]หน้าผ้า!AT60</f>
        <v>0</v>
      </c>
      <c r="AE51" s="8">
        <f>[2]หน้าผ้า!AU60</f>
        <v>0</v>
      </c>
      <c r="AF51" s="8" t="str">
        <f>[2]หน้าผ้า!AI60</f>
        <v>PDR250200</v>
      </c>
      <c r="AG51" s="1" t="str">
        <f>[3]หน้าผ้า!DC63</f>
        <v>พร้อมส่ง</v>
      </c>
      <c r="AH51" s="1" t="str">
        <f>[2]หน้าผ้า!DL60</f>
        <v>P7</v>
      </c>
      <c r="AI51" s="1">
        <f>[2]หน้าผ้า!DM60</f>
        <v>2</v>
      </c>
      <c r="AJ51" s="3">
        <f>[2]หน้าผ้า!DN60</f>
        <v>45841</v>
      </c>
      <c r="AK51" s="3">
        <f>[2]หน้าผ้า!DQ60</f>
        <v>0</v>
      </c>
      <c r="AL51" s="3">
        <f>[2]หน้าผ้า!DR60</f>
        <v>45832</v>
      </c>
      <c r="AM51" s="3">
        <f>[2]หน้าผ้า!DS60</f>
        <v>45839</v>
      </c>
      <c r="AN51" s="3">
        <f>[2]หน้าผ้า!DT60</f>
        <v>45840</v>
      </c>
      <c r="AO51" s="3">
        <f>[2]หน้าผ้า!DU60</f>
        <v>45840</v>
      </c>
      <c r="AP51" s="3">
        <f>[2]หน้าผ้า!DP60</f>
        <v>45836</v>
      </c>
      <c r="AQ51" s="3">
        <f>[2]หน้าผ้า!DW60</f>
        <v>0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งานพิมพ์</v>
      </c>
      <c r="AX51" s="2">
        <f>[2]หน้าผ้า!ED60</f>
        <v>0</v>
      </c>
      <c r="AY51" s="2">
        <f>[2]หน้าผ้า!AG60</f>
        <v>0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WRWT21720/WRWT25800</v>
      </c>
      <c r="BD51" s="56">
        <f>[2]หน้าผ้า!CA60</f>
        <v>352.51463377777782</v>
      </c>
    </row>
    <row r="52" spans="1:56" ht="27.75" customHeight="1" x14ac:dyDescent="0.45">
      <c r="A52" s="3">
        <f>[2]หน้าผ้า!C61</f>
        <v>0</v>
      </c>
      <c r="B52" s="14" t="str">
        <f>[2]หน้าผ้า!B61</f>
        <v>ใบรับคำสั่งซื้อ</v>
      </c>
      <c r="C52" s="9" t="str">
        <f>[2]หน้าผ้า!E61</f>
        <v>บจก.เคอรี่ฟลาวมิลล์</v>
      </c>
      <c r="D52" s="13" t="str">
        <f>[2]หน้าผ้า!F61</f>
        <v>บะหมี่เตี๊ยว</v>
      </c>
      <c r="E52" s="9">
        <f>[2]หน้าผ้า!G61</f>
        <v>19</v>
      </c>
      <c r="F52" s="9">
        <f>[2]หน้าผ้า!H61</f>
        <v>30</v>
      </c>
      <c r="G52" s="9" t="str">
        <f>[2]หน้าผ้า!I61</f>
        <v>ขาว</v>
      </c>
      <c r="H52" s="9">
        <f>[2]หน้าผ้า!J61</f>
        <v>0</v>
      </c>
      <c r="I52" s="9">
        <f>[2]หน้าผ้า!L61</f>
        <v>63</v>
      </c>
      <c r="J52" s="9" t="str">
        <f>[2]หน้าผ้า!M61</f>
        <v>+</v>
      </c>
      <c r="K52" s="9">
        <f>[2]หน้าผ้า!N61</f>
        <v>5</v>
      </c>
      <c r="L52" s="9" t="str">
        <f>[2]หน้าผ้า!R61</f>
        <v>บิด</v>
      </c>
      <c r="M52" s="10" t="str">
        <f>[2]หน้าผ้า!T61</f>
        <v>ไม่สวมถุงใน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 t="str">
        <f>[2]หน้าผ้า!Z61</f>
        <v>ห่ออัดเบลแบน500</v>
      </c>
      <c r="T52" s="12" t="str">
        <f>[2]หน้าผ้า!X61</f>
        <v>รอแจ้ง</v>
      </c>
      <c r="U52" s="11">
        <f>[2]หน้าผ้า!AA61</f>
        <v>5000</v>
      </c>
      <c r="V52" s="10">
        <f>[2]หน้าผ้า!AJ61</f>
        <v>0</v>
      </c>
      <c r="W52" s="10">
        <f>[2]หน้าผ้า!AL61</f>
        <v>5000</v>
      </c>
      <c r="X52" s="10">
        <f>[2]หน้าผ้า!AM61</f>
        <v>5800</v>
      </c>
      <c r="Y52" s="10">
        <f>[2]หน้าผ้า!AN61</f>
        <v>0</v>
      </c>
      <c r="Z52" s="9" t="str">
        <f>[2]หน้าผ้า!AO61</f>
        <v>WSWT1921720</v>
      </c>
      <c r="AA52" s="8">
        <f>[2]หน้าผ้า!AQ61</f>
        <v>0</v>
      </c>
      <c r="AB52" s="8">
        <f>[2]หน้าผ้า!AR61</f>
        <v>0</v>
      </c>
      <c r="AC52" s="8">
        <f>[2]หน้าผ้า!AS61</f>
        <v>0</v>
      </c>
      <c r="AD52" s="8">
        <f>[2]หน้าผ้า!AT61</f>
        <v>0</v>
      </c>
      <c r="AE52" s="8">
        <f>[2]หน้าผ้า!AU61</f>
        <v>0</v>
      </c>
      <c r="AF52" s="8">
        <f>[2]หน้าผ้า!AI61</f>
        <v>0</v>
      </c>
      <c r="AG52" s="1" t="str">
        <f>[3]หน้าผ้า!DC64</f>
        <v>รอตัด</v>
      </c>
      <c r="AH52" s="1" t="str">
        <f>[2]หน้าผ้า!DL61</f>
        <v>P7</v>
      </c>
      <c r="AI52" s="1">
        <f>[2]หน้าผ้า!DM61</f>
        <v>2</v>
      </c>
      <c r="AJ52" s="3" t="str">
        <f>[2]หน้าผ้า!DN61</f>
        <v>รอแจ้ง</v>
      </c>
      <c r="AK52" s="3">
        <f>[2]หน้าผ้า!DQ61</f>
        <v>0</v>
      </c>
      <c r="AL52" s="3" t="e">
        <f>[2]หน้าผ้า!DR61</f>
        <v>#VALUE!</v>
      </c>
      <c r="AM52" s="3" t="e">
        <f>[2]หน้าผ้า!DS61</f>
        <v>#VALUE!</v>
      </c>
      <c r="AN52" s="3" t="e">
        <f>[2]หน้าผ้า!DT61</f>
        <v>#VALUE!</v>
      </c>
      <c r="AO52" s="3" t="e">
        <f>[2]หน้าผ้า!DU61</f>
        <v>#VALUE!</v>
      </c>
      <c r="AP52" s="3" t="e">
        <f>[2]หน้าผ้า!DP61</f>
        <v>#VALUE!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 t="str">
        <f>[2]หน้าผ้า!EC61</f>
        <v>งานพิมพ์</v>
      </c>
      <c r="AX52" s="2">
        <f>[2]หน้าผ้า!ED61</f>
        <v>0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WRWT21720/WRWT25800</v>
      </c>
      <c r="BD52" s="56">
        <f>[2]หน้าผ้า!CA61</f>
        <v>0</v>
      </c>
    </row>
    <row r="53" spans="1:56" ht="27.75" customHeight="1" x14ac:dyDescent="0.45">
      <c r="A53" s="3" t="str">
        <f>[2]หน้าผ้า!C62</f>
        <v>ประมาณการ</v>
      </c>
      <c r="B53" s="14" t="str">
        <f>[2]หน้าผ้า!B62</f>
        <v>ประมาณการ</v>
      </c>
      <c r="C53" s="9" t="str">
        <f>[2]หน้าผ้า!E62</f>
        <v>บจก.เคอรี่ฟลาวมิลล์</v>
      </c>
      <c r="D53" s="13" t="str">
        <f>[2]หน้าผ้า!F62</f>
        <v>รอแบบ</v>
      </c>
      <c r="E53" s="9">
        <f>[2]หน้าผ้า!G62</f>
        <v>19</v>
      </c>
      <c r="F53" s="9">
        <f>[2]หน้าผ้า!H62</f>
        <v>30</v>
      </c>
      <c r="G53" s="9" t="str">
        <f>[2]หน้าผ้า!I62</f>
        <v>ขาว</v>
      </c>
      <c r="H53" s="9">
        <f>[2]หน้าผ้า!J62</f>
        <v>0</v>
      </c>
      <c r="I53" s="9">
        <f>[2]หน้าผ้า!L62</f>
        <v>63</v>
      </c>
      <c r="J53" s="9" t="str">
        <f>[2]หน้าผ้า!M62</f>
        <v>+</v>
      </c>
      <c r="K53" s="9">
        <f>[2]หน้าผ้า!N62</f>
        <v>5</v>
      </c>
      <c r="L53" s="9" t="str">
        <f>[2]หน้าผ้า!R62</f>
        <v>บิด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ห่ออัดเบลแบน500</v>
      </c>
      <c r="T53" s="12">
        <f>[2]หน้าผ้า!X62</f>
        <v>45868</v>
      </c>
      <c r="U53" s="11">
        <f>[2]หน้าผ้า!AA62</f>
        <v>400000</v>
      </c>
      <c r="V53" s="10">
        <f>[2]หน้าผ้า!AJ62</f>
        <v>0</v>
      </c>
      <c r="W53" s="10">
        <f>[2]หน้าผ้า!AL62</f>
        <v>400000</v>
      </c>
      <c r="X53" s="10">
        <f>[2]หน้าผ้า!AM62</f>
        <v>0</v>
      </c>
      <c r="Y53" s="10">
        <f>[2]หน้าผ้า!AN62</f>
        <v>420000</v>
      </c>
      <c r="Z53" s="9" t="str">
        <f>[2]หน้าผ้า!AO62</f>
        <v>WSWT1921720</v>
      </c>
      <c r="AA53" s="8">
        <f>[2]หน้าผ้า!AQ62</f>
        <v>352043.99999999994</v>
      </c>
      <c r="AB53" s="8">
        <f>[2]หน้าผ้า!AR62</f>
        <v>0</v>
      </c>
      <c r="AC53" s="8">
        <f>[2]หน้าผ้า!AS62</f>
        <v>352043.99999999994</v>
      </c>
      <c r="AD53" s="8">
        <f>[2]หน้าผ้า!AT62</f>
        <v>0</v>
      </c>
      <c r="AE53" s="8">
        <f>[2]หน้าผ้า!AU62</f>
        <v>0</v>
      </c>
      <c r="AF53" s="8">
        <f>[2]หน้าผ้า!AI62</f>
        <v>0</v>
      </c>
      <c r="AG53" s="1" t="str">
        <f>[3]หน้าผ้า!DC65</f>
        <v>พร้อมส่ง</v>
      </c>
      <c r="AH53" s="1" t="str">
        <f>[2]หน้าผ้า!DL62</f>
        <v>P7</v>
      </c>
      <c r="AI53" s="1">
        <f>[2]หน้าผ้า!DM62</f>
        <v>2</v>
      </c>
      <c r="AJ53" s="3">
        <f>[2]หน้าผ้า!DN62</f>
        <v>45868</v>
      </c>
      <c r="AK53" s="3">
        <f>[2]หน้าผ้า!DQ62</f>
        <v>0</v>
      </c>
      <c r="AL53" s="3">
        <f>[2]หน้าผ้า!DR62</f>
        <v>45859</v>
      </c>
      <c r="AM53" s="3">
        <f>[2]หน้าผ้า!DS62</f>
        <v>45866</v>
      </c>
      <c r="AN53" s="3">
        <f>[2]หน้าผ้า!DT62</f>
        <v>45867</v>
      </c>
      <c r="AO53" s="3">
        <f>[2]หน้าผ้า!DU62</f>
        <v>45867</v>
      </c>
      <c r="AP53" s="3">
        <f>[2]หน้าผ้า!DP62</f>
        <v>45863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WRWT21720/WRWT25800</v>
      </c>
      <c r="BD53" s="56">
        <f>[2]หน้าผ้า!CA62</f>
        <v>26517.51872</v>
      </c>
    </row>
    <row r="54" spans="1:56" ht="27.75" customHeight="1" x14ac:dyDescent="0.45">
      <c r="A54" s="3">
        <f>[2]หน้าผ้า!C63</f>
        <v>0</v>
      </c>
      <c r="B54" s="14">
        <f>[2]หน้าผ้า!B63</f>
        <v>0</v>
      </c>
      <c r="C54" s="9">
        <f>[2]หน้าผ้า!E63</f>
        <v>0</v>
      </c>
      <c r="D54" s="13">
        <f>[2]หน้าผ้า!F63</f>
        <v>0</v>
      </c>
      <c r="E54" s="9">
        <f>[2]หน้าผ้า!G63</f>
        <v>19</v>
      </c>
      <c r="F54" s="9">
        <f>[2]หน้าผ้า!H63</f>
        <v>30</v>
      </c>
      <c r="G54" s="9">
        <f>[2]หน้าผ้า!I63</f>
        <v>0</v>
      </c>
      <c r="H54" s="9">
        <f>[2]หน้าผ้า!J63</f>
        <v>0</v>
      </c>
      <c r="I54" s="9">
        <f>[2]หน้าผ้า!L63</f>
        <v>63</v>
      </c>
      <c r="J54" s="9" t="str">
        <f>[2]หน้าผ้า!M63</f>
        <v>+</v>
      </c>
      <c r="K54" s="9">
        <f>[2]หน้าผ้า!N63</f>
        <v>5</v>
      </c>
      <c r="L54" s="9">
        <f>[2]หน้าผ้า!R63</f>
        <v>0</v>
      </c>
      <c r="M54" s="10">
        <f>[2]หน้าผ้า!T63</f>
        <v>0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>
        <f>[2]หน้าผ้า!Z63</f>
        <v>0</v>
      </c>
      <c r="T54" s="12">
        <f>[2]หน้าผ้า!X63</f>
        <v>0</v>
      </c>
      <c r="U54" s="11">
        <f>[2]หน้าผ้า!AA63</f>
        <v>0</v>
      </c>
      <c r="V54" s="10">
        <f>[2]หน้าผ้า!AJ63</f>
        <v>0</v>
      </c>
      <c r="W54" s="10">
        <f>[2]หน้าผ้า!AL63</f>
        <v>0</v>
      </c>
      <c r="X54" s="10">
        <f>[2]หน้าผ้า!AM63</f>
        <v>0</v>
      </c>
      <c r="Y54" s="10">
        <f>[2]หน้าผ้า!AN63</f>
        <v>0</v>
      </c>
      <c r="Z54" s="9" t="str">
        <f>[2]หน้าผ้า!AO63</f>
        <v>WSWT1921720</v>
      </c>
      <c r="AA54" s="8">
        <f>[2]หน้าผ้า!AQ63</f>
        <v>455170.53999999992</v>
      </c>
      <c r="AB54" s="8">
        <f>[2]หน้าผ้า!AR63</f>
        <v>5882.9500000000007</v>
      </c>
      <c r="AC54" s="8">
        <f>[2]หน้าผ้า!AS63</f>
        <v>449287.58999999997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ระบุในSD</v>
      </c>
      <c r="AG54" s="1" t="str">
        <f>[3]หน้าผ้า!DC66</f>
        <v>ยังไม่ได้พิมพ์</v>
      </c>
      <c r="AH54" s="1">
        <f>[2]หน้าผ้า!DL63</f>
        <v>0</v>
      </c>
      <c r="AI54" s="1" t="str">
        <f>[2]หน้าผ้า!DM63</f>
        <v>Lead time</v>
      </c>
      <c r="AJ54" s="3">
        <f>[2]หน้าผ้า!DN63</f>
        <v>0</v>
      </c>
      <c r="AK54" s="3">
        <f>[2]หน้าผ้า!DQ63</f>
        <v>0</v>
      </c>
      <c r="AL54" s="3">
        <f>[2]หน้าผ้า!DR63</f>
        <v>0</v>
      </c>
      <c r="AM54" s="3">
        <f>[2]หน้าผ้า!DS63</f>
        <v>0</v>
      </c>
      <c r="AN54" s="3">
        <f>[2]หน้าผ้า!DT63</f>
        <v>0</v>
      </c>
      <c r="AO54" s="3">
        <f>[2]หน้าผ้า!DU63</f>
        <v>0</v>
      </c>
      <c r="AP54" s="3">
        <f>[2]หน้าผ้า!DP63</f>
        <v>0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>
        <f>[2]หน้าผ้า!EC63</f>
        <v>0</v>
      </c>
      <c r="AX54" s="2">
        <f>[2]หน้าผ้า!ED63</f>
        <v>0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WRWT190720/WRWT25800</v>
      </c>
      <c r="BD54" s="56">
        <f>[2]หน้าผ้า!CA63</f>
        <v>0</v>
      </c>
    </row>
    <row r="55" spans="1:56" ht="27.75" customHeight="1" x14ac:dyDescent="0.45">
      <c r="A55" s="3">
        <f>[2]หน้าผ้า!C64</f>
        <v>45819</v>
      </c>
      <c r="B55" s="14" t="str">
        <f>[2]หน้าผ้า!B64</f>
        <v>MK68-000775</v>
      </c>
      <c r="C55" s="9" t="str">
        <f>[2]หน้าผ้า!E64</f>
        <v>บจก.ไมโครอินโนเวท</v>
      </c>
      <c r="D55" s="13" t="str">
        <f>[2]หน้าผ้า!F64</f>
        <v>B Soy Digest</v>
      </c>
      <c r="E55" s="9">
        <f>[2]หน้าผ้า!G64</f>
        <v>19</v>
      </c>
      <c r="F55" s="9">
        <f>[2]หน้าผ้า!H64</f>
        <v>34</v>
      </c>
      <c r="G55" s="9" t="str">
        <f>[2]หน้าผ้า!I64</f>
        <v>ขาว</v>
      </c>
      <c r="H55" s="9" t="str">
        <f>[2]หน้าผ้า!J64</f>
        <v>ด้าน</v>
      </c>
      <c r="I55" s="9">
        <f>[2]หน้าผ้า!L64</f>
        <v>84</v>
      </c>
      <c r="J55" s="9" t="str">
        <f>[2]หน้าผ้า!M64</f>
        <v>±</v>
      </c>
      <c r="K55" s="9">
        <f>[2]หน้าผ้า!N64</f>
        <v>5</v>
      </c>
      <c r="L55" s="9" t="str">
        <f>[2]หน้าผ้า!R64</f>
        <v>จับจีบ</v>
      </c>
      <c r="M55" s="10">
        <f>[2]หน้าผ้า!T64</f>
        <v>20</v>
      </c>
      <c r="N55" s="9">
        <f>[2]หน้าผ้า!U64</f>
        <v>37</v>
      </c>
      <c r="O55" s="9">
        <f>[2]หน้าผ้า!V64</f>
        <v>40</v>
      </c>
      <c r="P55" s="10">
        <f>[2]หน้าผ้า!AB64</f>
        <v>365.12959231999992</v>
      </c>
      <c r="Q55" s="10">
        <f>[2]หน้าผ้า!AC64</f>
        <v>0</v>
      </c>
      <c r="R55" s="10">
        <f>[2]หน้าผ้า!AD64</f>
        <v>365.12959231999992</v>
      </c>
      <c r="S55" s="9" t="str">
        <f>[2]หน้าผ้า!Z64</f>
        <v>500กระสอบแบน</v>
      </c>
      <c r="T55" s="12">
        <f>[2]หน้าผ้า!X64</f>
        <v>45834</v>
      </c>
      <c r="U55" s="11">
        <f>[2]หน้าผ้า!AA64</f>
        <v>20000</v>
      </c>
      <c r="V55" s="10">
        <f>[2]หน้าผ้า!AJ64</f>
        <v>0</v>
      </c>
      <c r="W55" s="10">
        <f>[2]หน้าผ้า!AL64</f>
        <v>20000</v>
      </c>
      <c r="X55" s="10">
        <f>[2]หน้าผ้า!AM64</f>
        <v>20906</v>
      </c>
      <c r="Y55" s="10">
        <f>[2]หน้าผ้า!AN64</f>
        <v>0</v>
      </c>
      <c r="Z55" s="9" t="str">
        <f>[2]หน้าผ้า!AO64</f>
        <v>WSWT1925800SM</v>
      </c>
      <c r="AA55" s="8">
        <f>[2]หน้าผ้า!AQ64</f>
        <v>0</v>
      </c>
      <c r="AB55" s="8">
        <f>[2]หน้าผ้า!AR64</f>
        <v>0</v>
      </c>
      <c r="AC55" s="8">
        <f>[2]หน้าผ้า!AS64</f>
        <v>0</v>
      </c>
      <c r="AD55" s="8">
        <f>[2]หน้าผ้า!AT64</f>
        <v>0</v>
      </c>
      <c r="AE55" s="8">
        <f>[2]หน้าผ้า!AU64</f>
        <v>0</v>
      </c>
      <c r="AF55" s="8">
        <f>[2]หน้าผ้า!AI64</f>
        <v>0</v>
      </c>
      <c r="AG55" s="1" t="str">
        <f>[3]หน้าผ้า!DC67</f>
        <v>ยังไม่ได้พิมพ์</v>
      </c>
      <c r="AH55" s="1" t="str">
        <f>[2]หน้าผ้า!DL64</f>
        <v>P6</v>
      </c>
      <c r="AI55" s="1">
        <f>[2]หน้าผ้า!DM64</f>
        <v>4</v>
      </c>
      <c r="AJ55" s="3">
        <f>[2]หน้าผ้า!DN64</f>
        <v>45834</v>
      </c>
      <c r="AK55" s="3">
        <f>[2]หน้าผ้า!DQ64</f>
        <v>45830</v>
      </c>
      <c r="AL55" s="3">
        <f>[2]หน้าผ้า!DR64</f>
        <v>45823</v>
      </c>
      <c r="AM55" s="3">
        <f>[2]หน้าผ้า!DS64</f>
        <v>45831</v>
      </c>
      <c r="AN55" s="3">
        <f>[2]หน้าผ้า!DT64</f>
        <v>45832</v>
      </c>
      <c r="AO55" s="3">
        <f>[2]หน้าผ้า!DU64</f>
        <v>45833</v>
      </c>
      <c r="AP55" s="3">
        <f>[2]หน้าผ้า!DP64</f>
        <v>45829</v>
      </c>
      <c r="AQ55" s="3">
        <f>[2]หน้าผ้า!DW64</f>
        <v>45834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 t="str">
        <f>[2]หน้าผ้า!EC64</f>
        <v>งานเคลือบ+พิมพ์</v>
      </c>
      <c r="AX55" s="2" t="str">
        <f>[2]หน้าผ้า!ED64</f>
        <v xml:space="preserve"> /</v>
      </c>
      <c r="AY55" s="2" t="str">
        <f>[2]หน้าผ้า!AG64</f>
        <v>สวมไม่ทัน ขอส่ง  25/6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WRWT25800/WRWT25800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0</v>
      </c>
      <c r="B56" s="14">
        <f>[2]หน้าผ้า!B65</f>
        <v>0</v>
      </c>
      <c r="C56" s="9">
        <f>[2]หน้าผ้า!E65</f>
        <v>0</v>
      </c>
      <c r="D56" s="13">
        <f>[2]หน้าผ้า!F65</f>
        <v>0</v>
      </c>
      <c r="E56" s="9">
        <f>[2]หน้าผ้า!G65</f>
        <v>19</v>
      </c>
      <c r="F56" s="9">
        <f>[2]หน้าผ้า!H65</f>
        <v>30</v>
      </c>
      <c r="G56" s="9">
        <f>[2]หน้าผ้า!I65</f>
        <v>0</v>
      </c>
      <c r="H56" s="9">
        <f>[2]หน้าผ้า!J65</f>
        <v>0</v>
      </c>
      <c r="I56" s="9">
        <f>[2]หน้าผ้า!L65</f>
        <v>56</v>
      </c>
      <c r="J56" s="9" t="str">
        <f>[2]หน้าผ้า!M65</f>
        <v>±</v>
      </c>
      <c r="K56" s="9">
        <f>[2]หน้าผ้า!N65</f>
        <v>5</v>
      </c>
      <c r="L56" s="9">
        <f>[2]หน้าผ้า!R65</f>
        <v>0</v>
      </c>
      <c r="M56" s="10">
        <f>[2]หน้าผ้า!T65</f>
        <v>0</v>
      </c>
      <c r="N56" s="9">
        <f>[2]หน้าผ้า!U65</f>
        <v>0</v>
      </c>
      <c r="O56" s="9">
        <f>[2]หน้าผ้า!V65</f>
        <v>0</v>
      </c>
      <c r="P56" s="10">
        <f>[2]หน้าผ้า!AB65</f>
        <v>0</v>
      </c>
      <c r="Q56" s="10">
        <f>[2]หน้าผ้า!AC65</f>
        <v>0</v>
      </c>
      <c r="R56" s="10">
        <f>[2]หน้าผ้า!AD65</f>
        <v>0</v>
      </c>
      <c r="S56" s="9">
        <f>[2]หน้าผ้า!Z65</f>
        <v>0</v>
      </c>
      <c r="T56" s="12">
        <f>[2]หน้าผ้า!X65</f>
        <v>0</v>
      </c>
      <c r="U56" s="11">
        <f>[2]หน้าผ้า!AA65</f>
        <v>0</v>
      </c>
      <c r="V56" s="10" t="str">
        <f>[2]หน้าผ้า!AJ65</f>
        <v xml:space="preserve"> </v>
      </c>
      <c r="W56" s="10">
        <f>[2]หน้าผ้า!AL65</f>
        <v>0</v>
      </c>
      <c r="X56" s="10">
        <f>[2]หน้าผ้า!AM65</f>
        <v>0</v>
      </c>
      <c r="Y56" s="10">
        <f>[2]หน้าผ้า!AN65</f>
        <v>0</v>
      </c>
      <c r="Z56" s="9" t="str">
        <f>[2]หน้าผ้า!AO65</f>
        <v>WSWT1925800SM</v>
      </c>
      <c r="AA56" s="8">
        <f>[2]หน้าผ้า!AQ65</f>
        <v>0</v>
      </c>
      <c r="AB56" s="8">
        <f>[2]หน้าผ้า!AR65</f>
        <v>0</v>
      </c>
      <c r="AC56" s="8">
        <f>[2]หน้าผ้า!AS65</f>
        <v>0</v>
      </c>
      <c r="AD56" s="8">
        <f>[2]หน้าผ้า!AT65</f>
        <v>0</v>
      </c>
      <c r="AE56" s="8">
        <f>[2]หน้าผ้า!AU65</f>
        <v>0</v>
      </c>
      <c r="AF56" s="8" t="str">
        <f>[2]หน้าผ้า!AI65</f>
        <v>ระบุในSD</v>
      </c>
      <c r="AG56" s="1" t="str">
        <f>[3]หน้าผ้า!DC68</f>
        <v>พร้อมส่ง</v>
      </c>
      <c r="AH56" s="1">
        <f>[2]หน้าผ้า!DL65</f>
        <v>0</v>
      </c>
      <c r="AI56" s="1" t="str">
        <f>[2]หน้าผ้า!DM65</f>
        <v>Lead time</v>
      </c>
      <c r="AJ56" s="3">
        <f>[2]หน้าผ้า!DN65</f>
        <v>0</v>
      </c>
      <c r="AK56" s="3">
        <f>[2]หน้าผ้า!DQ65</f>
        <v>0</v>
      </c>
      <c r="AL56" s="3">
        <f>[2]หน้าผ้า!DR65</f>
        <v>0</v>
      </c>
      <c r="AM56" s="3">
        <f>[2]หน้าผ้า!DS65</f>
        <v>0</v>
      </c>
      <c r="AN56" s="3">
        <f>[2]หน้าผ้า!DT65</f>
        <v>0</v>
      </c>
      <c r="AO56" s="3">
        <f>[2]หน้าผ้า!DU65</f>
        <v>0</v>
      </c>
      <c r="AP56" s="3">
        <f>[2]หน้าผ้า!DP65</f>
        <v>0</v>
      </c>
      <c r="AQ56" s="3">
        <f>[2]หน้าผ้า!DW65</f>
        <v>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>
        <f>[2]หน้าผ้า!EC65</f>
        <v>0</v>
      </c>
      <c r="AX56" s="2">
        <f>[2]หน้าผ้า!ED65</f>
        <v>0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WRWT190800/WRWT25800</v>
      </c>
      <c r="BD56" s="56">
        <f>[2]หน้าผ้า!CA65</f>
        <v>0</v>
      </c>
    </row>
    <row r="57" spans="1:56" ht="27.75" customHeight="1" x14ac:dyDescent="0.45">
      <c r="A57" s="3">
        <f>[2]หน้าผ้า!C66</f>
        <v>45825</v>
      </c>
      <c r="B57" s="14" t="str">
        <f>[2]หน้าผ้า!B66</f>
        <v>MK68-000800</v>
      </c>
      <c r="C57" s="9" t="str">
        <f>[2]หน้าผ้า!E66</f>
        <v>บจก.อินเทคค์ โกลบอล</v>
      </c>
      <c r="D57" s="13" t="str">
        <f>[2]หน้าผ้า!F66</f>
        <v>เพอเฟคค์103S โกลด์</v>
      </c>
      <c r="E57" s="9">
        <f>[2]หน้าผ้า!G66</f>
        <v>19</v>
      </c>
      <c r="F57" s="9">
        <f>[2]หน้าผ้า!H66</f>
        <v>35</v>
      </c>
      <c r="G57" s="9" t="str">
        <f>[2]หน้าผ้า!I66</f>
        <v>ขาว</v>
      </c>
      <c r="H57" s="9" t="str">
        <f>[2]หน้าผ้า!J66</f>
        <v>ด้าน</v>
      </c>
      <c r="I57" s="9">
        <f>[2]หน้าผ้า!L66</f>
        <v>102</v>
      </c>
      <c r="J57" s="9" t="str">
        <f>[2]หน้าผ้า!M66</f>
        <v>±</v>
      </c>
      <c r="K57" s="9">
        <f>[2]หน้าผ้า!N66</f>
        <v>5</v>
      </c>
      <c r="L57" s="9" t="str">
        <f>[2]หน้าผ้า!R66</f>
        <v>จับจีบ4"</v>
      </c>
      <c r="M57" s="10" t="str">
        <f>[2]หน้าผ้า!T66</f>
        <v>ไม่สวมถุงใน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 t="str">
        <f>[2]หน้าผ้า!Z66</f>
        <v>มัด80 ใช้สายรัด</v>
      </c>
      <c r="T57" s="12">
        <f>[2]หน้าผ้า!X66</f>
        <v>45840</v>
      </c>
      <c r="U57" s="11">
        <f>[2]หน้าผ้า!AA66</f>
        <v>5040</v>
      </c>
      <c r="V57" s="10">
        <f>[2]หน้าผ้า!AJ66</f>
        <v>0</v>
      </c>
      <c r="W57" s="10">
        <f>[2]หน้าผ้า!AL66</f>
        <v>5040</v>
      </c>
      <c r="X57" s="10">
        <f>[2]หน้าผ้า!AM66</f>
        <v>0</v>
      </c>
      <c r="Y57" s="10">
        <f>[2]หน้าผ้า!AN66</f>
        <v>5292</v>
      </c>
      <c r="Z57" s="9" t="str">
        <f>[2]หน้าผ้า!AO66</f>
        <v>WSWT19251000SM</v>
      </c>
      <c r="AA57" s="8">
        <f>[2]หน้าผ้า!AQ66</f>
        <v>5139.8424000000005</v>
      </c>
      <c r="AB57" s="8">
        <f>[2]หน้าผ้า!AR66</f>
        <v>5139.8424000000005</v>
      </c>
      <c r="AC57" s="8">
        <f>[2]หน้าผ้า!AS66</f>
        <v>0</v>
      </c>
      <c r="AD57" s="8">
        <f>[2]หน้าผ้า!AT66</f>
        <v>0</v>
      </c>
      <c r="AE57" s="8">
        <f>[2]หน้าผ้า!AU66</f>
        <v>5139.8424000000005</v>
      </c>
      <c r="AF57" s="8">
        <f>[2]หน้าผ้า!AI66</f>
        <v>0</v>
      </c>
      <c r="AG57" s="1" t="str">
        <f>[3]หน้าผ้า!DC69</f>
        <v>พร้อมส่ง</v>
      </c>
      <c r="AH57" s="1" t="str">
        <f>[2]หน้าผ้า!DL66</f>
        <v>P6</v>
      </c>
      <c r="AI57" s="1">
        <f>[2]หน้าผ้า!DM66</f>
        <v>4</v>
      </c>
      <c r="AJ57" s="3">
        <f>[2]หน้าผ้า!DN66</f>
        <v>45840</v>
      </c>
      <c r="AK57" s="3">
        <f>[2]หน้าผ้า!DQ66</f>
        <v>45836</v>
      </c>
      <c r="AL57" s="3">
        <f>[2]หน้าผ้า!DR66</f>
        <v>45829</v>
      </c>
      <c r="AM57" s="3">
        <f>[2]หน้าผ้า!DS66</f>
        <v>45837</v>
      </c>
      <c r="AN57" s="3">
        <f>[2]หน้าผ้า!DT66</f>
        <v>45838</v>
      </c>
      <c r="AO57" s="3">
        <f>[2]หน้าผ้า!DU66</f>
        <v>45839</v>
      </c>
      <c r="AP57" s="3">
        <f>[2]หน้าผ้า!DP66</f>
        <v>45835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 t="str">
        <f>[2]หน้าผ้า!EC66</f>
        <v>งานเคลือบ+พิมพ์</v>
      </c>
      <c r="AX57" s="2" t="str">
        <f>[2]หน้าผ้า!ED66</f>
        <v xml:space="preserve"> /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WRWT251000/WRWT251000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45825</v>
      </c>
      <c r="B58" s="14" t="str">
        <f>[2]หน้าผ้า!B67</f>
        <v>MK68-000800</v>
      </c>
      <c r="C58" s="9" t="str">
        <f>[2]หน้าผ้า!E67</f>
        <v>บจก.อินเทคค์ โกลบอล</v>
      </c>
      <c r="D58" s="13" t="str">
        <f>[2]หน้าผ้า!F67</f>
        <v>เพอเฟคค์104 โกลด์</v>
      </c>
      <c r="E58" s="9">
        <f>[2]หน้าผ้า!G67</f>
        <v>19</v>
      </c>
      <c r="F58" s="9">
        <f>[2]หน้าผ้า!H67</f>
        <v>34</v>
      </c>
      <c r="G58" s="9" t="str">
        <f>[2]หน้าผ้า!I67</f>
        <v>ขาว</v>
      </c>
      <c r="H58" s="9" t="str">
        <f>[2]หน้าผ้า!J67</f>
        <v>ด้าน</v>
      </c>
      <c r="I58" s="9">
        <f>[2]หน้าผ้า!L67</f>
        <v>100</v>
      </c>
      <c r="J58" s="9" t="str">
        <f>[2]หน้าผ้า!M67</f>
        <v>±</v>
      </c>
      <c r="K58" s="9">
        <f>[2]หน้าผ้า!N67</f>
        <v>5</v>
      </c>
      <c r="L58" s="9" t="str">
        <f>[2]หน้าผ้า!R67</f>
        <v>จับจีบ4"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>มัด80 ใช้สายรัด</v>
      </c>
      <c r="T58" s="12">
        <f>[2]หน้าผ้า!X67</f>
        <v>45841</v>
      </c>
      <c r="U58" s="11">
        <f>[2]หน้าผ้า!AA67</f>
        <v>5040</v>
      </c>
      <c r="V58" s="10">
        <f>[2]หน้าผ้า!AJ67</f>
        <v>0</v>
      </c>
      <c r="W58" s="10">
        <f>[2]หน้าผ้า!AL67</f>
        <v>5040</v>
      </c>
      <c r="X58" s="10">
        <f>[2]หน้าผ้า!AM67</f>
        <v>0</v>
      </c>
      <c r="Y58" s="10">
        <f>[2]หน้าผ้า!AN67</f>
        <v>5292</v>
      </c>
      <c r="Z58" s="9" t="str">
        <f>[2]หน้าผ้า!AO67</f>
        <v>WSWT19251000SM</v>
      </c>
      <c r="AA58" s="8">
        <f>[2]หน้าผ้า!AQ67</f>
        <v>4999.0247999999992</v>
      </c>
      <c r="AB58" s="8">
        <f>[2]หน้าผ้า!AR67</f>
        <v>860</v>
      </c>
      <c r="AC58" s="8">
        <f>[2]หน้าผ้า!AS67</f>
        <v>4139.0247999999992</v>
      </c>
      <c r="AD58" s="8">
        <f>[2]หน้าผ้า!AT67</f>
        <v>0</v>
      </c>
      <c r="AE58" s="8">
        <f>[2]หน้าผ้า!AU67</f>
        <v>4999.0247999999992</v>
      </c>
      <c r="AF58" s="8">
        <f>[2]หน้าผ้า!AI67</f>
        <v>0</v>
      </c>
      <c r="AG58" s="1" t="str">
        <f>[3]หน้าผ้า!DC70</f>
        <v>พร้อมส่ง</v>
      </c>
      <c r="AH58" s="1" t="str">
        <f>[2]หน้าผ้า!DL67</f>
        <v>P6</v>
      </c>
      <c r="AI58" s="1">
        <f>[2]หน้าผ้า!DM67</f>
        <v>4</v>
      </c>
      <c r="AJ58" s="3">
        <f>[2]หน้าผ้า!DN67</f>
        <v>45841</v>
      </c>
      <c r="AK58" s="3">
        <f>[2]หน้าผ้า!DQ67</f>
        <v>45837</v>
      </c>
      <c r="AL58" s="3">
        <f>[2]หน้าผ้า!DR67</f>
        <v>45830</v>
      </c>
      <c r="AM58" s="3">
        <f>[2]หน้าผ้า!DS67</f>
        <v>45838</v>
      </c>
      <c r="AN58" s="3">
        <f>[2]หน้าผ้า!DT67</f>
        <v>45839</v>
      </c>
      <c r="AO58" s="3">
        <f>[2]หน้าผ้า!DU67</f>
        <v>45840</v>
      </c>
      <c r="AP58" s="3">
        <f>[2]หน้าผ้า!DP67</f>
        <v>45836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WRWT251000/WRWT251000</v>
      </c>
      <c r="BD58" s="56">
        <f>[2]หน้าผ้า!CA67</f>
        <v>349.51764977777776</v>
      </c>
    </row>
    <row r="59" spans="1:56" ht="27.75" customHeight="1" x14ac:dyDescent="0.45">
      <c r="A59" s="3">
        <f>[2]หน้าผ้า!C68</f>
        <v>45796</v>
      </c>
      <c r="B59" s="14" t="str">
        <f>[2]หน้าผ้า!B68</f>
        <v>MK68-000680</v>
      </c>
      <c r="C59" s="9" t="str">
        <f>[2]หน้าผ้า!E68</f>
        <v>บจก.อินเทคค์ โกลบอล</v>
      </c>
      <c r="D59" s="13" t="str">
        <f>[2]หน้าผ้า!F68</f>
        <v>เพอเฟคค์103P โกลด์</v>
      </c>
      <c r="E59" s="9">
        <f>[2]หน้าผ้า!G68</f>
        <v>19</v>
      </c>
      <c r="F59" s="9">
        <f>[2]หน้าผ้า!H68</f>
        <v>34</v>
      </c>
      <c r="G59" s="9" t="str">
        <f>[2]หน้าผ้า!I68</f>
        <v>ขาว</v>
      </c>
      <c r="H59" s="9" t="str">
        <f>[2]หน้าผ้า!J68</f>
        <v>ด้าน</v>
      </c>
      <c r="I59" s="9">
        <f>[2]หน้าผ้า!L68</f>
        <v>100</v>
      </c>
      <c r="J59" s="9" t="str">
        <f>[2]หน้าผ้า!M68</f>
        <v>±</v>
      </c>
      <c r="K59" s="9">
        <f>[2]หน้าผ้า!N68</f>
        <v>5</v>
      </c>
      <c r="L59" s="9" t="str">
        <f>[2]หน้าผ้า!R68</f>
        <v>จับจีบ4"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มัด80 ใช้สายรัด</v>
      </c>
      <c r="T59" s="12" t="str">
        <f>[2]หน้าผ้า!X68</f>
        <v>รอแจ้ง</v>
      </c>
      <c r="U59" s="11">
        <f>[2]หน้าผ้า!AA68</f>
        <v>503</v>
      </c>
      <c r="V59" s="10">
        <f>[2]หน้าผ้า!AJ68</f>
        <v>0</v>
      </c>
      <c r="W59" s="10">
        <f>[2]หน้าผ้า!AL68</f>
        <v>503</v>
      </c>
      <c r="X59" s="10">
        <f>[2]หน้าผ้า!AM68</f>
        <v>5250</v>
      </c>
      <c r="Y59" s="10">
        <f>[2]หน้าผ้า!AN68</f>
        <v>0</v>
      </c>
      <c r="Z59" s="9" t="str">
        <f>[2]หน้าผ้า!AO68</f>
        <v>WSWT19251000SM</v>
      </c>
      <c r="AA59" s="8">
        <f>[2]หน้าผ้า!AQ68</f>
        <v>0</v>
      </c>
      <c r="AB59" s="8">
        <f>[2]หน้าผ้า!AR68</f>
        <v>0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พร้อมส่ง</v>
      </c>
      <c r="AH59" s="1" t="str">
        <f>[2]หน้าผ้า!DL68</f>
        <v>P6</v>
      </c>
      <c r="AI59" s="1">
        <f>[2]หน้าผ้า!DM68</f>
        <v>4</v>
      </c>
      <c r="AJ59" s="3" t="str">
        <f>[2]หน้าผ้า!DN68</f>
        <v>รอแจ้ง</v>
      </c>
      <c r="AK59" s="3" t="e">
        <f>[2]หน้าผ้า!DQ68</f>
        <v>#VALUE!</v>
      </c>
      <c r="AL59" s="3" t="e">
        <f>[2]หน้าผ้า!DR68</f>
        <v>#VALUE!</v>
      </c>
      <c r="AM59" s="3" t="e">
        <f>[2]หน้าผ้า!DS68</f>
        <v>#VALUE!</v>
      </c>
      <c r="AN59" s="3" t="e">
        <f>[2]หน้าผ้า!DT68</f>
        <v>#VALUE!</v>
      </c>
      <c r="AO59" s="3" t="e">
        <f>[2]หน้าผ้า!DU68</f>
        <v>#VALUE!</v>
      </c>
      <c r="AP59" s="3" t="e">
        <f>[2]หน้าผ้า!DP68</f>
        <v>#VALUE!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WRWT251000/WRWT251000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0</v>
      </c>
      <c r="B60" s="14">
        <f>[2]หน้าผ้า!B69</f>
        <v>0</v>
      </c>
      <c r="C60" s="9">
        <f>[2]หน้าผ้า!E69</f>
        <v>0</v>
      </c>
      <c r="D60" s="13">
        <f>[2]หน้าผ้า!F69</f>
        <v>0</v>
      </c>
      <c r="E60" s="9">
        <f>[2]หน้าผ้า!G69</f>
        <v>19</v>
      </c>
      <c r="F60" s="9">
        <f>[2]หน้าผ้า!H69</f>
        <v>34</v>
      </c>
      <c r="G60" s="9" t="str">
        <f>[2]หน้าผ้า!I69</f>
        <v>ขาว</v>
      </c>
      <c r="H60" s="9">
        <f>[2]หน้าผ้า!J69</f>
        <v>0</v>
      </c>
      <c r="I60" s="9">
        <f>[2]หน้าผ้า!L69</f>
        <v>80</v>
      </c>
      <c r="J60" s="9" t="str">
        <f>[2]หน้าผ้า!M69</f>
        <v>±</v>
      </c>
      <c r="K60" s="9">
        <f>[2]หน้าผ้า!N69</f>
        <v>5</v>
      </c>
      <c r="L60" s="9">
        <f>[2]หน้าผ้า!R69</f>
        <v>0</v>
      </c>
      <c r="M60" s="10">
        <f>[2]หน้าผ้า!T69</f>
        <v>0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>
        <f>[2]หน้าผ้า!Z69</f>
        <v>0</v>
      </c>
      <c r="T60" s="12">
        <f>[2]หน้าผ้า!X69</f>
        <v>0</v>
      </c>
      <c r="U60" s="11">
        <f>[2]หน้าผ้า!AA69</f>
        <v>0</v>
      </c>
      <c r="V60" s="10">
        <f>[2]หน้าผ้า!AJ69</f>
        <v>0</v>
      </c>
      <c r="W60" s="10">
        <f>[2]หน้าผ้า!AL69</f>
        <v>0</v>
      </c>
      <c r="X60" s="10">
        <f>[2]หน้าผ้า!AM69</f>
        <v>0</v>
      </c>
      <c r="Y60" s="10">
        <f>[2]หน้าผ้า!AN69</f>
        <v>0</v>
      </c>
      <c r="Z60" s="9" t="str">
        <f>[2]หน้าผ้า!AO69</f>
        <v>WSWT19251000SM</v>
      </c>
      <c r="AA60" s="8">
        <f>[2]หน้าผ้า!AQ69</f>
        <v>10138.867200000001</v>
      </c>
      <c r="AB60" s="8">
        <f>[2]หน้าผ้า!AR69</f>
        <v>5999.8424000000005</v>
      </c>
      <c r="AC60" s="8">
        <f>[2]หน้าผ้า!AS69</f>
        <v>4139.0247999999992</v>
      </c>
      <c r="AD60" s="8">
        <f>[2]หน้าผ้า!AT69</f>
        <v>0</v>
      </c>
      <c r="AE60" s="8">
        <f>[2]หน้าผ้า!AU69</f>
        <v>10138.867200000001</v>
      </c>
      <c r="AF60" s="8" t="str">
        <f>[2]หน้าผ้า!AI69</f>
        <v>ระบุในSD</v>
      </c>
      <c r="AG60" s="1" t="str">
        <f>[3]หน้าผ้า!DC72</f>
        <v>รอตัด</v>
      </c>
      <c r="AH60" s="1">
        <f>[2]หน้าผ้า!DL69</f>
        <v>0</v>
      </c>
      <c r="AI60" s="1" t="str">
        <f>[2]หน้าผ้า!DM69</f>
        <v>Lead time</v>
      </c>
      <c r="AJ60" s="3">
        <f>[2]หน้าผ้า!DN69</f>
        <v>0</v>
      </c>
      <c r="AK60" s="3">
        <f>[2]หน้าผ้า!DQ69</f>
        <v>0</v>
      </c>
      <c r="AL60" s="3">
        <f>[2]หน้าผ้า!DR69</f>
        <v>0</v>
      </c>
      <c r="AM60" s="3">
        <f>[2]หน้าผ้า!DS69</f>
        <v>0</v>
      </c>
      <c r="AN60" s="3">
        <f>[2]หน้าผ้า!DT69</f>
        <v>0</v>
      </c>
      <c r="AO60" s="3">
        <f>[2]หน้าผ้า!DU69</f>
        <v>0</v>
      </c>
      <c r="AP60" s="3">
        <f>[2]หน้าผ้า!DP69</f>
        <v>0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>
        <f>[2]หน้าผ้า!EC69</f>
        <v>0</v>
      </c>
      <c r="AX60" s="2">
        <f>[2]หน้าผ้า!ED69</f>
        <v>0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WRWT251000/WRYL251000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0</v>
      </c>
      <c r="B61" s="14">
        <f>[2]หน้าผ้า!B70</f>
        <v>0</v>
      </c>
      <c r="C61" s="9">
        <f>[2]หน้าผ้า!E70</f>
        <v>0</v>
      </c>
      <c r="D61" s="13">
        <f>[2]หน้าผ้า!F70</f>
        <v>0</v>
      </c>
      <c r="E61" s="9">
        <f>[2]หน้าผ้า!G70</f>
        <v>20</v>
      </c>
      <c r="F61" s="9">
        <f>[2]หน้าผ้า!H70</f>
        <v>37</v>
      </c>
      <c r="G61" s="9" t="str">
        <f>[2]หน้าผ้า!I70</f>
        <v>ขาว</v>
      </c>
      <c r="H61" s="9">
        <f>[2]หน้าผ้า!J70</f>
        <v>0</v>
      </c>
      <c r="I61" s="9">
        <f>[2]หน้าผ้า!L70</f>
        <v>65</v>
      </c>
      <c r="J61" s="9" t="str">
        <f>[2]หน้าผ้า!M70</f>
        <v>±</v>
      </c>
      <c r="K61" s="9">
        <f>[2]หน้าผ้า!N70</f>
        <v>5</v>
      </c>
      <c r="L61" s="9">
        <f>[2]หน้าผ้า!R70</f>
        <v>0</v>
      </c>
      <c r="M61" s="10">
        <f>[2]หน้าผ้า!T70</f>
        <v>0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>
        <f>[2]หน้าผ้า!Z70</f>
        <v>0</v>
      </c>
      <c r="T61" s="12">
        <f>[2]หน้าผ้า!X70</f>
        <v>0</v>
      </c>
      <c r="U61" s="11">
        <f>[2]หน้าผ้า!AA70</f>
        <v>0</v>
      </c>
      <c r="V61" s="10">
        <f>[2]หน้าผ้า!AJ70</f>
        <v>0</v>
      </c>
      <c r="W61" s="10">
        <f>[2]หน้าผ้า!AL70</f>
        <v>0</v>
      </c>
      <c r="X61" s="10">
        <f>[2]หน้าผ้า!AM70</f>
        <v>0</v>
      </c>
      <c r="Y61" s="10">
        <f>[2]หน้าผ้า!AN70</f>
        <v>0</v>
      </c>
      <c r="Z61" s="9" t="str">
        <f>[2]หน้าผ้า!AO70</f>
        <v>WSWT2025650</v>
      </c>
      <c r="AA61" s="8" t="e">
        <f>[2]หน้าผ้า!AQ70</f>
        <v>#REF!</v>
      </c>
      <c r="AB61" s="8" t="e">
        <f>[2]หน้าผ้า!AR70</f>
        <v>#REF!</v>
      </c>
      <c r="AC61" s="8" t="e">
        <f>[2]หน้าผ้า!AS70</f>
        <v>#REF!</v>
      </c>
      <c r="AD61" s="8" t="e">
        <f>[2]หน้าผ้า!AT70</f>
        <v>#REF!</v>
      </c>
      <c r="AE61" s="8" t="e">
        <f>[2]หน้าผ้า!AU70</f>
        <v>#REF!</v>
      </c>
      <c r="AF61" s="8" t="str">
        <f>[2]หน้าผ้า!AI70</f>
        <v>ระบุในSD</v>
      </c>
      <c r="AG61" s="1" t="str">
        <f>[3]หน้าผ้า!DC73</f>
        <v>ยังไม่ได้พิมพ์</v>
      </c>
      <c r="AH61" s="1">
        <f>[2]หน้าผ้า!DL70</f>
        <v>0</v>
      </c>
      <c r="AI61" s="1" t="str">
        <f>[2]หน้าผ้า!DM70</f>
        <v>Lead time</v>
      </c>
      <c r="AJ61" s="3">
        <f>[2]หน้าผ้า!DN70</f>
        <v>0</v>
      </c>
      <c r="AK61" s="3">
        <f>[2]หน้าผ้า!DQ70</f>
        <v>0</v>
      </c>
      <c r="AL61" s="3">
        <f>[2]หน้าผ้า!DR70</f>
        <v>0</v>
      </c>
      <c r="AM61" s="3">
        <f>[2]หน้าผ้า!DS70</f>
        <v>0</v>
      </c>
      <c r="AN61" s="3">
        <f>[2]หน้าผ้า!DT70</f>
        <v>0</v>
      </c>
      <c r="AO61" s="3">
        <f>[2]หน้าผ้า!DU70</f>
        <v>0</v>
      </c>
      <c r="AP61" s="3">
        <f>[2]หน้าผ้า!DP70</f>
        <v>0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>
        <f>[2]หน้าผ้า!EC70</f>
        <v>0</v>
      </c>
      <c r="AX61" s="2">
        <f>[2]หน้าผ้า!ED70</f>
        <v>0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WRWT25650/WRWT25650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0</v>
      </c>
      <c r="B62" s="14">
        <f>[2]หน้าผ้า!B71</f>
        <v>0</v>
      </c>
      <c r="C62" s="9">
        <f>[2]หน้าผ้า!E71</f>
        <v>0</v>
      </c>
      <c r="D62" s="13">
        <f>[2]หน้าผ้า!F71</f>
        <v>0</v>
      </c>
      <c r="E62" s="9">
        <f>[2]หน้าผ้า!G71</f>
        <v>20</v>
      </c>
      <c r="F62" s="9">
        <f>[2]หน้าผ้า!H71</f>
        <v>37</v>
      </c>
      <c r="G62" s="9" t="str">
        <f>[2]หน้าผ้า!I71</f>
        <v>ขาว</v>
      </c>
      <c r="H62" s="9">
        <f>[2]หน้าผ้า!J71</f>
        <v>0</v>
      </c>
      <c r="I62" s="9">
        <f>[2]หน้าผ้า!L71</f>
        <v>70</v>
      </c>
      <c r="J62" s="9" t="str">
        <f>[2]หน้าผ้า!M71</f>
        <v>±</v>
      </c>
      <c r="K62" s="9">
        <f>[2]หน้าผ้า!N71</f>
        <v>5</v>
      </c>
      <c r="L62" s="9">
        <f>[2]หน้าผ้า!R71</f>
        <v>0</v>
      </c>
      <c r="M62" s="10">
        <f>[2]หน้าผ้า!T71</f>
        <v>0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>
        <f>[2]หน้าผ้า!Z71</f>
        <v>0</v>
      </c>
      <c r="T62" s="12">
        <f>[2]หน้าผ้า!X71</f>
        <v>0</v>
      </c>
      <c r="U62" s="11">
        <f>[2]หน้าผ้า!AA71</f>
        <v>0</v>
      </c>
      <c r="V62" s="10">
        <f>[2]หน้าผ้า!AJ71</f>
        <v>0</v>
      </c>
      <c r="W62" s="10">
        <f>[2]หน้าผ้า!AL71</f>
        <v>0</v>
      </c>
      <c r="X62" s="10">
        <f>[2]หน้าผ้า!AM71</f>
        <v>0</v>
      </c>
      <c r="Y62" s="10">
        <f>[2]หน้าผ้า!AN71</f>
        <v>0</v>
      </c>
      <c r="Z62" s="9" t="str">
        <f>[2]หน้าผ้า!AO71</f>
        <v>WSWT2025700</v>
      </c>
      <c r="AA62" s="8" t="e">
        <f>[2]หน้าผ้า!AQ71</f>
        <v>#REF!</v>
      </c>
      <c r="AB62" s="8" t="e">
        <f>[2]หน้าผ้า!AR71</f>
        <v>#REF!</v>
      </c>
      <c r="AC62" s="8" t="e">
        <f>[2]หน้าผ้า!AS71</f>
        <v>#REF!</v>
      </c>
      <c r="AD62" s="8" t="e">
        <f>[2]หน้าผ้า!AT71</f>
        <v>#REF!</v>
      </c>
      <c r="AE62" s="8" t="e">
        <f>[2]หน้าผ้า!AU71</f>
        <v>#REF!</v>
      </c>
      <c r="AF62" s="8" t="str">
        <f>[2]หน้าผ้า!AI71</f>
        <v>ระบุในSD</v>
      </c>
      <c r="AG62" s="1" t="str">
        <f>[3]หน้าผ้า!DC74</f>
        <v>ยังไม่ได้พิมพ์</v>
      </c>
      <c r="AH62" s="1">
        <f>[2]หน้าผ้า!DL71</f>
        <v>0</v>
      </c>
      <c r="AI62" s="1" t="str">
        <f>[2]หน้าผ้า!DM71</f>
        <v>Lead time</v>
      </c>
      <c r="AJ62" s="3">
        <f>[2]หน้าผ้า!DN71</f>
        <v>0</v>
      </c>
      <c r="AK62" s="3">
        <f>[2]หน้าผ้า!DQ71</f>
        <v>0</v>
      </c>
      <c r="AL62" s="3">
        <f>[2]หน้าผ้า!DR71</f>
        <v>0</v>
      </c>
      <c r="AM62" s="3">
        <f>[2]หน้าผ้า!DS71</f>
        <v>0</v>
      </c>
      <c r="AN62" s="3">
        <f>[2]หน้าผ้า!DT71</f>
        <v>0</v>
      </c>
      <c r="AO62" s="3">
        <f>[2]หน้าผ้า!DU71</f>
        <v>0</v>
      </c>
      <c r="AP62" s="3">
        <f>[2]หน้าผ้า!DP71</f>
        <v>0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>
        <f>[2]หน้าผ้า!EC71</f>
        <v>0</v>
      </c>
      <c r="AX62" s="2">
        <f>[2]หน้าผ้า!ED71</f>
        <v>0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WRWT25800/WRWT25650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45814</v>
      </c>
      <c r="B63" s="14" t="str">
        <f>[2]หน้าผ้า!B72</f>
        <v>MK68-000755</v>
      </c>
      <c r="C63" s="9" t="str">
        <f>[2]หน้าผ้า!E72</f>
        <v>บจก.วีซีเอฟ</v>
      </c>
      <c r="D63" s="13" t="str">
        <f>[2]หน้าผ้า!F72</f>
        <v>VC100</v>
      </c>
      <c r="E63" s="9">
        <f>[2]หน้าผ้า!G72</f>
        <v>20</v>
      </c>
      <c r="F63" s="9">
        <f>[2]หน้าผ้า!H72</f>
        <v>37</v>
      </c>
      <c r="G63" s="9" t="str">
        <f>[2]หน้าผ้า!I72</f>
        <v>ขาว</v>
      </c>
      <c r="H63" s="9" t="str">
        <f>[2]หน้าผ้า!J72</f>
        <v>ใส</v>
      </c>
      <c r="I63" s="9">
        <f>[2]หน้าผ้า!L72</f>
        <v>100</v>
      </c>
      <c r="J63" s="9" t="str">
        <f>[2]หน้าผ้า!M72</f>
        <v>±</v>
      </c>
      <c r="K63" s="9">
        <f>[2]หน้าผ้า!N72</f>
        <v>5</v>
      </c>
      <c r="L63" s="9" t="str">
        <f>[2]หน้าผ้า!R72</f>
        <v>บิด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>500กระสอบแบน</v>
      </c>
      <c r="T63" s="12">
        <f>[2]หน้าผ้า!X72</f>
        <v>45833</v>
      </c>
      <c r="U63" s="11">
        <f>[2]หน้าผ้า!AA72</f>
        <v>20000</v>
      </c>
      <c r="V63" s="10">
        <f>[2]หน้าผ้า!AJ72</f>
        <v>0</v>
      </c>
      <c r="W63" s="10">
        <f>[2]หน้าผ้า!AL72</f>
        <v>20000</v>
      </c>
      <c r="X63" s="10">
        <f>[2]หน้าผ้า!AM72</f>
        <v>20500</v>
      </c>
      <c r="Y63" s="10">
        <f>[2]หน้าผ้า!AN72</f>
        <v>0</v>
      </c>
      <c r="Z63" s="9" t="str">
        <f>[2]หน้าผ้า!AO72</f>
        <v>WSWT2025800SM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ยังไม่ได้พิมพ์</v>
      </c>
      <c r="AH63" s="1" t="str">
        <f>[2]หน้าผ้า!DL72</f>
        <v>P6</v>
      </c>
      <c r="AI63" s="1">
        <f>[2]หน้าผ้า!DM72</f>
        <v>4</v>
      </c>
      <c r="AJ63" s="3">
        <f>[2]หน้าผ้า!DN72</f>
        <v>45833</v>
      </c>
      <c r="AK63" s="3">
        <f>[2]หน้าผ้า!DQ72</f>
        <v>45829</v>
      </c>
      <c r="AL63" s="3">
        <f>[2]หน้าผ้า!DR72</f>
        <v>45822</v>
      </c>
      <c r="AM63" s="3">
        <f>[2]หน้าผ้า!DS72</f>
        <v>45830</v>
      </c>
      <c r="AN63" s="3">
        <f>[2]หน้าผ้า!DT72</f>
        <v>45831</v>
      </c>
      <c r="AO63" s="3">
        <f>[2]หน้าผ้า!DU72</f>
        <v>45832</v>
      </c>
      <c r="AP63" s="3">
        <f>[2]หน้าผ้า!DP72</f>
        <v>45828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 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45825</v>
      </c>
      <c r="B64" s="14" t="str">
        <f>[2]หน้าผ้า!B73</f>
        <v>MK68-000801</v>
      </c>
      <c r="C64" s="9" t="str">
        <f>[2]หน้าผ้า!E73</f>
        <v>บจก.อินเทคค์ โกลบอล</v>
      </c>
      <c r="D64" s="13" t="str">
        <f>[2]หน้าผ้า!F73</f>
        <v>สุบรรณ 222</v>
      </c>
      <c r="E64" s="9">
        <f>[2]หน้าผ้า!G73</f>
        <v>20</v>
      </c>
      <c r="F64" s="9">
        <f>[2]หน้าผ้า!H73</f>
        <v>36</v>
      </c>
      <c r="G64" s="9" t="str">
        <f>[2]หน้าผ้า!I73</f>
        <v>ขาว</v>
      </c>
      <c r="H64" s="9" t="str">
        <f>[2]หน้าผ้า!J73</f>
        <v>ด้าน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จับจีบ3.5"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มัด80 ใช้สายรัด</v>
      </c>
      <c r="T64" s="12">
        <f>[2]หน้าผ้า!X73</f>
        <v>45836</v>
      </c>
      <c r="U64" s="11">
        <f>[2]หน้าผ้า!AA73</f>
        <v>5040</v>
      </c>
      <c r="V64" s="10">
        <f>[2]หน้าผ้า!AJ73</f>
        <v>316</v>
      </c>
      <c r="W64" s="10">
        <f>[2]หน้าผ้า!AL73</f>
        <v>4724</v>
      </c>
      <c r="X64" s="10">
        <f>[2]หน้าผ้า!AM73</f>
        <v>0</v>
      </c>
      <c r="Y64" s="10">
        <f>[2]หน้าผ้า!AN73</f>
        <v>4960.2</v>
      </c>
      <c r="Z64" s="9" t="str">
        <f>[2]หน้าผ้า!AO73</f>
        <v>WSWT2025800SM</v>
      </c>
      <c r="AA64" s="8">
        <f>[2]หน้าผ้า!AQ73</f>
        <v>4949.5709999999999</v>
      </c>
      <c r="AB64" s="8">
        <f>[2]หน้าผ้า!AR73</f>
        <v>4949.5709999999999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4949.5709999999999</v>
      </c>
      <c r="AF64" s="8">
        <f>[2]หน้าผ้า!AI73</f>
        <v>0</v>
      </c>
      <c r="AG64" s="1" t="str">
        <f>[3]หน้าผ้า!DC76</f>
        <v>พร้อมส่ง</v>
      </c>
      <c r="AH64" s="1" t="str">
        <f>[2]หน้าผ้า!DL73</f>
        <v>P6</v>
      </c>
      <c r="AI64" s="1">
        <f>[2]หน้าผ้า!DM73</f>
        <v>4</v>
      </c>
      <c r="AJ64" s="3">
        <f>[2]หน้าผ้า!DN73</f>
        <v>45836</v>
      </c>
      <c r="AK64" s="3">
        <f>[2]หน้าผ้า!DQ73</f>
        <v>45832</v>
      </c>
      <c r="AL64" s="3">
        <f>[2]หน้าผ้า!DR73</f>
        <v>45825</v>
      </c>
      <c r="AM64" s="3">
        <f>[2]หน้าผ้า!DS73</f>
        <v>45833</v>
      </c>
      <c r="AN64" s="3">
        <f>[2]หน้าผ้า!DT73</f>
        <v>45834</v>
      </c>
      <c r="AO64" s="3">
        <f>[2]หน้าผ้า!DU73</f>
        <v>45835</v>
      </c>
      <c r="AP64" s="3">
        <f>[2]หน้าผ้า!DP73</f>
        <v>45831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>รอART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45825</v>
      </c>
      <c r="B65" s="14" t="str">
        <f>[2]หน้าผ้า!B74</f>
        <v>MK68-000801</v>
      </c>
      <c r="C65" s="9" t="str">
        <f>[2]หน้าผ้า!E74</f>
        <v>บจก.อินเทคค์ โกลบอล</v>
      </c>
      <c r="D65" s="13" t="str">
        <f>[2]หน้าผ้า!F74</f>
        <v>สุบรรณ 333</v>
      </c>
      <c r="E65" s="9">
        <f>[2]หน้าผ้า!G74</f>
        <v>20</v>
      </c>
      <c r="F65" s="9">
        <f>[2]หน้าผ้า!H74</f>
        <v>36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100</v>
      </c>
      <c r="J65" s="9" t="str">
        <f>[2]หน้าผ้า!M74</f>
        <v>±</v>
      </c>
      <c r="K65" s="9">
        <f>[2]หน้าผ้า!N74</f>
        <v>5</v>
      </c>
      <c r="L65" s="9" t="str">
        <f>[2]หน้าผ้า!R74</f>
        <v>จับจีบ3.5"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>มัด80 ใช้สายรัด</v>
      </c>
      <c r="T65" s="12">
        <f>[2]หน้าผ้า!X74</f>
        <v>45836</v>
      </c>
      <c r="U65" s="11">
        <f>[2]หน้าผ้า!AA74</f>
        <v>5040</v>
      </c>
      <c r="V65" s="10">
        <f>[2]หน้าผ้า!AJ74</f>
        <v>360</v>
      </c>
      <c r="W65" s="10">
        <f>[2]หน้าผ้า!AL74</f>
        <v>4680</v>
      </c>
      <c r="X65" s="10">
        <f>[2]หน้าผ้า!AM74</f>
        <v>0</v>
      </c>
      <c r="Y65" s="10">
        <f>[2]หน้าผ้า!AN74</f>
        <v>4914</v>
      </c>
      <c r="Z65" s="9" t="str">
        <f>[2]หน้าผ้า!AO74</f>
        <v>WSWT2025800SM</v>
      </c>
      <c r="AA65" s="8">
        <f>[2]หน้าผ้า!AQ74</f>
        <v>4903.47</v>
      </c>
      <c r="AB65" s="8">
        <f>[2]หน้าผ้า!AR74</f>
        <v>4903.47</v>
      </c>
      <c r="AC65" s="8">
        <f>[2]หน้าผ้า!AS74</f>
        <v>0</v>
      </c>
      <c r="AD65" s="8">
        <f>[2]หน้าผ้า!AT74</f>
        <v>0</v>
      </c>
      <c r="AE65" s="8">
        <f>[2]หน้าผ้า!AU74</f>
        <v>4903.47</v>
      </c>
      <c r="AF65" s="8">
        <f>[2]หน้าผ้า!AI74</f>
        <v>0</v>
      </c>
      <c r="AG65" s="1" t="str">
        <f>[3]หน้าผ้า!DC77</f>
        <v>ยังไม่ได้พิมพ์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45836</v>
      </c>
      <c r="AK65" s="3">
        <f>[2]หน้าผ้า!DQ74</f>
        <v>45832</v>
      </c>
      <c r="AL65" s="3">
        <f>[2]หน้าผ้า!DR74</f>
        <v>45825</v>
      </c>
      <c r="AM65" s="3">
        <f>[2]หน้าผ้า!DS74</f>
        <v>45833</v>
      </c>
      <c r="AN65" s="3">
        <f>[2]หน้าผ้า!DT74</f>
        <v>45834</v>
      </c>
      <c r="AO65" s="3">
        <f>[2]หน้าผ้า!DU74</f>
        <v>45835</v>
      </c>
      <c r="AP65" s="3">
        <f>[2]หน้าผ้า!DP74</f>
        <v>45831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>รอART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7.75" customHeight="1" x14ac:dyDescent="0.45">
      <c r="A66" s="3">
        <f>[2]หน้าผ้า!C75</f>
        <v>45825</v>
      </c>
      <c r="B66" s="14" t="str">
        <f>[2]หน้าผ้า!B75</f>
        <v>MK68-000801</v>
      </c>
      <c r="C66" s="9" t="str">
        <f>[2]หน้าผ้า!E75</f>
        <v>บจก.อินเทคค์ โกลบอล</v>
      </c>
      <c r="D66" s="13" t="str">
        <f>[2]หน้าผ้า!F75</f>
        <v>สุบรรณ 111</v>
      </c>
      <c r="E66" s="9">
        <f>[2]หน้าผ้า!G75</f>
        <v>20</v>
      </c>
      <c r="F66" s="9">
        <f>[2]หน้าผ้า!H75</f>
        <v>36</v>
      </c>
      <c r="G66" s="9" t="str">
        <f>[2]หน้าผ้า!I75</f>
        <v>ขาว</v>
      </c>
      <c r="H66" s="9" t="str">
        <f>[2]หน้าผ้า!J75</f>
        <v>ด้าน</v>
      </c>
      <c r="I66" s="9">
        <f>[2]หน้าผ้า!L75</f>
        <v>100</v>
      </c>
      <c r="J66" s="9" t="str">
        <f>[2]หน้าผ้า!M75</f>
        <v>±</v>
      </c>
      <c r="K66" s="9">
        <f>[2]หน้าผ้า!N75</f>
        <v>5</v>
      </c>
      <c r="L66" s="9" t="str">
        <f>[2]หน้าผ้า!R75</f>
        <v>จับจีบ3.5"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>มัด80 ใช้สายรัด</v>
      </c>
      <c r="T66" s="12">
        <f>[2]หน้าผ้า!X75</f>
        <v>45836</v>
      </c>
      <c r="U66" s="11">
        <f>[2]หน้าผ้า!AA75</f>
        <v>5040</v>
      </c>
      <c r="V66" s="10">
        <f>[2]หน้าผ้า!AJ75</f>
        <v>0</v>
      </c>
      <c r="W66" s="10">
        <f>[2]หน้าผ้า!AL75</f>
        <v>5040</v>
      </c>
      <c r="X66" s="10">
        <f>[2]หน้าผ้า!AM75</f>
        <v>0</v>
      </c>
      <c r="Y66" s="10">
        <f>[2]หน้าผ้า!AN75</f>
        <v>5292</v>
      </c>
      <c r="Z66" s="9" t="str">
        <f>[2]หน้าผ้า!AO75</f>
        <v>WSWT2025800SM</v>
      </c>
      <c r="AA66" s="8">
        <f>[2]หน้าผ้า!AQ75</f>
        <v>5280.6600000000008</v>
      </c>
      <c r="AB66" s="8">
        <f>[2]หน้าผ้า!AR75</f>
        <v>5280.6600000000008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5280.6600000000008</v>
      </c>
      <c r="AF66" s="8">
        <f>[2]หน้าผ้า!AI75</f>
        <v>0</v>
      </c>
      <c r="AG66" s="1" t="str">
        <f>[3]หน้าผ้า!DC78</f>
        <v>รอตัด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45836</v>
      </c>
      <c r="AK66" s="3">
        <f>[2]หน้าผ้า!DQ75</f>
        <v>45832</v>
      </c>
      <c r="AL66" s="3">
        <f>[2]หน้าผ้า!DR75</f>
        <v>45825</v>
      </c>
      <c r="AM66" s="3">
        <f>[2]หน้าผ้า!DS75</f>
        <v>45833</v>
      </c>
      <c r="AN66" s="3">
        <f>[2]หน้าผ้า!DT75</f>
        <v>45834</v>
      </c>
      <c r="AO66" s="3">
        <f>[2]หน้าผ้า!DU75</f>
        <v>45835</v>
      </c>
      <c r="AP66" s="3">
        <f>[2]หน้าผ้า!DP75</f>
        <v>45831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>รอART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45721</v>
      </c>
      <c r="B67" s="14" t="str">
        <f>[2]หน้าผ้า!B76</f>
        <v>MK68-000341</v>
      </c>
      <c r="C67" s="9" t="str">
        <f>[2]หน้าผ้า!E76</f>
        <v>บจก.อินเทคค์ โกลบอล</v>
      </c>
      <c r="D67" s="13" t="str">
        <f>[2]หน้าผ้า!F76</f>
        <v>สุบรรณ 111</v>
      </c>
      <c r="E67" s="9">
        <f>[2]หน้าผ้า!G76</f>
        <v>20</v>
      </c>
      <c r="F67" s="9">
        <f>[2]หน้าผ้า!H76</f>
        <v>36</v>
      </c>
      <c r="G67" s="9" t="str">
        <f>[2]หน้าผ้า!I76</f>
        <v>ขาว</v>
      </c>
      <c r="H67" s="9" t="str">
        <f>[2]หน้าผ้า!J76</f>
        <v>ด้าน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จับจีบ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มัด80 ใช้สายรัด</v>
      </c>
      <c r="T67" s="12">
        <f>[2]หน้าผ้า!X76</f>
        <v>45836</v>
      </c>
      <c r="U67" s="11">
        <f>[2]หน้าผ้า!AA76</f>
        <v>734</v>
      </c>
      <c r="V67" s="10">
        <f>[2]หน้าผ้า!AJ76</f>
        <v>0</v>
      </c>
      <c r="W67" s="10">
        <f>[2]หน้าผ้า!AL76</f>
        <v>734</v>
      </c>
      <c r="X67" s="10">
        <f>[2]หน้าผ้า!AM76</f>
        <v>0</v>
      </c>
      <c r="Y67" s="10">
        <f>[2]หน้าผ้า!AN76</f>
        <v>770.7</v>
      </c>
      <c r="Z67" s="9" t="str">
        <f>[2]หน้าผ้า!AO76</f>
        <v>WSWT2025800SM</v>
      </c>
      <c r="AA67" s="8">
        <f>[2]หน้าผ้า!AQ76</f>
        <v>769.0485000000001</v>
      </c>
      <c r="AB67" s="8">
        <f>[2]หน้าผ้า!AR76</f>
        <v>769.0485000000001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769.0485000000001</v>
      </c>
      <c r="AF67" s="8">
        <f>[2]หน้าผ้า!AI76</f>
        <v>0</v>
      </c>
      <c r="AG67" s="1" t="str">
        <f>[3]หน้าผ้า!DC79</f>
        <v>รอตัด</v>
      </c>
      <c r="AH67" s="1" t="str">
        <f>[2]หน้าผ้า!DL76</f>
        <v>P6</v>
      </c>
      <c r="AI67" s="1">
        <f>[2]หน้าผ้า!DM76</f>
        <v>4</v>
      </c>
      <c r="AJ67" s="3">
        <f>[2]หน้าผ้า!DN76</f>
        <v>45836</v>
      </c>
      <c r="AK67" s="3">
        <f>[2]หน้าผ้า!DQ76</f>
        <v>45832</v>
      </c>
      <c r="AL67" s="3">
        <f>[2]หน้าผ้า!DR76</f>
        <v>45825</v>
      </c>
      <c r="AM67" s="3">
        <f>[2]หน้าผ้า!DS76</f>
        <v>45833</v>
      </c>
      <c r="AN67" s="3">
        <f>[2]หน้าผ้า!DT76</f>
        <v>45834</v>
      </c>
      <c r="AO67" s="3">
        <f>[2]หน้าผ้า!DU76</f>
        <v>45835</v>
      </c>
      <c r="AP67" s="3">
        <f>[2]หน้าผ้า!DP76</f>
        <v>45831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 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45796</v>
      </c>
      <c r="B68" s="14" t="str">
        <f>[2]หน้าผ้า!B77</f>
        <v>MK68-000671</v>
      </c>
      <c r="C68" s="9" t="str">
        <f>[2]หน้าผ้า!E77</f>
        <v>บจก.อินเทคค์ โกลบอล</v>
      </c>
      <c r="D68" s="13" t="str">
        <f>[2]หน้าผ้า!F77</f>
        <v>เฟิร์สช้อย 911</v>
      </c>
      <c r="E68" s="9">
        <f>[2]หน้าผ้า!G77</f>
        <v>20</v>
      </c>
      <c r="F68" s="9">
        <f>[2]หน้าผ้า!H77</f>
        <v>36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100</v>
      </c>
      <c r="J68" s="9" t="str">
        <f>[2]หน้าผ้า!M77</f>
        <v>±</v>
      </c>
      <c r="K68" s="9">
        <f>[2]หน้าผ้า!N77</f>
        <v>5</v>
      </c>
      <c r="L68" s="9" t="str">
        <f>[2]หน้าผ้า!R77</f>
        <v>จับจีบ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>มัด80 ใช้สายรัด</v>
      </c>
      <c r="T68" s="12">
        <f>[2]หน้าผ้า!X77</f>
        <v>45838</v>
      </c>
      <c r="U68" s="11">
        <f>[2]หน้าผ้า!AA77</f>
        <v>833</v>
      </c>
      <c r="V68" s="10">
        <f>[2]หน้าผ้า!AJ77</f>
        <v>0</v>
      </c>
      <c r="W68" s="10">
        <f>[2]หน้าผ้า!AL77</f>
        <v>833</v>
      </c>
      <c r="X68" s="10">
        <f>[2]หน้าผ้า!AM77</f>
        <v>0</v>
      </c>
      <c r="Y68" s="10">
        <f>[2]หน้าผ้า!AN77</f>
        <v>874.65000000000009</v>
      </c>
      <c r="Z68" s="9" t="str">
        <f>[2]หน้าผ้า!AO77</f>
        <v>WSWT2025800SM</v>
      </c>
      <c r="AA68" s="8">
        <f>[2]หน้าผ้า!AQ77</f>
        <v>872.77575000000013</v>
      </c>
      <c r="AB68" s="8">
        <f>[2]หน้าผ้า!AR77</f>
        <v>872.77575000000013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872.77575000000013</v>
      </c>
      <c r="AF68" s="8">
        <f>[2]หน้าผ้า!AI77</f>
        <v>0</v>
      </c>
      <c r="AG68" s="1" t="str">
        <f>[3]หน้าผ้า!DC80</f>
        <v>ยังไม่ได้พิมพ์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45838</v>
      </c>
      <c r="AK68" s="3">
        <f>[2]หน้าผ้า!DQ77</f>
        <v>45834</v>
      </c>
      <c r="AL68" s="3">
        <f>[2]หน้าผ้า!DR77</f>
        <v>45827</v>
      </c>
      <c r="AM68" s="3">
        <f>[2]หน้าผ้า!DS77</f>
        <v>45835</v>
      </c>
      <c r="AN68" s="3">
        <f>[2]หน้าผ้า!DT77</f>
        <v>45836</v>
      </c>
      <c r="AO68" s="3">
        <f>[2]หน้าผ้า!DU77</f>
        <v>45837</v>
      </c>
      <c r="AP68" s="3">
        <f>[2]หน้าผ้า!DP77</f>
        <v>45833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45814</v>
      </c>
      <c r="B69" s="14" t="str">
        <f>[2]หน้าผ้า!B78</f>
        <v>MK68-000756</v>
      </c>
      <c r="C69" s="9" t="str">
        <f>[2]หน้าผ้า!E78</f>
        <v>บจก.วีซีเอฟ</v>
      </c>
      <c r="D69" s="13" t="str">
        <f>[2]หน้าผ้า!F78</f>
        <v>SPEED PLUS 003เขมร</v>
      </c>
      <c r="E69" s="9">
        <f>[2]หน้าผ้า!G78</f>
        <v>20</v>
      </c>
      <c r="F69" s="9">
        <f>[2]หน้าผ้า!H78</f>
        <v>37</v>
      </c>
      <c r="G69" s="9" t="str">
        <f>[2]หน้าผ้า!I78</f>
        <v>ขาว</v>
      </c>
      <c r="H69" s="9" t="str">
        <f>[2]หน้าผ้า!J78</f>
        <v>ใส</v>
      </c>
      <c r="I69" s="9">
        <f>[2]หน้าผ้า!L78</f>
        <v>100</v>
      </c>
      <c r="J69" s="9" t="str">
        <f>[2]หน้าผ้า!M78</f>
        <v>±</v>
      </c>
      <c r="K69" s="9">
        <f>[2]หน้าผ้า!N78</f>
        <v>5</v>
      </c>
      <c r="L69" s="9" t="str">
        <f>[2]หน้าผ้า!R78</f>
        <v>ไม่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>500กระสอบแบน</v>
      </c>
      <c r="T69" s="12">
        <f>[2]หน้าผ้า!X78</f>
        <v>45838</v>
      </c>
      <c r="U69" s="11">
        <f>[2]หน้าผ้า!AA78</f>
        <v>5000</v>
      </c>
      <c r="V69" s="10">
        <f>[2]หน้าผ้า!AJ78</f>
        <v>0</v>
      </c>
      <c r="W69" s="10">
        <f>[2]หน้าผ้า!AL78</f>
        <v>5000</v>
      </c>
      <c r="X69" s="10">
        <f>[2]หน้าผ้า!AM78</f>
        <v>5100</v>
      </c>
      <c r="Y69" s="10">
        <f>[2]หน้าผ้า!AN78</f>
        <v>0</v>
      </c>
      <c r="Z69" s="9" t="str">
        <f>[2]หน้าผ้า!AO78</f>
        <v>WSWT2025800SM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ยังไม่ได้พิมพ์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45838</v>
      </c>
      <c r="AK69" s="3">
        <f>[2]หน้าผ้า!DQ78</f>
        <v>45834</v>
      </c>
      <c r="AL69" s="3">
        <f>[2]หน้าผ้า!DR78</f>
        <v>45827</v>
      </c>
      <c r="AM69" s="3">
        <f>[2]หน้าผ้า!DS78</f>
        <v>45835</v>
      </c>
      <c r="AN69" s="3">
        <f>[2]หน้าผ้า!DT78</f>
        <v>45836</v>
      </c>
      <c r="AO69" s="3">
        <f>[2]หน้าผ้า!DU78</f>
        <v>45837</v>
      </c>
      <c r="AP69" s="3">
        <f>[2]หน้าผ้า!DP78</f>
        <v>45833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 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45814</v>
      </c>
      <c r="B70" s="14" t="str">
        <f>[2]หน้าผ้า!B79</f>
        <v>MK68-000756</v>
      </c>
      <c r="C70" s="9" t="str">
        <f>[2]หน้าผ้า!E79</f>
        <v>บจก.วีซีเอฟ</v>
      </c>
      <c r="D70" s="13" t="str">
        <f>[2]หน้าผ้า!F79</f>
        <v>SPEED PLUS 222ลาว</v>
      </c>
      <c r="E70" s="9">
        <f>[2]หน้าผ้า!G79</f>
        <v>20</v>
      </c>
      <c r="F70" s="9">
        <f>[2]หน้าผ้า!H79</f>
        <v>37</v>
      </c>
      <c r="G70" s="9" t="str">
        <f>[2]หน้าผ้า!I79</f>
        <v>ขาว</v>
      </c>
      <c r="H70" s="9" t="str">
        <f>[2]หน้าผ้า!J79</f>
        <v>ใส</v>
      </c>
      <c r="I70" s="9">
        <f>[2]หน้าผ้า!L79</f>
        <v>100</v>
      </c>
      <c r="J70" s="9" t="str">
        <f>[2]หน้าผ้า!M79</f>
        <v>±</v>
      </c>
      <c r="K70" s="9">
        <f>[2]หน้าผ้า!N79</f>
        <v>5</v>
      </c>
      <c r="L70" s="9" t="str">
        <f>[2]หน้าผ้า!R79</f>
        <v>ไม่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>500กระสอบแบน</v>
      </c>
      <c r="T70" s="12">
        <f>[2]หน้าผ้า!X79</f>
        <v>45838</v>
      </c>
      <c r="U70" s="11">
        <f>[2]หน้าผ้า!AA79</f>
        <v>10000</v>
      </c>
      <c r="V70" s="10">
        <f>[2]หน้าผ้า!AJ79</f>
        <v>0</v>
      </c>
      <c r="W70" s="10">
        <f>[2]หน้าผ้า!AL79</f>
        <v>10000</v>
      </c>
      <c r="X70" s="10">
        <f>[2]หน้าผ้า!AM79</f>
        <v>10700</v>
      </c>
      <c r="Y70" s="10">
        <f>[2]หน้าผ้า!AN79</f>
        <v>0</v>
      </c>
      <c r="Z70" s="9" t="str">
        <f>[2]หน้าผ้า!AO79</f>
        <v>WSWT2025800SM</v>
      </c>
      <c r="AA70" s="8">
        <f>[2]หน้าผ้า!AQ79</f>
        <v>0</v>
      </c>
      <c r="AB70" s="8">
        <f>[2]หน้าผ้า!AR79</f>
        <v>0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0</v>
      </c>
      <c r="AF70" s="8" t="str">
        <f>[2]หน้าผ้า!AI79</f>
        <v>เครืองเสีย</v>
      </c>
      <c r="AG70" s="1" t="str">
        <f>[3]หน้าผ้า!DC82</f>
        <v>ยังไม่ได้พิมพ์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45838</v>
      </c>
      <c r="AK70" s="3">
        <f>[2]หน้าผ้า!DQ79</f>
        <v>45834</v>
      </c>
      <c r="AL70" s="3">
        <f>[2]หน้าผ้า!DR79</f>
        <v>45827</v>
      </c>
      <c r="AM70" s="3">
        <f>[2]หน้าผ้า!DS79</f>
        <v>45835</v>
      </c>
      <c r="AN70" s="3">
        <f>[2]หน้าผ้า!DT79</f>
        <v>45836</v>
      </c>
      <c r="AO70" s="3">
        <f>[2]หน้าผ้า!DU79</f>
        <v>45837</v>
      </c>
      <c r="AP70" s="3">
        <f>[2]หน้าผ้า!DP79</f>
        <v>45833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 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45825</v>
      </c>
      <c r="B71" s="14" t="str">
        <f>[2]หน้าผ้า!B80</f>
        <v>MK68-000796</v>
      </c>
      <c r="C71" s="9" t="str">
        <f>[2]หน้าผ้า!E80</f>
        <v>บจก.อินเทคค์ โกลบอล</v>
      </c>
      <c r="D71" s="13" t="str">
        <f>[2]หน้าผ้า!F80</f>
        <v>เฟิร์สช้อย 911</v>
      </c>
      <c r="E71" s="9">
        <f>[2]หน้าผ้า!G80</f>
        <v>20</v>
      </c>
      <c r="F71" s="9">
        <f>[2]หน้าผ้า!H80</f>
        <v>36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100</v>
      </c>
      <c r="J71" s="9" t="str">
        <f>[2]หน้าผ้า!M80</f>
        <v>±</v>
      </c>
      <c r="K71" s="9">
        <f>[2]หน้าผ้า!N80</f>
        <v>5</v>
      </c>
      <c r="L71" s="9" t="str">
        <f>[2]หน้าผ้า!R80</f>
        <v>จับจีบ4"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>มัด80 ใช้สายรัด</v>
      </c>
      <c r="T71" s="12">
        <f>[2]หน้าผ้า!X80</f>
        <v>45838</v>
      </c>
      <c r="U71" s="11">
        <f>[2]หน้าผ้า!AA80</f>
        <v>5040</v>
      </c>
      <c r="V71" s="10">
        <f>[2]หน้าผ้า!AJ80</f>
        <v>0</v>
      </c>
      <c r="W71" s="10">
        <f>[2]หน้าผ้า!AL80</f>
        <v>5040</v>
      </c>
      <c r="X71" s="10">
        <f>[2]หน้าผ้า!AM80</f>
        <v>0</v>
      </c>
      <c r="Y71" s="10">
        <f>[2]หน้าผ้า!AN80</f>
        <v>5292</v>
      </c>
      <c r="Z71" s="9" t="str">
        <f>[2]หน้าผ้า!AO80</f>
        <v>WSWT2025800SM</v>
      </c>
      <c r="AA71" s="8">
        <f>[2]หน้าผ้า!AQ80</f>
        <v>5280.6600000000008</v>
      </c>
      <c r="AB71" s="8">
        <f>[2]หน้าผ้า!AR80</f>
        <v>5280.6600000000008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5280.6600000000008</v>
      </c>
      <c r="AF71" s="8">
        <f>[2]หน้าผ้า!AI80</f>
        <v>0</v>
      </c>
      <c r="AG71" s="1" t="str">
        <f>[3]หน้าผ้า!DC83</f>
        <v>พร้อมส่ง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45838</v>
      </c>
      <c r="AK71" s="3">
        <f>[2]หน้าผ้า!DQ80</f>
        <v>45834</v>
      </c>
      <c r="AL71" s="3">
        <f>[2]หน้าผ้า!DR80</f>
        <v>45827</v>
      </c>
      <c r="AM71" s="3">
        <f>[2]หน้าผ้า!DS80</f>
        <v>45835</v>
      </c>
      <c r="AN71" s="3">
        <f>[2]หน้าผ้า!DT80</f>
        <v>45836</v>
      </c>
      <c r="AO71" s="3">
        <f>[2]หน้าผ้า!DU80</f>
        <v>45837</v>
      </c>
      <c r="AP71" s="3">
        <f>[2]หน้าผ้า!DP80</f>
        <v>45833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>รอART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45825</v>
      </c>
      <c r="B72" s="14" t="str">
        <f>[2]หน้าผ้า!B81</f>
        <v>MK68-000796</v>
      </c>
      <c r="C72" s="9" t="str">
        <f>[2]หน้าผ้า!E81</f>
        <v>บจก.อินเทคค์ โกลบอล</v>
      </c>
      <c r="D72" s="13" t="str">
        <f>[2]หน้าผ้า!F81</f>
        <v>เฟิร์สช้อย 913</v>
      </c>
      <c r="E72" s="9">
        <f>[2]หน้าผ้า!G81</f>
        <v>20</v>
      </c>
      <c r="F72" s="9">
        <f>[2]หน้าผ้า!H81</f>
        <v>36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จับจีบ4"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มัด80 ใช้สายรัด</v>
      </c>
      <c r="T72" s="12">
        <f>[2]หน้าผ้า!X81</f>
        <v>45838</v>
      </c>
      <c r="U72" s="11">
        <f>[2]หน้าผ้า!AA81</f>
        <v>5040</v>
      </c>
      <c r="V72" s="10">
        <f>[2]หน้าผ้า!AJ81</f>
        <v>0</v>
      </c>
      <c r="W72" s="10">
        <f>[2]หน้าผ้า!AL81</f>
        <v>5040</v>
      </c>
      <c r="X72" s="10">
        <f>[2]หน้าผ้า!AM81</f>
        <v>0</v>
      </c>
      <c r="Y72" s="10">
        <f>[2]หน้าผ้า!AN81</f>
        <v>5292</v>
      </c>
      <c r="Z72" s="9" t="str">
        <f>[2]หน้าผ้า!AO81</f>
        <v>WSWT2025800SM</v>
      </c>
      <c r="AA72" s="8">
        <f>[2]หน้าผ้า!AQ81</f>
        <v>5280.6600000000008</v>
      </c>
      <c r="AB72" s="8">
        <f>[2]หน้าผ้า!AR81</f>
        <v>5280.6600000000008</v>
      </c>
      <c r="AC72" s="8">
        <f>[2]หน้าผ้า!AS81</f>
        <v>0</v>
      </c>
      <c r="AD72" s="8">
        <f>[2]หน้าผ้า!AT81</f>
        <v>0</v>
      </c>
      <c r="AE72" s="8">
        <f>[2]หน้าผ้า!AU81</f>
        <v>5280.6600000000008</v>
      </c>
      <c r="AF72" s="8">
        <f>[2]หน้าผ้า!AI81</f>
        <v>0</v>
      </c>
      <c r="AG72" s="1" t="str">
        <f>[3]หน้าผ้า!DC84</f>
        <v>ยังไม่ได้พิมพ์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45838</v>
      </c>
      <c r="AK72" s="3">
        <f>[2]หน้าผ้า!DQ81</f>
        <v>45834</v>
      </c>
      <c r="AL72" s="3">
        <f>[2]หน้าผ้า!DR81</f>
        <v>45827</v>
      </c>
      <c r="AM72" s="3">
        <f>[2]หน้าผ้า!DS81</f>
        <v>45835</v>
      </c>
      <c r="AN72" s="3">
        <f>[2]หน้าผ้า!DT81</f>
        <v>45836</v>
      </c>
      <c r="AO72" s="3">
        <f>[2]หน้าผ้า!DU81</f>
        <v>45837</v>
      </c>
      <c r="AP72" s="3">
        <f>[2]หน้าผ้า!DP81</f>
        <v>45833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>รอART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45825</v>
      </c>
      <c r="B73" s="14" t="str">
        <f>[2]หน้าผ้า!B82</f>
        <v>MK68-000796</v>
      </c>
      <c r="C73" s="9" t="str">
        <f>[2]หน้าผ้า!E82</f>
        <v>บจก.อินเทคค์ โกลบอล</v>
      </c>
      <c r="D73" s="13" t="str">
        <f>[2]หน้าผ้า!F82</f>
        <v>เพอเฟคค์ 911</v>
      </c>
      <c r="E73" s="9">
        <f>[2]หน้าผ้า!G82</f>
        <v>20</v>
      </c>
      <c r="F73" s="9">
        <f>[2]หน้าผ้า!H82</f>
        <v>36</v>
      </c>
      <c r="G73" s="9" t="str">
        <f>[2]หน้าผ้า!I82</f>
        <v>ขาว</v>
      </c>
      <c r="H73" s="9" t="str">
        <f>[2]หน้าผ้า!J82</f>
        <v>ด้าน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จับจีบ4"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มัด80 ใช้สายรัด</v>
      </c>
      <c r="T73" s="12">
        <f>[2]หน้าผ้า!X82</f>
        <v>45838</v>
      </c>
      <c r="U73" s="11">
        <f>[2]หน้าผ้า!AA82</f>
        <v>5040</v>
      </c>
      <c r="V73" s="10">
        <f>[2]หน้าผ้า!AJ82</f>
        <v>0</v>
      </c>
      <c r="W73" s="10">
        <f>[2]หน้าผ้า!AL82</f>
        <v>5040</v>
      </c>
      <c r="X73" s="10">
        <f>[2]หน้าผ้า!AM82</f>
        <v>0</v>
      </c>
      <c r="Y73" s="10">
        <f>[2]หน้าผ้า!AN82</f>
        <v>5292</v>
      </c>
      <c r="Z73" s="9" t="str">
        <f>[2]หน้าผ้า!AO82</f>
        <v>WSWT2025800SM</v>
      </c>
      <c r="AA73" s="8">
        <f>[2]หน้าผ้า!AQ82</f>
        <v>5280.6600000000008</v>
      </c>
      <c r="AB73" s="8">
        <f>[2]หน้าผ้า!AR82</f>
        <v>5280.6600000000008</v>
      </c>
      <c r="AC73" s="8">
        <f>[2]หน้าผ้า!AS82</f>
        <v>0</v>
      </c>
      <c r="AD73" s="8">
        <f>[2]หน้าผ้า!AT82</f>
        <v>0</v>
      </c>
      <c r="AE73" s="8">
        <f>[2]หน้าผ้า!AU82</f>
        <v>5280.6600000000008</v>
      </c>
      <c r="AF73" s="8">
        <f>[2]หน้าผ้า!AI82</f>
        <v>0</v>
      </c>
      <c r="AG73" s="1" t="str">
        <f>[3]หน้าผ้า!DC85</f>
        <v>รอตัด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45838</v>
      </c>
      <c r="AK73" s="3">
        <f>[2]หน้าผ้า!DQ82</f>
        <v>45834</v>
      </c>
      <c r="AL73" s="3">
        <f>[2]หน้าผ้า!DR82</f>
        <v>45827</v>
      </c>
      <c r="AM73" s="3">
        <f>[2]หน้าผ้า!DS82</f>
        <v>45835</v>
      </c>
      <c r="AN73" s="3">
        <f>[2]หน้าผ้า!DT82</f>
        <v>45836</v>
      </c>
      <c r="AO73" s="3">
        <f>[2]หน้าผ้า!DU82</f>
        <v>45837</v>
      </c>
      <c r="AP73" s="3">
        <f>[2]หน้าผ้า!DP82</f>
        <v>45833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>รอART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45721</v>
      </c>
      <c r="B74" s="14" t="str">
        <f>[2]หน้าผ้า!B83</f>
        <v>MK68-000334</v>
      </c>
      <c r="C74" s="9" t="str">
        <f>[2]หน้าผ้า!E83</f>
        <v>บจก.อินเทคค์ โกลบอล</v>
      </c>
      <c r="D74" s="13" t="str">
        <f>[2]หน้าผ้า!F83</f>
        <v>เพอเฟคค์ 911</v>
      </c>
      <c r="E74" s="9">
        <f>[2]หน้าผ้า!G83</f>
        <v>20</v>
      </c>
      <c r="F74" s="9">
        <f>[2]หน้าผ้า!H83</f>
        <v>36</v>
      </c>
      <c r="G74" s="9" t="str">
        <f>[2]หน้าผ้า!I83</f>
        <v>ขาว</v>
      </c>
      <c r="H74" s="9" t="str">
        <f>[2]หน้าผ้า!J83</f>
        <v>ด้าน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จับจีบ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มัด80 ใช้สายรัด</v>
      </c>
      <c r="T74" s="12">
        <f>[2]หน้าผ้า!X83</f>
        <v>45838</v>
      </c>
      <c r="U74" s="11">
        <f>[2]หน้าผ้า!AA83</f>
        <v>111</v>
      </c>
      <c r="V74" s="10">
        <f>[2]หน้าผ้า!AJ83</f>
        <v>0</v>
      </c>
      <c r="W74" s="10">
        <f>[2]หน้าผ้า!AL83</f>
        <v>111</v>
      </c>
      <c r="X74" s="10">
        <f>[2]หน้าผ้า!AM83</f>
        <v>0</v>
      </c>
      <c r="Y74" s="10">
        <f>[2]หน้าผ้า!AN83</f>
        <v>116.55000000000001</v>
      </c>
      <c r="Z74" s="9" t="str">
        <f>[2]หน้าผ้า!AO83</f>
        <v>WSWT2025800SM</v>
      </c>
      <c r="AA74" s="8">
        <f>[2]หน้าผ้า!AQ83</f>
        <v>116.30025000000002</v>
      </c>
      <c r="AB74" s="8">
        <f>[2]หน้าผ้า!AR83</f>
        <v>116.30025000000002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116.30025000000002</v>
      </c>
      <c r="AF74" s="8">
        <f>[2]หน้าผ้า!AI83</f>
        <v>0</v>
      </c>
      <c r="AG74" s="1" t="str">
        <f>[3]หน้าผ้า!DC86</f>
        <v>รอตัด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45838</v>
      </c>
      <c r="AK74" s="3">
        <f>[2]หน้าผ้า!DQ83</f>
        <v>45834</v>
      </c>
      <c r="AL74" s="3">
        <f>[2]หน้าผ้า!DR83</f>
        <v>45827</v>
      </c>
      <c r="AM74" s="3">
        <f>[2]หน้าผ้า!DS83</f>
        <v>45835</v>
      </c>
      <c r="AN74" s="3">
        <f>[2]หน้าผ้า!DT83</f>
        <v>45836</v>
      </c>
      <c r="AO74" s="3">
        <f>[2]หน้าผ้า!DU83</f>
        <v>45837</v>
      </c>
      <c r="AP74" s="3">
        <f>[2]หน้าผ้า!DP83</f>
        <v>45833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45827</v>
      </c>
      <c r="B75" s="14" t="str">
        <f>[2]หน้าผ้า!B84</f>
        <v>ใบรับคำสั่งซื้อ</v>
      </c>
      <c r="C75" s="9" t="str">
        <f>[2]หน้าผ้า!E84</f>
        <v>บจก.อินเทคค์ โกลบอล</v>
      </c>
      <c r="D75" s="13" t="str">
        <f>[2]หน้าผ้า!F84</f>
        <v>เฟิร์สคลาส 912</v>
      </c>
      <c r="E75" s="9">
        <f>[2]หน้าผ้า!G84</f>
        <v>20</v>
      </c>
      <c r="F75" s="9">
        <f>[2]หน้าผ้า!H84</f>
        <v>35</v>
      </c>
      <c r="G75" s="9" t="str">
        <f>[2]หน้าผ้า!I84</f>
        <v>ขาว</v>
      </c>
      <c r="H75" s="9" t="str">
        <f>[2]หน้าผ้า!J84</f>
        <v>ด้าน</v>
      </c>
      <c r="I75" s="9">
        <f>[2]หน้าผ้า!L84</f>
        <v>97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จับจีบ4"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มัด80 ใช้สายรัด</v>
      </c>
      <c r="T75" s="12">
        <f>[2]หน้าผ้า!X84</f>
        <v>45841</v>
      </c>
      <c r="U75" s="11">
        <f>[2]หน้าผ้า!AA84</f>
        <v>5040</v>
      </c>
      <c r="V75" s="10">
        <f>[2]หน้าผ้า!AJ84</f>
        <v>0</v>
      </c>
      <c r="W75" s="10">
        <f>[2]หน้าผ้า!AL84</f>
        <v>5040</v>
      </c>
      <c r="X75" s="10">
        <f>[2]หน้าผ้า!AM84</f>
        <v>0</v>
      </c>
      <c r="Y75" s="10">
        <f>[2]หน้าผ้า!AN84</f>
        <v>5292</v>
      </c>
      <c r="Z75" s="9" t="str">
        <f>[2]หน้าผ้า!AO84</f>
        <v>WSWT2025800SM</v>
      </c>
      <c r="AA75" s="8">
        <f>[2]หน้าผ้า!AQ84</f>
        <v>5139.8424000000005</v>
      </c>
      <c r="AB75" s="8">
        <f>[2]หน้าผ้า!AR84</f>
        <v>0</v>
      </c>
      <c r="AC75" s="8">
        <f>[2]หน้าผ้า!AS84</f>
        <v>5139.8424000000005</v>
      </c>
      <c r="AD75" s="8">
        <f>[2]หน้าผ้า!AT84</f>
        <v>0</v>
      </c>
      <c r="AE75" s="8">
        <f>[2]หน้าผ้า!AU84</f>
        <v>5139.8424000000005</v>
      </c>
      <c r="AF75" s="8">
        <f>[2]หน้าผ้า!AI84</f>
        <v>0</v>
      </c>
      <c r="AG75" s="1" t="str">
        <f>[3]หน้าผ้า!DC87</f>
        <v>ยังไม่ได้พิมพ์</v>
      </c>
      <c r="AH75" s="1" t="str">
        <f>[2]หน้าผ้า!DL84</f>
        <v>P6</v>
      </c>
      <c r="AI75" s="1">
        <f>[2]หน้าผ้า!DM84</f>
        <v>4</v>
      </c>
      <c r="AJ75" s="3">
        <f>[2]หน้าผ้า!DN84</f>
        <v>45841</v>
      </c>
      <c r="AK75" s="3">
        <f>[2]หน้าผ้า!DQ84</f>
        <v>45837</v>
      </c>
      <c r="AL75" s="3">
        <f>[2]หน้าผ้า!DR84</f>
        <v>45830</v>
      </c>
      <c r="AM75" s="3">
        <f>[2]หน้าผ้า!DS84</f>
        <v>45838</v>
      </c>
      <c r="AN75" s="3">
        <f>[2]หน้าผ้า!DT84</f>
        <v>45839</v>
      </c>
      <c r="AO75" s="3">
        <f>[2]หน้าผ้า!DU84</f>
        <v>45840</v>
      </c>
      <c r="AP75" s="3">
        <f>[2]หน้าผ้า!DP84</f>
        <v>45836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>รอART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388.34364800000003</v>
      </c>
    </row>
    <row r="76" spans="1:56" ht="27.75" customHeight="1" x14ac:dyDescent="0.45">
      <c r="A76" s="3">
        <f>[2]หน้าผ้า!C85</f>
        <v>45705</v>
      </c>
      <c r="B76" s="14" t="str">
        <f>[2]หน้าผ้า!B85</f>
        <v>MK68-000247</v>
      </c>
      <c r="C76" s="9" t="str">
        <f>[2]หน้าผ้า!E85</f>
        <v>บจก.อินเทคค์ โกลบอล</v>
      </c>
      <c r="D76" s="13" t="str">
        <f>[2]หน้าผ้า!F85</f>
        <v>เฟิร์สคลาส 912</v>
      </c>
      <c r="E76" s="9">
        <f>[2]หน้าผ้า!G85</f>
        <v>20</v>
      </c>
      <c r="F76" s="9">
        <f>[2]หน้าผ้า!H85</f>
        <v>35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97</v>
      </c>
      <c r="J76" s="9" t="str">
        <f>[2]หน้าผ้า!M85</f>
        <v>±</v>
      </c>
      <c r="K76" s="9">
        <f>[2]หน้าผ้า!N85</f>
        <v>5</v>
      </c>
      <c r="L76" s="9" t="str">
        <f>[2]หน้าผ้า!R85</f>
        <v>จับจีบ4"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>มัด80 ใช้สายรัด</v>
      </c>
      <c r="T76" s="12">
        <f>[2]หน้าผ้า!X85</f>
        <v>45841</v>
      </c>
      <c r="U76" s="11">
        <f>[2]หน้าผ้า!AA85</f>
        <v>855</v>
      </c>
      <c r="V76" s="10">
        <f>[2]หน้าผ้า!AJ85</f>
        <v>0</v>
      </c>
      <c r="W76" s="10">
        <f>[2]หน้าผ้า!AL85</f>
        <v>855</v>
      </c>
      <c r="X76" s="10">
        <f>[2]หน้าผ้า!AM85</f>
        <v>16440</v>
      </c>
      <c r="Y76" s="10">
        <f>[2]หน้าผ้า!AN85</f>
        <v>0</v>
      </c>
      <c r="Z76" s="9" t="str">
        <f>[2]หน้าผ้า!AO85</f>
        <v>WSWT2025800SM</v>
      </c>
      <c r="AA76" s="8">
        <f>[2]หน้าผ้า!AQ85</f>
        <v>0</v>
      </c>
      <c r="AB76" s="8">
        <f>[2]หน้าผ้า!AR85</f>
        <v>0</v>
      </c>
      <c r="AC76" s="8">
        <f>[2]หน้าผ้า!AS85</f>
        <v>0</v>
      </c>
      <c r="AD76" s="8">
        <f>[2]หน้าผ้า!AT85</f>
        <v>0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ยังไม่ได้พิมพ์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45841</v>
      </c>
      <c r="AK76" s="3">
        <f>[2]หน้าผ้า!DQ85</f>
        <v>45837</v>
      </c>
      <c r="AL76" s="3">
        <f>[2]หน้าผ้า!DR85</f>
        <v>45830</v>
      </c>
      <c r="AM76" s="3">
        <f>[2]หน้าผ้า!DS85</f>
        <v>45838</v>
      </c>
      <c r="AN76" s="3">
        <f>[2]หน้าผ้า!DT85</f>
        <v>45839</v>
      </c>
      <c r="AO76" s="3">
        <f>[2]หน้าผ้า!DU85</f>
        <v>45840</v>
      </c>
      <c r="AP76" s="3">
        <f>[2]หน้าผ้า!DP85</f>
        <v>45836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 t="str">
        <f>[2]หน้าผ้า!AG85</f>
        <v>ลบสีจำนวนมาก 3851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45782</v>
      </c>
      <c r="B77" s="14" t="str">
        <f>[2]หน้าผ้า!B86</f>
        <v>MK68-000609</v>
      </c>
      <c r="C77" s="9" t="str">
        <f>[2]หน้าผ้า!E86</f>
        <v>บจก.เอสพีเอ็ม อาหารสัตว์</v>
      </c>
      <c r="D77" s="13" t="str">
        <f>[2]หน้าผ้า!F86</f>
        <v xml:space="preserve">SW 441 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ใส</v>
      </c>
      <c r="I77" s="9">
        <f>[2]หน้าผ้า!L86</f>
        <v>100</v>
      </c>
      <c r="J77" s="9" t="str">
        <f>[2]หน้าผ้า!M86</f>
        <v>±</v>
      </c>
      <c r="K77" s="9">
        <f>[2]หน้าผ้า!N86</f>
        <v>5</v>
      </c>
      <c r="L77" s="9" t="str">
        <f>[2]หน้าผ้า!R86</f>
        <v>บิด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>500กระสอบแบน</v>
      </c>
      <c r="T77" s="12">
        <f>[2]หน้าผ้า!X86</f>
        <v>45846</v>
      </c>
      <c r="U77" s="11">
        <f>[2]หน้าผ้า!AA86</f>
        <v>5000</v>
      </c>
      <c r="V77" s="10">
        <f>[2]หน้าผ้า!AJ86</f>
        <v>3318</v>
      </c>
      <c r="W77" s="10">
        <f>[2]หน้าผ้า!AL86</f>
        <v>1682</v>
      </c>
      <c r="X77" s="10">
        <f>[2]หน้าผ้า!AM86</f>
        <v>4748</v>
      </c>
      <c r="Y77" s="10">
        <f>[2]หน้าผ้า!AN86</f>
        <v>264.60000000000002</v>
      </c>
      <c r="Z77" s="9" t="str">
        <f>[2]หน้าผ้า!AO86</f>
        <v>WSWT2025800SM</v>
      </c>
      <c r="AA77" s="8">
        <f>[2]หน้าผ้า!AQ86</f>
        <v>292.02049800000003</v>
      </c>
      <c r="AB77" s="8">
        <f>[2]หน้าผ้า!AR86</f>
        <v>292.02049800000003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292.02049800000003</v>
      </c>
      <c r="AF77" s="8">
        <f>[2]หน้าผ้า!AI86</f>
        <v>0</v>
      </c>
      <c r="AG77" s="1" t="str">
        <f>[3]หน้าผ้า!DC89</f>
        <v>รอแบบ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45846</v>
      </c>
      <c r="AK77" s="3">
        <f>[2]หน้าผ้า!DQ86</f>
        <v>45842</v>
      </c>
      <c r="AL77" s="3">
        <f>[2]หน้าผ้า!DR86</f>
        <v>45835</v>
      </c>
      <c r="AM77" s="3">
        <f>[2]หน้าผ้า!DS86</f>
        <v>45843</v>
      </c>
      <c r="AN77" s="3">
        <f>[2]หน้าผ้า!DT86</f>
        <v>45844</v>
      </c>
      <c r="AO77" s="3">
        <f>[2]หน้าผ้า!DU86</f>
        <v>45845</v>
      </c>
      <c r="AP77" s="3">
        <f>[2]หน้าผ้า!DP86</f>
        <v>45841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 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45810</v>
      </c>
      <c r="B78" s="14" t="str">
        <f>[2]หน้าผ้า!B87</f>
        <v>MK68-000741</v>
      </c>
      <c r="C78" s="9" t="str">
        <f>[2]หน้าผ้า!E87</f>
        <v>บจก.เอสพีเอ็ม อาหารสัตว์</v>
      </c>
      <c r="D78" s="13" t="str">
        <f>[2]หน้าผ้า!F87</f>
        <v>SPM 915</v>
      </c>
      <c r="E78" s="9">
        <f>[2]หน้าผ้า!G87</f>
        <v>20</v>
      </c>
      <c r="F78" s="9">
        <f>[2]หน้าผ้า!H87</f>
        <v>38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±</v>
      </c>
      <c r="K78" s="9">
        <f>[2]หน้าผ้า!N87</f>
        <v>5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>500กระสอบแบน</v>
      </c>
      <c r="T78" s="12">
        <f>[2]หน้าผ้า!X87</f>
        <v>45846</v>
      </c>
      <c r="U78" s="11">
        <f>[2]หน้าผ้า!AA87</f>
        <v>3000</v>
      </c>
      <c r="V78" s="10">
        <f>[2]หน้าผ้า!AJ87</f>
        <v>0</v>
      </c>
      <c r="W78" s="10">
        <f>[2]หน้าผ้า!AL87</f>
        <v>3000</v>
      </c>
      <c r="X78" s="10">
        <f>[2]หน้าผ้า!AM87</f>
        <v>0</v>
      </c>
      <c r="Y78" s="10">
        <f>[2]หน้าผ้า!AN87</f>
        <v>3150</v>
      </c>
      <c r="Z78" s="9" t="str">
        <f>[2]หน้าผ้า!AO87</f>
        <v>WSWT2025800SM</v>
      </c>
      <c r="AA78" s="8">
        <f>[2]หน้าผ้า!AQ87</f>
        <v>3310.89</v>
      </c>
      <c r="AB78" s="8">
        <f>[2]หน้าผ้า!AR87</f>
        <v>3310.89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3310.89</v>
      </c>
      <c r="AF78" s="8">
        <f>[2]หน้าผ้า!AI87</f>
        <v>0</v>
      </c>
      <c r="AG78" s="1" t="str">
        <f>[3]หน้าผ้า!DC90</f>
        <v>พร้อมส่ง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45846</v>
      </c>
      <c r="AK78" s="3">
        <f>[2]หน้าผ้า!DQ87</f>
        <v>45842</v>
      </c>
      <c r="AL78" s="3">
        <f>[2]หน้าผ้า!DR87</f>
        <v>45835</v>
      </c>
      <c r="AM78" s="3">
        <f>[2]หน้าผ้า!DS87</f>
        <v>45843</v>
      </c>
      <c r="AN78" s="3">
        <f>[2]หน้าผ้า!DT87</f>
        <v>45844</v>
      </c>
      <c r="AO78" s="3">
        <f>[2]หน้าผ้า!DU87</f>
        <v>45845</v>
      </c>
      <c r="AP78" s="3">
        <f>[2]หน้าผ้า!DP87</f>
        <v>45841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>รอART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45826</v>
      </c>
      <c r="B79" s="14" t="str">
        <f>[2]หน้าผ้า!B88</f>
        <v>MK68-000806</v>
      </c>
      <c r="C79" s="9" t="str">
        <f>[2]หน้าผ้า!E88</f>
        <v>บจก.เอพีเอ็ม อะโกร</v>
      </c>
      <c r="D79" s="13" t="str">
        <f>[2]หน้าผ้า!F88</f>
        <v>ฟีล กู๊ด พี6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ใส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500กระสอบแบน</v>
      </c>
      <c r="T79" s="12">
        <f>[2]หน้าผ้า!X88</f>
        <v>45868</v>
      </c>
      <c r="U79" s="11">
        <f>[2]หน้าผ้า!AA88</f>
        <v>3000</v>
      </c>
      <c r="V79" s="10">
        <f>[2]หน้าผ้า!AJ88</f>
        <v>0</v>
      </c>
      <c r="W79" s="10">
        <f>[2]หน้าผ้า!AL88</f>
        <v>3000</v>
      </c>
      <c r="X79" s="10">
        <f>[2]หน้าผ้า!AM88</f>
        <v>0</v>
      </c>
      <c r="Y79" s="10">
        <f>[2]หน้าผ้า!AN88</f>
        <v>3150</v>
      </c>
      <c r="Z79" s="9" t="str">
        <f>[2]หน้าผ้า!AO88</f>
        <v>WSWT2025800SM</v>
      </c>
      <c r="AA79" s="8">
        <f>[2]หน้าผ้า!AQ88</f>
        <v>3310.89</v>
      </c>
      <c r="AB79" s="8">
        <f>[2]หน้าผ้า!AR88</f>
        <v>0</v>
      </c>
      <c r="AC79" s="8">
        <f>[2]หน้าผ้า!AS88</f>
        <v>3310.89</v>
      </c>
      <c r="AD79" s="8">
        <f>[2]หน้าผ้า!AT88</f>
        <v>0</v>
      </c>
      <c r="AE79" s="8">
        <f>[2]หน้าผ้า!AU88</f>
        <v>3310.89</v>
      </c>
      <c r="AF79" s="8">
        <f>[2]หน้าผ้า!AI88</f>
        <v>0</v>
      </c>
      <c r="AG79" s="1" t="str">
        <f>[3]หน้าผ้า!DC91</f>
        <v>พร้อมส่ง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45868</v>
      </c>
      <c r="AK79" s="3">
        <f>[2]หน้าผ้า!DQ88</f>
        <v>45864</v>
      </c>
      <c r="AL79" s="3">
        <f>[2]หน้าผ้า!DR88</f>
        <v>45857</v>
      </c>
      <c r="AM79" s="3">
        <f>[2]หน้าผ้า!DS88</f>
        <v>45865</v>
      </c>
      <c r="AN79" s="3">
        <f>[2]หน้าผ้า!DT88</f>
        <v>45866</v>
      </c>
      <c r="AO79" s="3">
        <f>[2]หน้าผ้า!DU88</f>
        <v>45867</v>
      </c>
      <c r="AP79" s="3">
        <f>[2]หน้าผ้า!DP88</f>
        <v>45863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>รอART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250.15613333333337</v>
      </c>
    </row>
    <row r="80" spans="1:56" ht="27.75" customHeight="1" x14ac:dyDescent="0.45">
      <c r="A80" s="3" t="str">
        <f>[2]หน้าผ้า!C89</f>
        <v>ประมาณการ</v>
      </c>
      <c r="B80" s="14" t="str">
        <f>[2]หน้าผ้า!B89</f>
        <v>ประมาณการ</v>
      </c>
      <c r="C80" s="9" t="str">
        <f>[2]หน้าผ้า!E89</f>
        <v>บจก.อินเทคค์ โกลบอล</v>
      </c>
      <c r="D80" s="13" t="str">
        <f>[2]หน้าผ้า!F89</f>
        <v>รอแบบ</v>
      </c>
      <c r="E80" s="9">
        <f>[2]หน้าผ้า!G89</f>
        <v>20</v>
      </c>
      <c r="F80" s="9">
        <f>[2]หน้าผ้า!H89</f>
        <v>36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จับจีบ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มัด80 ใช้สายรัด</v>
      </c>
      <c r="T80" s="12">
        <f>[2]หน้าผ้า!X89</f>
        <v>45868</v>
      </c>
      <c r="U80" s="11">
        <f>[2]หน้าผ้า!AA89</f>
        <v>100000</v>
      </c>
      <c r="V80" s="10">
        <f>[2]หน้าผ้า!AJ89</f>
        <v>0</v>
      </c>
      <c r="W80" s="10">
        <f>[2]หน้าผ้า!AL89</f>
        <v>100000</v>
      </c>
      <c r="X80" s="10">
        <f>[2]หน้าผ้า!AM89</f>
        <v>0</v>
      </c>
      <c r="Y80" s="10">
        <f>[2]หน้าผ้า!AN89</f>
        <v>105000</v>
      </c>
      <c r="Z80" s="9" t="str">
        <f>[2]หน้าผ้า!AO89</f>
        <v>WSWT2025800SM</v>
      </c>
      <c r="AA80" s="8">
        <f>[2]หน้าผ้า!AQ89</f>
        <v>104775.00000000001</v>
      </c>
      <c r="AB80" s="8">
        <f>[2]หน้าผ้า!AR89</f>
        <v>0</v>
      </c>
      <c r="AC80" s="8">
        <f>[2]หน้าผ้า!AS89</f>
        <v>104775.00000000001</v>
      </c>
      <c r="AD80" s="8">
        <f>[2]หน้าผ้า!AT89</f>
        <v>0</v>
      </c>
      <c r="AE80" s="8">
        <f>[2]หน้าผ้า!AU89</f>
        <v>104775.00000000001</v>
      </c>
      <c r="AF80" s="8">
        <f>[2]หน้าผ้า!AI89</f>
        <v>0</v>
      </c>
      <c r="AG80" s="1" t="str">
        <f>[3]หน้าผ้า!DC92</f>
        <v>รอตัด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45868</v>
      </c>
      <c r="AK80" s="3">
        <f>[2]หน้าผ้า!DQ89</f>
        <v>45864</v>
      </c>
      <c r="AL80" s="3">
        <f>[2]หน้าผ้า!DR89</f>
        <v>45857</v>
      </c>
      <c r="AM80" s="3">
        <f>[2]หน้าผ้า!DS89</f>
        <v>45865</v>
      </c>
      <c r="AN80" s="3">
        <f>[2]หน้าผ้า!DT89</f>
        <v>45866</v>
      </c>
      <c r="AO80" s="3">
        <f>[2]หน้าผ้า!DU89</f>
        <v>45867</v>
      </c>
      <c r="AP80" s="3">
        <f>[2]หน้าผ้า!DP89</f>
        <v>45863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>รอART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7916.333333333333</v>
      </c>
    </row>
    <row r="81" spans="1:56" ht="27.75" customHeight="1" x14ac:dyDescent="0.45">
      <c r="A81" s="3">
        <f>[2]หน้าผ้า!C90</f>
        <v>45799</v>
      </c>
      <c r="B81" s="14" t="str">
        <f>[2]หน้าผ้า!B90</f>
        <v>MK68-000694</v>
      </c>
      <c r="C81" s="9" t="str">
        <f>[2]หน้าผ้า!E90</f>
        <v>บจก.เอ.เจ.ฟาร์ม่าแล็บ</v>
      </c>
      <c r="D81" s="13" t="str">
        <f>[2]หน้าผ้า!F90</f>
        <v>เวท-มิน</v>
      </c>
      <c r="E81" s="9">
        <f>[2]หน้าผ้า!G90</f>
        <v>20</v>
      </c>
      <c r="F81" s="9">
        <f>[2]หน้าผ้า!H90</f>
        <v>34</v>
      </c>
      <c r="G81" s="9" t="str">
        <f>[2]หน้าผ้า!I90</f>
        <v>ขาว</v>
      </c>
      <c r="H81" s="9" t="str">
        <f>[2]หน้าผ้า!J90</f>
        <v>ใส</v>
      </c>
      <c r="I81" s="9">
        <f>[2]หน้าผ้า!L90</f>
        <v>95</v>
      </c>
      <c r="J81" s="9" t="str">
        <f>[2]หน้าผ้า!M90</f>
        <v>±</v>
      </c>
      <c r="K81" s="9">
        <f>[2]หน้าผ้า!N90</f>
        <v>5</v>
      </c>
      <c r="L81" s="9" t="str">
        <f>[2]หน้าผ้า!R90</f>
        <v>จับจีบ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>500กระสอบ</v>
      </c>
      <c r="T81" s="12" t="str">
        <f>[2]หน้าผ้า!X90</f>
        <v>รอส่ง</v>
      </c>
      <c r="U81" s="11">
        <f>[2]หน้าผ้า!AA90</f>
        <v>8000</v>
      </c>
      <c r="V81" s="10">
        <f>[2]หน้าผ้า!AJ90</f>
        <v>8154</v>
      </c>
      <c r="W81" s="10">
        <f>[2]หน้าผ้า!AL90</f>
        <v>0</v>
      </c>
      <c r="X81" s="10">
        <f>[2]หน้าผ้า!AM90</f>
        <v>14180</v>
      </c>
      <c r="Y81" s="10">
        <f>[2]หน้าผ้า!AN90</f>
        <v>0</v>
      </c>
      <c r="Z81" s="9" t="str">
        <f>[2]หน้าผ้า!AO90</f>
        <v>WSWT2025800SM</v>
      </c>
      <c r="AA81" s="8">
        <f>[2]หน้าผ้า!AQ90</f>
        <v>0</v>
      </c>
      <c r="AB81" s="8">
        <f>[2]หน้าผ้า!AR90</f>
        <v>0</v>
      </c>
      <c r="AC81" s="8">
        <f>[2]หน้าผ้า!AS90</f>
        <v>0</v>
      </c>
      <c r="AD81" s="8">
        <f>[2]หน้าผ้า!AT90</f>
        <v>0</v>
      </c>
      <c r="AE81" s="8">
        <f>[2]หน้าผ้า!AU90</f>
        <v>0</v>
      </c>
      <c r="AF81" s="8" t="str">
        <f>[2]หน้าผ้า!AI90</f>
        <v>ห้ามขาด-ห้ามเกิน</v>
      </c>
      <c r="AG81" s="1" t="str">
        <f>[3]หน้าผ้า!DC93</f>
        <v>รอตัด</v>
      </c>
      <c r="AH81" s="1" t="str">
        <f>[2]หน้าผ้า!DL90</f>
        <v>P6</v>
      </c>
      <c r="AI81" s="1">
        <f>[2]หน้าผ้า!DM90</f>
        <v>4</v>
      </c>
      <c r="AJ81" s="3" t="str">
        <f>[2]หน้าผ้า!DN90</f>
        <v>รอส่ง</v>
      </c>
      <c r="AK81" s="3" t="e">
        <f>[2]หน้าผ้า!DQ90</f>
        <v>#VALUE!</v>
      </c>
      <c r="AL81" s="3" t="e">
        <f>[2]หน้าผ้า!DR90</f>
        <v>#VALUE!</v>
      </c>
      <c r="AM81" s="3" t="e">
        <f>[2]หน้าผ้า!DS90</f>
        <v>#VALUE!</v>
      </c>
      <c r="AN81" s="3" t="e">
        <f>[2]หน้าผ้า!DT90</f>
        <v>#VALUE!</v>
      </c>
      <c r="AO81" s="3" t="e">
        <f>[2]หน้าผ้า!DU90</f>
        <v>#VALUE!</v>
      </c>
      <c r="AP81" s="3" t="e">
        <f>[2]หน้าผ้า!DP90</f>
        <v>#VALUE!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7.75" customHeight="1" x14ac:dyDescent="0.45">
      <c r="A82" s="3">
        <f>[2]หน้าผ้า!C91</f>
        <v>45799</v>
      </c>
      <c r="B82" s="14" t="str">
        <f>[2]หน้าผ้า!B91</f>
        <v>MK68-000694</v>
      </c>
      <c r="C82" s="9" t="str">
        <f>[2]หน้าผ้า!E91</f>
        <v>บจก.เอ.เจ.ฟาร์ม่าแล็บ</v>
      </c>
      <c r="D82" s="13" t="str">
        <f>[2]หน้าผ้า!F91</f>
        <v>เบส-มิน</v>
      </c>
      <c r="E82" s="9">
        <f>[2]หน้าผ้า!G91</f>
        <v>20</v>
      </c>
      <c r="F82" s="9">
        <f>[2]หน้าผ้า!H91</f>
        <v>34</v>
      </c>
      <c r="G82" s="9" t="str">
        <f>[2]หน้าผ้า!I91</f>
        <v>ขาว</v>
      </c>
      <c r="H82" s="9" t="str">
        <f>[2]หน้าผ้า!J91</f>
        <v>ใส</v>
      </c>
      <c r="I82" s="9">
        <f>[2]หน้าผ้า!L91</f>
        <v>95</v>
      </c>
      <c r="J82" s="9" t="str">
        <f>[2]หน้าผ้า!M91</f>
        <v>±</v>
      </c>
      <c r="K82" s="9">
        <f>[2]หน้าผ้า!N91</f>
        <v>5</v>
      </c>
      <c r="L82" s="9" t="str">
        <f>[2]หน้าผ้า!R91</f>
        <v>จับจีบ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>500กระสอบ</v>
      </c>
      <c r="T82" s="12" t="str">
        <f>[2]หน้าผ้า!X91</f>
        <v>รอส่ง</v>
      </c>
      <c r="U82" s="11">
        <f>[2]หน้าผ้า!AA91</f>
        <v>8000</v>
      </c>
      <c r="V82" s="10">
        <f>[2]หน้าผ้า!AJ91</f>
        <v>7840</v>
      </c>
      <c r="W82" s="10">
        <f>[2]หน้าผ้า!AL91</f>
        <v>160</v>
      </c>
      <c r="X82" s="10">
        <f>[2]หน้าผ้า!AM91</f>
        <v>8450</v>
      </c>
      <c r="Y82" s="10">
        <f>[2]หน้าผ้า!AN91</f>
        <v>0</v>
      </c>
      <c r="Z82" s="9" t="str">
        <f>[2]หน้าผ้า!AO91</f>
        <v>WSWT2025800SM</v>
      </c>
      <c r="AA82" s="8">
        <f>[2]หน้าผ้า!AQ91</f>
        <v>0</v>
      </c>
      <c r="AB82" s="8">
        <f>[2]หน้าผ้า!AR91</f>
        <v>0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0</v>
      </c>
      <c r="AF82" s="8" t="str">
        <f>[2]หน้าผ้า!AI91</f>
        <v>ห้ามขาด-ห้ามเกิน</v>
      </c>
      <c r="AG82" s="1" t="str">
        <f>[3]หน้าผ้า!DC94</f>
        <v>พร้อมส่ง</v>
      </c>
      <c r="AH82" s="1" t="str">
        <f>[2]หน้าผ้า!DL91</f>
        <v>P6</v>
      </c>
      <c r="AI82" s="1">
        <f>[2]หน้าผ้า!DM91</f>
        <v>4</v>
      </c>
      <c r="AJ82" s="3" t="str">
        <f>[2]หน้าผ้า!DN91</f>
        <v>รอส่ง</v>
      </c>
      <c r="AK82" s="3" t="e">
        <f>[2]หน้าผ้า!DQ91</f>
        <v>#VALUE!</v>
      </c>
      <c r="AL82" s="3" t="e">
        <f>[2]หน้าผ้า!DR91</f>
        <v>#VALUE!</v>
      </c>
      <c r="AM82" s="3" t="e">
        <f>[2]หน้าผ้า!DS91</f>
        <v>#VALUE!</v>
      </c>
      <c r="AN82" s="3" t="e">
        <f>[2]หน้าผ้า!DT91</f>
        <v>#VALUE!</v>
      </c>
      <c r="AO82" s="3" t="e">
        <f>[2]หน้าผ้า!DU91</f>
        <v>#VALUE!</v>
      </c>
      <c r="AP82" s="3" t="e">
        <f>[2]หน้าผ้า!DP91</f>
        <v>#VALUE!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7.75" customHeight="1" x14ac:dyDescent="0.45">
      <c r="A83" s="3">
        <f>[2]หน้าผ้า!C92</f>
        <v>45796</v>
      </c>
      <c r="B83" s="14" t="str">
        <f>[2]หน้าผ้า!B92</f>
        <v>MK68-000672</v>
      </c>
      <c r="C83" s="9" t="str">
        <f>[2]หน้าผ้า!E92</f>
        <v>บจก.อินเทคค์ โกลบอล</v>
      </c>
      <c r="D83" s="13" t="str">
        <f>[2]หน้าผ้า!F92</f>
        <v>เฟิร์สช้อย 912</v>
      </c>
      <c r="E83" s="9">
        <f>[2]หน้าผ้า!G92</f>
        <v>20</v>
      </c>
      <c r="F83" s="9">
        <f>[2]หน้าผ้า!H92</f>
        <v>36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±</v>
      </c>
      <c r="K83" s="9">
        <f>[2]หน้าผ้า!N92</f>
        <v>5</v>
      </c>
      <c r="L83" s="9" t="str">
        <f>[2]หน้าผ้า!R92</f>
        <v>จับจีบ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>มัด80 ใช้สายรัด</v>
      </c>
      <c r="T83" s="12" t="str">
        <f>[2]หน้าผ้า!X92</f>
        <v>รอแจ้ง</v>
      </c>
      <c r="U83" s="11">
        <f>[2]หน้าผ้า!AA92</f>
        <v>3853</v>
      </c>
      <c r="V83" s="10">
        <f>[2]หน้าผ้า!AJ92</f>
        <v>840</v>
      </c>
      <c r="W83" s="10">
        <f>[2]หน้าผ้า!AL92</f>
        <v>3013</v>
      </c>
      <c r="X83" s="10">
        <f>[2]หน้าผ้า!AM92</f>
        <v>15401</v>
      </c>
      <c r="Y83" s="10">
        <f>[2]หน้าผ้า!AN92</f>
        <v>0</v>
      </c>
      <c r="Z83" s="9" t="str">
        <f>[2]หน้าผ้า!AO92</f>
        <v>WSWT2025800SM</v>
      </c>
      <c r="AA83" s="8">
        <f>[2]หน้าผ้า!AQ92</f>
        <v>0</v>
      </c>
      <c r="AB83" s="8">
        <f>[2]หน้าผ้า!AR92</f>
        <v>0</v>
      </c>
      <c r="AC83" s="8">
        <f>[2]หน้าผ้า!AS92</f>
        <v>0</v>
      </c>
      <c r="AD83" s="8">
        <f>[2]หน้าผ้า!AT92</f>
        <v>0</v>
      </c>
      <c r="AE83" s="8">
        <f>[2]หน้าผ้า!AU92</f>
        <v>0</v>
      </c>
      <c r="AF83" s="8">
        <f>[2]หน้าผ้า!AI92</f>
        <v>0</v>
      </c>
      <c r="AG83" s="1" t="str">
        <f>[3]หน้าผ้า!DC95</f>
        <v>พร้อมส่ง</v>
      </c>
      <c r="AH83" s="1" t="str">
        <f>[2]หน้าผ้า!DL92</f>
        <v>P6</v>
      </c>
      <c r="AI83" s="1">
        <f>[2]หน้าผ้า!DM92</f>
        <v>4</v>
      </c>
      <c r="AJ83" s="3" t="str">
        <f>[2]หน้าผ้า!DN92</f>
        <v>รอแจ้ง</v>
      </c>
      <c r="AK83" s="3" t="e">
        <f>[2]หน้าผ้า!DQ92</f>
        <v>#VALUE!</v>
      </c>
      <c r="AL83" s="3" t="e">
        <f>[2]หน้าผ้า!DR92</f>
        <v>#VALUE!</v>
      </c>
      <c r="AM83" s="3" t="e">
        <f>[2]หน้าผ้า!DS92</f>
        <v>#VALUE!</v>
      </c>
      <c r="AN83" s="3" t="e">
        <f>[2]หน้าผ้า!DT92</f>
        <v>#VALUE!</v>
      </c>
      <c r="AO83" s="3" t="e">
        <f>[2]หน้าผ้า!DU92</f>
        <v>#VALUE!</v>
      </c>
      <c r="AP83" s="3" t="e">
        <f>[2]หน้าผ้า!DP92</f>
        <v>#VALUE!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7.75" customHeight="1" x14ac:dyDescent="0.45">
      <c r="A84" s="3">
        <f>[2]หน้าผ้า!C93</f>
        <v>45796</v>
      </c>
      <c r="B84" s="14" t="str">
        <f>[2]หน้าผ้า!B93</f>
        <v>MK68-000675</v>
      </c>
      <c r="C84" s="9" t="str">
        <f>[2]หน้าผ้า!E93</f>
        <v>บจก.อินเทคค์ โกลบอล</v>
      </c>
      <c r="D84" s="13" t="str">
        <f>[2]หน้าผ้า!F93</f>
        <v>เพอเฟคค์ 914</v>
      </c>
      <c r="E84" s="9">
        <f>[2]หน้าผ้า!G93</f>
        <v>20</v>
      </c>
      <c r="F84" s="9">
        <f>[2]หน้าผ้า!H93</f>
        <v>36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±</v>
      </c>
      <c r="K84" s="9">
        <f>[2]หน้าผ้า!N93</f>
        <v>5</v>
      </c>
      <c r="L84" s="9" t="str">
        <f>[2]หน้าผ้า!R93</f>
        <v>จับจีบ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>มัด80 ใช้สายรัด</v>
      </c>
      <c r="T84" s="12" t="str">
        <f>[2]หน้าผ้า!X93</f>
        <v>รอแจ้ง</v>
      </c>
      <c r="U84" s="11">
        <f>[2]หน้าผ้า!AA93</f>
        <v>3360</v>
      </c>
      <c r="V84" s="10">
        <f>[2]หน้าผ้า!AJ93</f>
        <v>0</v>
      </c>
      <c r="W84" s="10">
        <f>[2]หน้าผ้า!AL93</f>
        <v>3360</v>
      </c>
      <c r="X84" s="10">
        <f>[2]หน้าผ้า!AM93</f>
        <v>35200</v>
      </c>
      <c r="Y84" s="10">
        <f>[2]หน้าผ้า!AN93</f>
        <v>0</v>
      </c>
      <c r="Z84" s="9" t="str">
        <f>[2]หน้าผ้า!AO93</f>
        <v>WSWT2025800SM</v>
      </c>
      <c r="AA84" s="8">
        <f>[2]หน้าผ้า!AQ93</f>
        <v>0</v>
      </c>
      <c r="AB84" s="8">
        <f>[2]หน้าผ้า!AR93</f>
        <v>0</v>
      </c>
      <c r="AC84" s="8">
        <f>[2]หน้าผ้า!AS93</f>
        <v>0</v>
      </c>
      <c r="AD84" s="8">
        <f>[2]หน้าผ้า!AT93</f>
        <v>0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พร้อมส่ง</v>
      </c>
      <c r="AH84" s="1" t="str">
        <f>[2]หน้าผ้า!DL93</f>
        <v>P6</v>
      </c>
      <c r="AI84" s="1">
        <f>[2]หน้าผ้า!DM93</f>
        <v>4</v>
      </c>
      <c r="AJ84" s="3" t="str">
        <f>[2]หน้าผ้า!DN93</f>
        <v>รอแจ้ง</v>
      </c>
      <c r="AK84" s="3" t="e">
        <f>[2]หน้าผ้า!DQ93</f>
        <v>#VALUE!</v>
      </c>
      <c r="AL84" s="3" t="e">
        <f>[2]หน้าผ้า!DR93</f>
        <v>#VALUE!</v>
      </c>
      <c r="AM84" s="3" t="e">
        <f>[2]หน้าผ้า!DS93</f>
        <v>#VALUE!</v>
      </c>
      <c r="AN84" s="3" t="e">
        <f>[2]หน้าผ้า!DT93</f>
        <v>#VALUE!</v>
      </c>
      <c r="AO84" s="3" t="e">
        <f>[2]หน้าผ้า!DU93</f>
        <v>#VALUE!</v>
      </c>
      <c r="AP84" s="3" t="e">
        <f>[2]หน้าผ้า!DP93</f>
        <v>#VALUE!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 t="str">
        <f>[2]หน้าผ้า!AG93</f>
        <v>2/6---6/6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45796</v>
      </c>
      <c r="B85" s="14" t="str">
        <f>[2]หน้าผ้า!B94</f>
        <v>MK68-000676</v>
      </c>
      <c r="C85" s="9" t="str">
        <f>[2]หน้าผ้า!E94</f>
        <v>บจก.อินเทคค์ โกลบอล</v>
      </c>
      <c r="D85" s="13" t="str">
        <f>[2]หน้าผ้า!F94</f>
        <v>เพอเฟคค์ 916</v>
      </c>
      <c r="E85" s="9">
        <f>[2]หน้าผ้า!G94</f>
        <v>20</v>
      </c>
      <c r="F85" s="9">
        <f>[2]หน้าผ้า!H94</f>
        <v>36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±</v>
      </c>
      <c r="K85" s="9">
        <f>[2]หน้าผ้า!N94</f>
        <v>5</v>
      </c>
      <c r="L85" s="9" t="str">
        <f>[2]หน้าผ้า!R94</f>
        <v>จับจีบ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>มัด80 ใช้สายรัด</v>
      </c>
      <c r="T85" s="12" t="str">
        <f>[2]หน้าผ้า!X94</f>
        <v>รอแจ้ง</v>
      </c>
      <c r="U85" s="11">
        <f>[2]หน้าผ้า!AA94</f>
        <v>614</v>
      </c>
      <c r="V85" s="10">
        <f>[2]หน้าผ้า!AJ94</f>
        <v>0</v>
      </c>
      <c r="W85" s="10">
        <f>[2]หน้าผ้า!AL94</f>
        <v>614</v>
      </c>
      <c r="X85" s="10">
        <f>[2]หน้าผ้า!AM94</f>
        <v>12101</v>
      </c>
      <c r="Y85" s="10">
        <f>[2]หน้าผ้า!AN94</f>
        <v>0</v>
      </c>
      <c r="Z85" s="9" t="str">
        <f>[2]หน้าผ้า!AO94</f>
        <v>WSWT2025800SM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>
        <f>[2]หน้าผ้า!AI94</f>
        <v>0</v>
      </c>
      <c r="AG85" s="1" t="str">
        <f>[3]หน้าผ้า!DC97</f>
        <v>พร้อมส่ง</v>
      </c>
      <c r="AH85" s="1" t="str">
        <f>[2]หน้าผ้า!DL94</f>
        <v>P6</v>
      </c>
      <c r="AI85" s="1">
        <f>[2]หน้าผ้า!DM94</f>
        <v>4</v>
      </c>
      <c r="AJ85" s="3" t="str">
        <f>[2]หน้าผ้า!DN94</f>
        <v>รอแจ้ง</v>
      </c>
      <c r="AK85" s="3" t="e">
        <f>[2]หน้าผ้า!DQ94</f>
        <v>#VALUE!</v>
      </c>
      <c r="AL85" s="3" t="e">
        <f>[2]หน้าผ้า!DR94</f>
        <v>#VALUE!</v>
      </c>
      <c r="AM85" s="3" t="e">
        <f>[2]หน้าผ้า!DS94</f>
        <v>#VALUE!</v>
      </c>
      <c r="AN85" s="3" t="e">
        <f>[2]หน้าผ้า!DT94</f>
        <v>#VALUE!</v>
      </c>
      <c r="AO85" s="3" t="e">
        <f>[2]หน้าผ้า!DU94</f>
        <v>#VALUE!</v>
      </c>
      <c r="AP85" s="3" t="e">
        <f>[2]หน้าผ้า!DP94</f>
        <v>#VALUE!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45796</v>
      </c>
      <c r="B86" s="14" t="str">
        <f>[2]หน้าผ้า!B95</f>
        <v>MK68-000671</v>
      </c>
      <c r="C86" s="9" t="str">
        <f>[2]หน้าผ้า!E95</f>
        <v>บจก.อินเทคค์ โกลบอล</v>
      </c>
      <c r="D86" s="13" t="str">
        <f>[2]หน้าผ้า!F95</f>
        <v>เฟิร์สช้อย 902</v>
      </c>
      <c r="E86" s="9">
        <f>[2]หน้าผ้า!G95</f>
        <v>20</v>
      </c>
      <c r="F86" s="9">
        <f>[2]หน้าผ้า!H95</f>
        <v>36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จับจีบ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มัด80 ใช้สายรัด</v>
      </c>
      <c r="T86" s="12" t="str">
        <f>[2]หน้าผ้า!X95</f>
        <v>รอแจ้ง</v>
      </c>
      <c r="U86" s="11">
        <f>[2]หน้าผ้า!AA95</f>
        <v>366</v>
      </c>
      <c r="V86" s="10">
        <f>[2]หน้าผ้า!AJ95</f>
        <v>0</v>
      </c>
      <c r="W86" s="10">
        <f>[2]หน้าผ้า!AL95</f>
        <v>366</v>
      </c>
      <c r="X86" s="10">
        <f>[2]หน้าผ้า!AM95</f>
        <v>5113</v>
      </c>
      <c r="Y86" s="10">
        <f>[2]หน้าผ้า!AN95</f>
        <v>0</v>
      </c>
      <c r="Z86" s="9" t="str">
        <f>[2]หน้าผ้า!AO95</f>
        <v>WSWT2025800SM</v>
      </c>
      <c r="AA86" s="8">
        <f>[2]หน้าผ้า!AQ95</f>
        <v>0</v>
      </c>
      <c r="AB86" s="8">
        <f>[2]หน้าผ้า!AR95</f>
        <v>0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รอตัด</v>
      </c>
      <c r="AH86" s="1" t="str">
        <f>[2]หน้าผ้า!DL95</f>
        <v>P6</v>
      </c>
      <c r="AI86" s="1">
        <f>[2]หน้าผ้า!DM95</f>
        <v>4</v>
      </c>
      <c r="AJ86" s="3" t="str">
        <f>[2]หน้าผ้า!DN95</f>
        <v>รอแจ้ง</v>
      </c>
      <c r="AK86" s="3" t="e">
        <f>[2]หน้าผ้า!DQ95</f>
        <v>#VALUE!</v>
      </c>
      <c r="AL86" s="3" t="e">
        <f>[2]หน้าผ้า!DR95</f>
        <v>#VALUE!</v>
      </c>
      <c r="AM86" s="3" t="e">
        <f>[2]หน้าผ้า!DS95</f>
        <v>#VALUE!</v>
      </c>
      <c r="AN86" s="3" t="e">
        <f>[2]หน้าผ้า!DT95</f>
        <v>#VALUE!</v>
      </c>
      <c r="AO86" s="3" t="e">
        <f>[2]หน้าผ้า!DU95</f>
        <v>#VALUE!</v>
      </c>
      <c r="AP86" s="3" t="e">
        <f>[2]หน้าผ้า!DP95</f>
        <v>#VALUE!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0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45796</v>
      </c>
      <c r="B87" s="14" t="str">
        <f>[2]หน้าผ้า!B96</f>
        <v>MK68-000673</v>
      </c>
      <c r="C87" s="9" t="str">
        <f>[2]หน้าผ้า!E96</f>
        <v>บจก.อินเทคค์ โกลบอล</v>
      </c>
      <c r="D87" s="13" t="str">
        <f>[2]หน้าผ้า!F96</f>
        <v>เพอเฟคค์ 000</v>
      </c>
      <c r="E87" s="9">
        <f>[2]หน้าผ้า!G96</f>
        <v>20</v>
      </c>
      <c r="F87" s="9">
        <f>[2]หน้าผ้า!H96</f>
        <v>36</v>
      </c>
      <c r="G87" s="9" t="str">
        <f>[2]หน้าผ้า!I96</f>
        <v>ขาว</v>
      </c>
      <c r="H87" s="9" t="str">
        <f>[2]หน้าผ้า!J96</f>
        <v>ด้าน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จับจีบ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มัด80 ใช้สายรัด</v>
      </c>
      <c r="T87" s="12" t="str">
        <f>[2]หน้าผ้า!X96</f>
        <v>รอแจ้ง</v>
      </c>
      <c r="U87" s="11">
        <f>[2]หน้าผ้า!AA96</f>
        <v>179</v>
      </c>
      <c r="V87" s="10">
        <f>[2]หน้าผ้า!AJ96</f>
        <v>0</v>
      </c>
      <c r="W87" s="10">
        <f>[2]หน้าผ้า!AL96</f>
        <v>179</v>
      </c>
      <c r="X87" s="10">
        <f>[2]หน้าผ้า!AM96</f>
        <v>11000</v>
      </c>
      <c r="Y87" s="10">
        <f>[2]หน้าผ้า!AN96</f>
        <v>0</v>
      </c>
      <c r="Z87" s="9" t="str">
        <f>[2]หน้าผ้า!AO96</f>
        <v>WSWT2025800SM</v>
      </c>
      <c r="AA87" s="8">
        <f>[2]หน้าผ้า!AQ96</f>
        <v>0</v>
      </c>
      <c r="AB87" s="8">
        <f>[2]หน้าผ้า!AR96</f>
        <v>0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 t="str">
        <f>[2]หน้าผ้า!DN96</f>
        <v>รอแจ้ง</v>
      </c>
      <c r="AK87" s="3" t="e">
        <f>[2]หน้าผ้า!DQ96</f>
        <v>#VALUE!</v>
      </c>
      <c r="AL87" s="3" t="e">
        <f>[2]หน้าผ้า!DR96</f>
        <v>#VALUE!</v>
      </c>
      <c r="AM87" s="3" t="e">
        <f>[2]หน้าผ้า!DS96</f>
        <v>#VALUE!</v>
      </c>
      <c r="AN87" s="3" t="e">
        <f>[2]หน้าผ้า!DT96</f>
        <v>#VALUE!</v>
      </c>
      <c r="AO87" s="3" t="e">
        <f>[2]หน้าผ้า!DU96</f>
        <v>#VALUE!</v>
      </c>
      <c r="AP87" s="3" t="e">
        <f>[2]หน้าผ้า!DP96</f>
        <v>#VALUE!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45796</v>
      </c>
      <c r="B88" s="14" t="str">
        <f>[2]หน้าผ้า!B97</f>
        <v>MK68-000673</v>
      </c>
      <c r="C88" s="9" t="str">
        <f>[2]หน้าผ้า!E97</f>
        <v>บจก.อินเทคค์ โกลบอล</v>
      </c>
      <c r="D88" s="13" t="str">
        <f>[2]หน้าผ้า!F97</f>
        <v>เพอเฟคค์ 902</v>
      </c>
      <c r="E88" s="9">
        <f>[2]หน้าผ้า!G97</f>
        <v>20</v>
      </c>
      <c r="F88" s="9">
        <f>[2]หน้าผ้า!H97</f>
        <v>36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±</v>
      </c>
      <c r="K88" s="9">
        <f>[2]หน้าผ้า!N97</f>
        <v>5</v>
      </c>
      <c r="L88" s="9" t="str">
        <f>[2]หน้าผ้า!R97</f>
        <v>จับจีบ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>มัด80 ใช้สายรัด</v>
      </c>
      <c r="T88" s="12" t="str">
        <f>[2]หน้าผ้า!X97</f>
        <v>รอแจ้ง</v>
      </c>
      <c r="U88" s="11">
        <f>[2]หน้าผ้า!AA97</f>
        <v>302</v>
      </c>
      <c r="V88" s="10">
        <f>[2]หน้าผ้า!AJ97</f>
        <v>0</v>
      </c>
      <c r="W88" s="10">
        <f>[2]หน้าผ้า!AL97</f>
        <v>302</v>
      </c>
      <c r="X88" s="10">
        <f>[2]หน้าผ้า!AM97</f>
        <v>5300</v>
      </c>
      <c r="Y88" s="10">
        <f>[2]หน้าผ้า!AN97</f>
        <v>0</v>
      </c>
      <c r="Z88" s="9" t="str">
        <f>[2]หน้าผ้า!AO97</f>
        <v>WSWT2025800SM</v>
      </c>
      <c r="AA88" s="8">
        <f>[2]หน้าผ้า!AQ97</f>
        <v>0</v>
      </c>
      <c r="AB88" s="8">
        <f>[2]หน้าผ้า!AR97</f>
        <v>0</v>
      </c>
      <c r="AC88" s="8">
        <f>[2]หน้าผ้า!AS97</f>
        <v>0</v>
      </c>
      <c r="AD88" s="8">
        <f>[2]หน้าผ้า!AT97</f>
        <v>0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ยังไม่ได้พิมพ์</v>
      </c>
      <c r="AH88" s="1" t="str">
        <f>[2]หน้าผ้า!DL97</f>
        <v>P6</v>
      </c>
      <c r="AI88" s="1">
        <f>[2]หน้าผ้า!DM97</f>
        <v>4</v>
      </c>
      <c r="AJ88" s="3" t="str">
        <f>[2]หน้าผ้า!DN97</f>
        <v>รอแจ้ง</v>
      </c>
      <c r="AK88" s="3" t="e">
        <f>[2]หน้าผ้า!DQ97</f>
        <v>#VALUE!</v>
      </c>
      <c r="AL88" s="3" t="e">
        <f>[2]หน้าผ้า!DR97</f>
        <v>#VALUE!</v>
      </c>
      <c r="AM88" s="3" t="e">
        <f>[2]หน้าผ้า!DS97</f>
        <v>#VALUE!</v>
      </c>
      <c r="AN88" s="3" t="e">
        <f>[2]หน้าผ้า!DT97</f>
        <v>#VALUE!</v>
      </c>
      <c r="AO88" s="3" t="e">
        <f>[2]หน้าผ้า!DU97</f>
        <v>#VALUE!</v>
      </c>
      <c r="AP88" s="3" t="e">
        <f>[2]หน้าผ้า!DP97</f>
        <v>#VALUE!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45796</v>
      </c>
      <c r="B89" s="14" t="str">
        <f>[2]หน้าผ้า!B98</f>
        <v>MK68-000674</v>
      </c>
      <c r="C89" s="9" t="str">
        <f>[2]หน้าผ้า!E98</f>
        <v>บจก.อินเทคค์ โกลบอล</v>
      </c>
      <c r="D89" s="13" t="str">
        <f>[2]หน้าผ้า!F98</f>
        <v>เพอเฟคค์ 913</v>
      </c>
      <c r="E89" s="9">
        <f>[2]หน้าผ้า!G98</f>
        <v>20</v>
      </c>
      <c r="F89" s="9">
        <f>[2]หน้าผ้า!H98</f>
        <v>36</v>
      </c>
      <c r="G89" s="9" t="str">
        <f>[2]หน้าผ้า!I98</f>
        <v>ขาว</v>
      </c>
      <c r="H89" s="9" t="str">
        <f>[2]หน้าผ้า!J98</f>
        <v>ด้าน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จับจีบ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มัด80 ใช้สายรัด</v>
      </c>
      <c r="T89" s="12" t="str">
        <f>[2]หน้าผ้า!X98</f>
        <v>รอแจ้ง</v>
      </c>
      <c r="U89" s="11">
        <f>[2]หน้าผ้า!AA98</f>
        <v>1200</v>
      </c>
      <c r="V89" s="10">
        <f>[2]หน้าผ้า!AJ98</f>
        <v>0</v>
      </c>
      <c r="W89" s="10">
        <f>[2]หน้าผ้า!AL98</f>
        <v>1200</v>
      </c>
      <c r="X89" s="10">
        <f>[2]หน้าผ้า!AM98</f>
        <v>10700</v>
      </c>
      <c r="Y89" s="10">
        <f>[2]หน้าผ้า!AN98</f>
        <v>0</v>
      </c>
      <c r="Z89" s="9" t="str">
        <f>[2]หน้าผ้า!AO98</f>
        <v>WSWT2025800SM</v>
      </c>
      <c r="AA89" s="8">
        <f>[2]หน้าผ้า!AQ98</f>
        <v>0</v>
      </c>
      <c r="AB89" s="8">
        <f>[2]หน้าผ้า!AR98</f>
        <v>0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0</v>
      </c>
      <c r="AF89" s="8">
        <f>[2]หน้าผ้า!AI98</f>
        <v>0</v>
      </c>
      <c r="AG89" s="1" t="str">
        <f>[3]หน้าผ้า!DC101</f>
        <v>ยังไม่ได้พิมพ์</v>
      </c>
      <c r="AH89" s="1" t="str">
        <f>[2]หน้าผ้า!DL98</f>
        <v>P6</v>
      </c>
      <c r="AI89" s="1">
        <f>[2]หน้าผ้า!DM98</f>
        <v>4</v>
      </c>
      <c r="AJ89" s="3" t="str">
        <f>[2]หน้าผ้า!DN98</f>
        <v>รอแจ้ง</v>
      </c>
      <c r="AK89" s="3" t="e">
        <f>[2]หน้าผ้า!DQ98</f>
        <v>#VALUE!</v>
      </c>
      <c r="AL89" s="3" t="e">
        <f>[2]หน้าผ้า!DR98</f>
        <v>#VALUE!</v>
      </c>
      <c r="AM89" s="3" t="e">
        <f>[2]หน้าผ้า!DS98</f>
        <v>#VALUE!</v>
      </c>
      <c r="AN89" s="3" t="e">
        <f>[2]หน้าผ้า!DT98</f>
        <v>#VALUE!</v>
      </c>
      <c r="AO89" s="3" t="e">
        <f>[2]หน้าผ้า!DU98</f>
        <v>#VALUE!</v>
      </c>
      <c r="AP89" s="3" t="e">
        <f>[2]หน้าผ้า!DP98</f>
        <v>#VALUE!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45798</v>
      </c>
      <c r="B90" s="14" t="str">
        <f>[2]หน้าผ้า!B99</f>
        <v>MK68-000693</v>
      </c>
      <c r="C90" s="9" t="str">
        <f>[2]หน้าผ้า!E99</f>
        <v>บจก.เอพีเอ็ม อะโกร</v>
      </c>
      <c r="D90" s="13" t="str">
        <f>[2]หน้าผ้า!F99</f>
        <v>ฟีล กู๊ด พี07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ใส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 t="str">
        <f>[2]หน้าผ้า!X99</f>
        <v>รอแจ้ง</v>
      </c>
      <c r="U90" s="11">
        <f>[2]หน้าผ้า!AA99</f>
        <v>5000</v>
      </c>
      <c r="V90" s="10">
        <f>[2]หน้าผ้า!AJ99</f>
        <v>0</v>
      </c>
      <c r="W90" s="10">
        <f>[2]หน้าผ้า!AL99</f>
        <v>5000</v>
      </c>
      <c r="X90" s="10">
        <f>[2]หน้าผ้า!AM99</f>
        <v>0</v>
      </c>
      <c r="Y90" s="10">
        <f>[2]หน้าผ้า!AN99</f>
        <v>5250</v>
      </c>
      <c r="Z90" s="9" t="str">
        <f>[2]หน้าผ้า!AO99</f>
        <v>WSWT2025800SM</v>
      </c>
      <c r="AA90" s="8">
        <f>[2]หน้าผ้า!AQ99</f>
        <v>5518.15</v>
      </c>
      <c r="AB90" s="8">
        <f>[2]หน้าผ้า!AR99</f>
        <v>5518.15</v>
      </c>
      <c r="AC90" s="8">
        <f>[2]หน้าผ้า!AS99</f>
        <v>0</v>
      </c>
      <c r="AD90" s="8">
        <f>[2]หน้าผ้า!AT99</f>
        <v>0</v>
      </c>
      <c r="AE90" s="8">
        <f>[2]หน้าผ้า!AU99</f>
        <v>5518.15</v>
      </c>
      <c r="AF90" s="8">
        <f>[2]หน้าผ้า!AI99</f>
        <v>0</v>
      </c>
      <c r="AG90" s="1" t="str">
        <f>[3]หน้าผ้า!DC102</f>
        <v>พร้อมส่ง</v>
      </c>
      <c r="AH90" s="1" t="str">
        <f>[2]หน้าผ้า!DL99</f>
        <v>P6</v>
      </c>
      <c r="AI90" s="1">
        <f>[2]หน้าผ้า!DM99</f>
        <v>4</v>
      </c>
      <c r="AJ90" s="3" t="str">
        <f>[2]หน้าผ้า!DN99</f>
        <v>รอแจ้ง</v>
      </c>
      <c r="AK90" s="3" t="e">
        <f>[2]หน้าผ้า!DQ99</f>
        <v>#VALUE!</v>
      </c>
      <c r="AL90" s="3" t="e">
        <f>[2]หน้าผ้า!DR99</f>
        <v>#VALUE!</v>
      </c>
      <c r="AM90" s="3" t="e">
        <f>[2]หน้าผ้า!DS99</f>
        <v>#VALUE!</v>
      </c>
      <c r="AN90" s="3" t="e">
        <f>[2]หน้าผ้า!DT99</f>
        <v>#VALUE!</v>
      </c>
      <c r="AO90" s="3" t="e">
        <f>[2]หน้าผ้า!DU99</f>
        <v>#VALUE!</v>
      </c>
      <c r="AP90" s="3" t="e">
        <f>[2]หน้าผ้า!DP99</f>
        <v>#VALUE!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 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45782</v>
      </c>
      <c r="B91" s="14" t="str">
        <f>[2]หน้าผ้า!B100</f>
        <v>MK68-000609</v>
      </c>
      <c r="C91" s="9" t="str">
        <f>[2]หน้าผ้า!E100</f>
        <v>บจก.เอสพีเอ็ม อาหารสัตว์</v>
      </c>
      <c r="D91" s="13" t="str">
        <f>[2]หน้าผ้า!F100</f>
        <v xml:space="preserve">SW 441 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ใส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 t="str">
        <f>[2]หน้าผ้า!X100</f>
        <v>รอแจ้ง</v>
      </c>
      <c r="U91" s="11">
        <f>[2]หน้าผ้า!AA100</f>
        <v>15000</v>
      </c>
      <c r="V91" s="10">
        <f>[2]หน้าผ้า!AJ100</f>
        <v>0</v>
      </c>
      <c r="W91" s="10">
        <f>[2]หน้าผ้า!AL100</f>
        <v>15000</v>
      </c>
      <c r="X91" s="10">
        <f>[2]หน้าผ้า!AM100</f>
        <v>0</v>
      </c>
      <c r="Y91" s="10">
        <f>[2]หน้าผ้า!AN100</f>
        <v>15750</v>
      </c>
      <c r="Z91" s="9" t="str">
        <f>[2]หน้าผ้า!AO100</f>
        <v>WSWT2025800SM</v>
      </c>
      <c r="AA91" s="8">
        <f>[2]หน้าผ้า!AQ100</f>
        <v>16554.45</v>
      </c>
      <c r="AB91" s="8">
        <f>[2]หน้าผ้า!AR100</f>
        <v>0</v>
      </c>
      <c r="AC91" s="8">
        <f>[2]หน้าผ้า!AS100</f>
        <v>16554.45</v>
      </c>
      <c r="AD91" s="8">
        <f>[2]หน้าผ้า!AT100</f>
        <v>0</v>
      </c>
      <c r="AE91" s="8">
        <f>[2]หน้าผ้า!AU100</f>
        <v>16554.45</v>
      </c>
      <c r="AF91" s="8">
        <f>[2]หน้าผ้า!AI100</f>
        <v>0</v>
      </c>
      <c r="AG91" s="1" t="str">
        <f>[3]หน้าผ้า!DC103</f>
        <v>รอแบบ</v>
      </c>
      <c r="AH91" s="1" t="str">
        <f>[2]หน้าผ้า!DL100</f>
        <v>P6</v>
      </c>
      <c r="AI91" s="1">
        <f>[2]หน้าผ้า!DM100</f>
        <v>4</v>
      </c>
      <c r="AJ91" s="3" t="str">
        <f>[2]หน้าผ้า!DN100</f>
        <v>รอแจ้ง</v>
      </c>
      <c r="AK91" s="3" t="e">
        <f>[2]หน้าผ้า!DQ100</f>
        <v>#VALUE!</v>
      </c>
      <c r="AL91" s="3" t="e">
        <f>[2]หน้าผ้า!DR100</f>
        <v>#VALUE!</v>
      </c>
      <c r="AM91" s="3" t="e">
        <f>[2]หน้าผ้า!DS100</f>
        <v>#VALUE!</v>
      </c>
      <c r="AN91" s="3" t="e">
        <f>[2]หน้าผ้า!DT100</f>
        <v>#VALUE!</v>
      </c>
      <c r="AO91" s="3" t="e">
        <f>[2]หน้าผ้า!DU100</f>
        <v>#VALUE!</v>
      </c>
      <c r="AP91" s="3" t="e">
        <f>[2]หน้าผ้า!DP100</f>
        <v>#VALUE!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 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1250.7806666666668</v>
      </c>
    </row>
    <row r="92" spans="1:56" ht="27.75" customHeight="1" x14ac:dyDescent="0.45">
      <c r="A92" s="3">
        <f>[2]หน้าผ้า!C101</f>
        <v>45810</v>
      </c>
      <c r="B92" s="14" t="str">
        <f>[2]หน้าผ้า!B101</f>
        <v>MK68-000742</v>
      </c>
      <c r="C92" s="9" t="str">
        <f>[2]หน้าผ้า!E101</f>
        <v>บจก.เอสพีเอ็ม อาหารสัตว์</v>
      </c>
      <c r="D92" s="13" t="str">
        <f>[2]หน้าผ้า!F101</f>
        <v>นีโอ 05</v>
      </c>
      <c r="E92" s="9">
        <f>[2]หน้าผ้า!G101</f>
        <v>20</v>
      </c>
      <c r="F92" s="9">
        <f>[2]หน้าผ้า!H101</f>
        <v>38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ไม่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500กระสอบแบน</v>
      </c>
      <c r="T92" s="12" t="str">
        <f>[2]หน้าผ้า!X101</f>
        <v>รอแจ้ง</v>
      </c>
      <c r="U92" s="11">
        <f>[2]หน้าผ้า!AA101</f>
        <v>5000</v>
      </c>
      <c r="V92" s="10">
        <f>[2]หน้าผ้า!AJ101</f>
        <v>0</v>
      </c>
      <c r="W92" s="10">
        <f>[2]หน้าผ้า!AL101</f>
        <v>5000</v>
      </c>
      <c r="X92" s="10">
        <f>[2]หน้าผ้า!AM101</f>
        <v>0</v>
      </c>
      <c r="Y92" s="10">
        <f>[2]หน้าผ้า!AN101</f>
        <v>5250</v>
      </c>
      <c r="Z92" s="9" t="str">
        <f>[2]หน้าผ้า!AO101</f>
        <v>WSWT2025800SM</v>
      </c>
      <c r="AA92" s="8">
        <f>[2]หน้าผ้า!AQ101</f>
        <v>5518.15</v>
      </c>
      <c r="AB92" s="8">
        <f>[2]หน้าผ้า!AR101</f>
        <v>0</v>
      </c>
      <c r="AC92" s="8">
        <f>[2]หน้าผ้า!AS101</f>
        <v>5518.15</v>
      </c>
      <c r="AD92" s="8">
        <f>[2]หน้าผ้า!AT101</f>
        <v>0</v>
      </c>
      <c r="AE92" s="8">
        <f>[2]หน้าผ้า!AU101</f>
        <v>5518.15</v>
      </c>
      <c r="AF92" s="8">
        <f>[2]หน้าผ้า!AI101</f>
        <v>0</v>
      </c>
      <c r="AG92" s="1" t="str">
        <f>[3]หน้าผ้า!DC104</f>
        <v>รอแบบ</v>
      </c>
      <c r="AH92" s="1" t="str">
        <f>[2]หน้าผ้า!DL101</f>
        <v>P6</v>
      </c>
      <c r="AI92" s="1">
        <f>[2]หน้าผ้า!DM101</f>
        <v>4</v>
      </c>
      <c r="AJ92" s="3" t="str">
        <f>[2]หน้าผ้า!DN101</f>
        <v>รอแจ้ง</v>
      </c>
      <c r="AK92" s="3" t="e">
        <f>[2]หน้าผ้า!DQ101</f>
        <v>#VALUE!</v>
      </c>
      <c r="AL92" s="3" t="e">
        <f>[2]หน้าผ้า!DR101</f>
        <v>#VALUE!</v>
      </c>
      <c r="AM92" s="3" t="e">
        <f>[2]หน้าผ้า!DS101</f>
        <v>#VALUE!</v>
      </c>
      <c r="AN92" s="3" t="e">
        <f>[2]หน้าผ้า!DT101</f>
        <v>#VALUE!</v>
      </c>
      <c r="AO92" s="3" t="e">
        <f>[2]หน้าผ้า!DU101</f>
        <v>#VALUE!</v>
      </c>
      <c r="AP92" s="3" t="e">
        <f>[2]หน้าผ้า!DP101</f>
        <v>#VALUE!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>รอART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416.92688888888887</v>
      </c>
    </row>
    <row r="93" spans="1:56" ht="27.75" customHeight="1" x14ac:dyDescent="0.45">
      <c r="A93" s="3">
        <f>[2]หน้าผ้า!C102</f>
        <v>45611</v>
      </c>
      <c r="B93" s="14" t="str">
        <f>[2]หน้าผ้า!B102</f>
        <v>MK67-001533</v>
      </c>
      <c r="C93" s="9" t="str">
        <f>[2]หน้าผ้า!E102</f>
        <v>บจก.อินเทคค์ โกลบอล</v>
      </c>
      <c r="D93" s="13" t="str">
        <f>[2]หน้าผ้า!F102</f>
        <v>เฟิร์สช้อย 914</v>
      </c>
      <c r="E93" s="9">
        <f>[2]หน้าผ้า!G102</f>
        <v>20</v>
      </c>
      <c r="F93" s="9">
        <f>[2]หน้าผ้า!H102</f>
        <v>36</v>
      </c>
      <c r="G93" s="9" t="str">
        <f>[2]หน้าผ้า!I102</f>
        <v>ขาว</v>
      </c>
      <c r="H93" s="9" t="str">
        <f>[2]หน้าผ้า!J102</f>
        <v>ด้าน</v>
      </c>
      <c r="I93" s="9">
        <f>[2]หน้าผ้า!L102</f>
        <v>100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จับจีบ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มัด80 ใช้สายรัด</v>
      </c>
      <c r="T93" s="12" t="str">
        <f>[2]หน้าผ้า!X102</f>
        <v>รอแจ้ง</v>
      </c>
      <c r="U93" s="11">
        <f>[2]หน้าผ้า!AA102</f>
        <v>67</v>
      </c>
      <c r="V93" s="10">
        <f>[2]หน้าผ้า!AJ102</f>
        <v>67</v>
      </c>
      <c r="W93" s="10">
        <f>[2]หน้าผ้า!AL102</f>
        <v>0</v>
      </c>
      <c r="X93" s="10">
        <f>[2]หน้าผ้า!AM102</f>
        <v>80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ยังไม่ได้พิมพ์</v>
      </c>
      <c r="AH93" s="1" t="str">
        <f>[2]หน้าผ้า!DL102</f>
        <v>P6</v>
      </c>
      <c r="AI93" s="1">
        <f>[2]หน้าผ้า!DM102</f>
        <v>4</v>
      </c>
      <c r="AJ93" s="3" t="str">
        <f>[2]หน้าผ้า!DN102</f>
        <v>รอแจ้ง</v>
      </c>
      <c r="AK93" s="3" t="e">
        <f>[2]หน้าผ้า!DQ102</f>
        <v>#VALUE!</v>
      </c>
      <c r="AL93" s="3" t="e">
        <f>[2]หน้าผ้า!DR102</f>
        <v>#VALUE!</v>
      </c>
      <c r="AM93" s="3" t="e">
        <f>[2]หน้าผ้า!DS102</f>
        <v>#VALUE!</v>
      </c>
      <c r="AN93" s="3" t="e">
        <f>[2]หน้าผ้า!DT102</f>
        <v>#VALUE!</v>
      </c>
      <c r="AO93" s="3" t="e">
        <f>[2]หน้าผ้า!DU102</f>
        <v>#VALUE!</v>
      </c>
      <c r="AP93" s="3" t="e">
        <f>[2]หน้าผ้า!DP102</f>
        <v>#VALUE!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 t="str">
        <f>[2]หน้าผ้า!C103</f>
        <v>ประมาณการ</v>
      </c>
      <c r="B94" s="14" t="str">
        <f>[2]หน้าผ้า!B103</f>
        <v>ประมาณการ</v>
      </c>
      <c r="C94" s="9" t="str">
        <f>[2]หน้าผ้า!E103</f>
        <v>บจก.เอสพีเอ็ม อาหารสัตว์</v>
      </c>
      <c r="D94" s="13" t="str">
        <f>[2]หน้าผ้า!F103</f>
        <v>รอแบบ</v>
      </c>
      <c r="E94" s="9">
        <f>[2]หน้าผ้า!G103</f>
        <v>20</v>
      </c>
      <c r="F94" s="9">
        <f>[2]หน้าผ้า!H103</f>
        <v>38</v>
      </c>
      <c r="G94" s="9" t="str">
        <f>[2]หน้าผ้า!I103</f>
        <v>ขาว</v>
      </c>
      <c r="H94" s="9" t="str">
        <f>[2]หน้าผ้า!J103</f>
        <v>ใส</v>
      </c>
      <c r="I94" s="9">
        <f>[2]หน้าผ้า!L103</f>
        <v>100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บิด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500กระสอบแบน</v>
      </c>
      <c r="T94" s="12">
        <f>[2]หน้าผ้า!X103</f>
        <v>45868</v>
      </c>
      <c r="U94" s="11">
        <f>[2]หน้าผ้า!AA103</f>
        <v>20000</v>
      </c>
      <c r="V94" s="10">
        <f>[2]หน้าผ้า!AJ103</f>
        <v>0</v>
      </c>
      <c r="W94" s="10">
        <f>[2]หน้าผ้า!AL103</f>
        <v>20000</v>
      </c>
      <c r="X94" s="10">
        <f>[2]หน้าผ้า!AM103</f>
        <v>0</v>
      </c>
      <c r="Y94" s="10">
        <f>[2]หน้าผ้า!AN103</f>
        <v>21000</v>
      </c>
      <c r="Z94" s="9" t="str">
        <f>[2]หน้าผ้า!AO103</f>
        <v>WSWT2025800SM</v>
      </c>
      <c r="AA94" s="8">
        <f>[2]หน้าผ้า!AQ103</f>
        <v>22072.6</v>
      </c>
      <c r="AB94" s="8">
        <f>[2]หน้าผ้า!AR103</f>
        <v>0</v>
      </c>
      <c r="AC94" s="8">
        <f>[2]หน้าผ้า!AS103</f>
        <v>22072.6</v>
      </c>
      <c r="AD94" s="8">
        <f>[2]หน้าผ้า!AT103</f>
        <v>0</v>
      </c>
      <c r="AE94" s="8">
        <f>[2]หน้าผ้า!AU103</f>
        <v>22072.6</v>
      </c>
      <c r="AF94" s="8">
        <f>[2]หน้าผ้า!AI103</f>
        <v>0</v>
      </c>
      <c r="AG94" s="1" t="str">
        <f>[3]หน้าผ้า!DC106</f>
        <v>พร้อมส่ง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45868</v>
      </c>
      <c r="AK94" s="3">
        <f>[2]หน้าผ้า!DQ103</f>
        <v>45864</v>
      </c>
      <c r="AL94" s="3">
        <f>[2]หน้าผ้า!DR103</f>
        <v>45857</v>
      </c>
      <c r="AM94" s="3">
        <f>[2]หน้าผ้า!DS103</f>
        <v>45865</v>
      </c>
      <c r="AN94" s="3">
        <f>[2]หน้าผ้า!DT103</f>
        <v>45866</v>
      </c>
      <c r="AO94" s="3">
        <f>[2]หน้าผ้า!DU103</f>
        <v>45867</v>
      </c>
      <c r="AP94" s="3">
        <f>[2]หน้าผ้า!DP103</f>
        <v>45863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>รอART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1667.7075555555555</v>
      </c>
    </row>
    <row r="95" spans="1:56" ht="27.75" customHeight="1" x14ac:dyDescent="0.45">
      <c r="A95" s="3" t="str">
        <f>[2]หน้าผ้า!C104</f>
        <v>ประมาณการ</v>
      </c>
      <c r="B95" s="14" t="str">
        <f>[2]หน้าผ้า!B104</f>
        <v>ประมาณการ</v>
      </c>
      <c r="C95" s="9" t="str">
        <f>[2]หน้าผ้า!E104</f>
        <v>บจก.ไทยธรรมดี</v>
      </c>
      <c r="D95" s="13" t="str">
        <f>[2]หน้าผ้า!F104</f>
        <v>รอแบบ</v>
      </c>
      <c r="E95" s="9">
        <f>[2]หน้าผ้า!G104</f>
        <v>20</v>
      </c>
      <c r="F95" s="9">
        <f>[2]หน้าผ้า!H104</f>
        <v>37</v>
      </c>
      <c r="G95" s="9" t="str">
        <f>[2]หน้าผ้า!I104</f>
        <v>ขาว</v>
      </c>
      <c r="H95" s="9" t="str">
        <f>[2]หน้าผ้า!J104</f>
        <v>ด้าน</v>
      </c>
      <c r="I95" s="9">
        <f>[2]หน้าผ้า!L104</f>
        <v>97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บิด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</v>
      </c>
      <c r="T95" s="12">
        <f>[2]หน้าผ้า!X104</f>
        <v>45868</v>
      </c>
      <c r="U95" s="11">
        <f>[2]หน้าผ้า!AA104</f>
        <v>40000</v>
      </c>
      <c r="V95" s="10">
        <f>[2]หน้าผ้า!AJ104</f>
        <v>0</v>
      </c>
      <c r="W95" s="10">
        <f>[2]หน้าผ้า!AL104</f>
        <v>40000</v>
      </c>
      <c r="X95" s="10">
        <f>[2]หน้าผ้า!AM104</f>
        <v>0</v>
      </c>
      <c r="Y95" s="10">
        <f>[2]หน้าผ้า!AN104</f>
        <v>42000</v>
      </c>
      <c r="Z95" s="9" t="str">
        <f>[2]หน้าผ้า!AO104</f>
        <v>WSWT2025800SM</v>
      </c>
      <c r="AA95" s="8">
        <f>[2]หน้าผ้า!AQ104</f>
        <v>43027.600000000006</v>
      </c>
      <c r="AB95" s="8">
        <f>[2]หน้าผ้า!AR104</f>
        <v>0</v>
      </c>
      <c r="AC95" s="8">
        <f>[2]หน้าผ้า!AS104</f>
        <v>43027.600000000006</v>
      </c>
      <c r="AD95" s="8">
        <f>[2]หน้าผ้า!AT104</f>
        <v>0</v>
      </c>
      <c r="AE95" s="8">
        <f>[2]หน้าผ้า!AU104</f>
        <v>43027.600000000006</v>
      </c>
      <c r="AF95" s="8">
        <f>[2]หน้าผ้า!AI104</f>
        <v>0</v>
      </c>
      <c r="AG95" s="1" t="str">
        <f>[3]หน้าผ้า!DC107</f>
        <v>พร้อมส่ง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45868</v>
      </c>
      <c r="AK95" s="3">
        <f>[2]หน้าผ้า!DQ104</f>
        <v>45864</v>
      </c>
      <c r="AL95" s="3">
        <f>[2]หน้าผ้า!DR104</f>
        <v>45857</v>
      </c>
      <c r="AM95" s="3">
        <f>[2]หน้าผ้า!DS104</f>
        <v>45865</v>
      </c>
      <c r="AN95" s="3">
        <f>[2]หน้าผ้า!DT104</f>
        <v>45866</v>
      </c>
      <c r="AO95" s="3">
        <f>[2]หน้าผ้า!DU104</f>
        <v>45867</v>
      </c>
      <c r="AP95" s="3">
        <f>[2]หน้าผ้า!DP104</f>
        <v>45863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>รอART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3250.9742222222226</v>
      </c>
    </row>
    <row r="96" spans="1:56" ht="27.75" customHeight="1" x14ac:dyDescent="0.45">
      <c r="A96" s="3">
        <f>[2]หน้าผ้า!C105</f>
        <v>45681</v>
      </c>
      <c r="B96" s="14" t="str">
        <f>[2]หน้าผ้า!B105</f>
        <v>MK68-000122</v>
      </c>
      <c r="C96" s="9" t="str">
        <f>[2]หน้าผ้า!E105</f>
        <v>บจก.เอสพีเอ็ม อาหารสัตว์</v>
      </c>
      <c r="D96" s="13" t="str">
        <f>[2]หน้าผ้า!F105</f>
        <v>SPM 212</v>
      </c>
      <c r="E96" s="9">
        <f>[2]หน้าผ้า!G105</f>
        <v>20</v>
      </c>
      <c r="F96" s="9">
        <f>[2]หน้าผ้า!H105</f>
        <v>40</v>
      </c>
      <c r="G96" s="9" t="str">
        <f>[2]หน้าผ้า!I105</f>
        <v>ขาว</v>
      </c>
      <c r="H96" s="9" t="str">
        <f>[2]หน้าผ้า!J105</f>
        <v>ด้าน</v>
      </c>
      <c r="I96" s="9">
        <f>[2]หน้าผ้า!L105</f>
        <v>108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บิด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500กระสอบแบน</v>
      </c>
      <c r="T96" s="12" t="str">
        <f>[2]หน้าผ้า!X105</f>
        <v>รอแจ้ง</v>
      </c>
      <c r="U96" s="11">
        <f>[2]หน้าผ้า!AA105</f>
        <v>3000</v>
      </c>
      <c r="V96" s="10">
        <f>[2]หน้าผ้า!AJ105</f>
        <v>0</v>
      </c>
      <c r="W96" s="10">
        <f>[2]หน้าผ้า!AL105</f>
        <v>3000</v>
      </c>
      <c r="X96" s="10">
        <f>[2]หน้าผ้า!AM105</f>
        <v>0</v>
      </c>
      <c r="Y96" s="10">
        <f>[2]หน้าผ้า!AN105</f>
        <v>3150</v>
      </c>
      <c r="Z96" s="9" t="str">
        <f>[2]หน้าผ้า!AO105</f>
        <v>WSWT2025800SM</v>
      </c>
      <c r="AA96" s="8">
        <f>[2]หน้าผ้า!AQ105</f>
        <v>3478.5300000000007</v>
      </c>
      <c r="AB96" s="8">
        <f>[2]หน้าผ้า!AR105</f>
        <v>0</v>
      </c>
      <c r="AC96" s="8">
        <f>[2]หน้าผ้า!AS105</f>
        <v>3478.5300000000007</v>
      </c>
      <c r="AD96" s="8">
        <f>[2]หน้าผ้า!AT105</f>
        <v>0</v>
      </c>
      <c r="AE96" s="8">
        <f>[2]หน้าผ้า!AU105</f>
        <v>3478.5300000000007</v>
      </c>
      <c r="AF96" s="8">
        <f>[2]หน้าผ้า!AI105</f>
        <v>0</v>
      </c>
      <c r="AG96" s="1" t="str">
        <f>[3]หน้าผ้า!DC108</f>
        <v>รอตัด</v>
      </c>
      <c r="AH96" s="1" t="str">
        <f>[2]หน้าผ้า!DL105</f>
        <v>P6</v>
      </c>
      <c r="AI96" s="1">
        <f>[2]หน้าผ้า!DM105</f>
        <v>4</v>
      </c>
      <c r="AJ96" s="3" t="str">
        <f>[2]หน้าผ้า!DN105</f>
        <v>รอแจ้ง</v>
      </c>
      <c r="AK96" s="3" t="e">
        <f>[2]หน้าผ้า!DQ105</f>
        <v>#VALUE!</v>
      </c>
      <c r="AL96" s="3" t="e">
        <f>[2]หน้าผ้า!DR105</f>
        <v>#VALUE!</v>
      </c>
      <c r="AM96" s="3" t="e">
        <f>[2]หน้าผ้า!DS105</f>
        <v>#VALUE!</v>
      </c>
      <c r="AN96" s="3" t="e">
        <f>[2]หน้าผ้า!DT105</f>
        <v>#VALUE!</v>
      </c>
      <c r="AO96" s="3" t="e">
        <f>[2]หน้าผ้า!DU105</f>
        <v>#VALUE!</v>
      </c>
      <c r="AP96" s="3" t="e">
        <f>[2]หน้าผ้า!DP105</f>
        <v>#VALUE!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262.82226666666674</v>
      </c>
    </row>
    <row r="97" spans="1:56" ht="27.75" customHeight="1" x14ac:dyDescent="0.45">
      <c r="A97" s="3">
        <f>[2]หน้าผ้า!C106</f>
        <v>45674</v>
      </c>
      <c r="B97" s="14" t="str">
        <f>[2]หน้าผ้า!B106</f>
        <v>MK68-000093</v>
      </c>
      <c r="C97" s="9" t="str">
        <f>[2]หน้าผ้า!E106</f>
        <v>บจก.อินเทคค์ โกลบอล</v>
      </c>
      <c r="D97" s="13" t="str">
        <f>[2]หน้าผ้า!F106</f>
        <v>เฟิร์สคลาส 902</v>
      </c>
      <c r="E97" s="9">
        <f>[2]หน้าผ้า!G106</f>
        <v>20</v>
      </c>
      <c r="F97" s="9">
        <f>[2]หน้าผ้า!H106</f>
        <v>35</v>
      </c>
      <c r="G97" s="9" t="str">
        <f>[2]หน้าผ้า!I106</f>
        <v>ขาว</v>
      </c>
      <c r="H97" s="9" t="str">
        <f>[2]หน้าผ้า!J106</f>
        <v>ด้าน</v>
      </c>
      <c r="I97" s="9">
        <f>[2]หน้าผ้า!L106</f>
        <v>97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จับจีบ4"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มัด80 ใช้สายรัด</v>
      </c>
      <c r="T97" s="12" t="str">
        <f>[2]หน้าผ้า!X106</f>
        <v>รอแจ้ง</v>
      </c>
      <c r="U97" s="11">
        <f>[2]หน้าผ้า!AA106</f>
        <v>152</v>
      </c>
      <c r="V97" s="10">
        <f>[2]หน้าผ้า!AJ106</f>
        <v>0</v>
      </c>
      <c r="W97" s="10">
        <f>[2]หน้าผ้า!AL106</f>
        <v>152</v>
      </c>
      <c r="X97" s="10">
        <f>[2]หน้าผ้า!AM106</f>
        <v>6000</v>
      </c>
      <c r="Y97" s="10">
        <f>[2]หน้าผ้า!AN106</f>
        <v>0</v>
      </c>
      <c r="Z97" s="9" t="str">
        <f>[2]หน้าผ้า!AO106</f>
        <v>WSWT2025800SM</v>
      </c>
      <c r="AA97" s="8">
        <f>[2]หน้าผ้า!AQ106</f>
        <v>0</v>
      </c>
      <c r="AB97" s="8">
        <f>[2]หน้าผ้า!AR106</f>
        <v>0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0</v>
      </c>
      <c r="AF97" s="8">
        <f>[2]หน้าผ้า!AI106</f>
        <v>5987</v>
      </c>
      <c r="AG97" s="1" t="str">
        <f>[3]หน้าผ้า!DC109</f>
        <v>พร้อมส่ง</v>
      </c>
      <c r="AH97" s="1" t="str">
        <f>[2]หน้าผ้า!DL106</f>
        <v>P6</v>
      </c>
      <c r="AI97" s="1">
        <f>[2]หน้าผ้า!DM106</f>
        <v>4</v>
      </c>
      <c r="AJ97" s="3" t="str">
        <f>[2]หน้าผ้า!DN106</f>
        <v>รอแจ้ง</v>
      </c>
      <c r="AK97" s="3" t="e">
        <f>[2]หน้าผ้า!DQ106</f>
        <v>#VALUE!</v>
      </c>
      <c r="AL97" s="3" t="e">
        <f>[2]หน้าผ้า!DR106</f>
        <v>#VALUE!</v>
      </c>
      <c r="AM97" s="3" t="e">
        <f>[2]หน้าผ้า!DS106</f>
        <v>#VALUE!</v>
      </c>
      <c r="AN97" s="3" t="e">
        <f>[2]หน้าผ้า!DT106</f>
        <v>#VALUE!</v>
      </c>
      <c r="AO97" s="3" t="e">
        <f>[2]หน้าผ้า!DU106</f>
        <v>#VALUE!</v>
      </c>
      <c r="AP97" s="3" t="e">
        <f>[2]หน้าผ้า!DP106</f>
        <v>#VALUE!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 t="str">
        <f>[2]หน้าผ้า!AG106</f>
        <v>ลบสี 5040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45611</v>
      </c>
      <c r="B98" s="14" t="str">
        <f>[2]หน้าผ้า!B107</f>
        <v>MK67-001532</v>
      </c>
      <c r="C98" s="9" t="str">
        <f>[2]หน้าผ้า!E107</f>
        <v>บจก.อินเทคค์ โกลบอล</v>
      </c>
      <c r="D98" s="13" t="str">
        <f>[2]หน้าผ้า!F107</f>
        <v>เฟิร์สช้อย 903</v>
      </c>
      <c r="E98" s="9">
        <f>[2]หน้าผ้า!G107</f>
        <v>20</v>
      </c>
      <c r="F98" s="9">
        <f>[2]หน้าผ้า!H107</f>
        <v>36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จับจีบ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มัด80 ใช้สายรัด</v>
      </c>
      <c r="T98" s="12" t="str">
        <f>[2]หน้าผ้า!X107</f>
        <v>รอแจ้ง</v>
      </c>
      <c r="U98" s="11">
        <f>[2]หน้าผ้า!AA107</f>
        <v>117</v>
      </c>
      <c r="V98" s="10">
        <f>[2]หน้าผ้า!AJ107</f>
        <v>0</v>
      </c>
      <c r="W98" s="10">
        <f>[2]หน้าผ้า!AL107</f>
        <v>117</v>
      </c>
      <c r="X98" s="10">
        <f>[2]หน้าผ้า!AM107</f>
        <v>10065</v>
      </c>
      <c r="Y98" s="10">
        <f>[2]หน้าผ้า!AN107</f>
        <v>0</v>
      </c>
      <c r="Z98" s="9" t="str">
        <f>[2]หน้าผ้า!AO107</f>
        <v>WSWT2025800SM</v>
      </c>
      <c r="AA98" s="8">
        <f>[2]หน้าผ้า!AQ107</f>
        <v>0</v>
      </c>
      <c r="AB98" s="8">
        <f>[2]หน้าผ้า!AR107</f>
        <v>0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0</v>
      </c>
      <c r="AF98" s="8">
        <f>[2]หน้าผ้า!AI107</f>
        <v>0</v>
      </c>
      <c r="AG98" s="1" t="str">
        <f>[3]หน้าผ้า!DC110</f>
        <v>พร้อมส่ง</v>
      </c>
      <c r="AH98" s="1" t="str">
        <f>[2]หน้าผ้า!DL107</f>
        <v>P6</v>
      </c>
      <c r="AI98" s="1">
        <f>[2]หน้าผ้า!DM107</f>
        <v>4</v>
      </c>
      <c r="AJ98" s="3" t="str">
        <f>[2]หน้าผ้า!DN107</f>
        <v>รอแจ้ง</v>
      </c>
      <c r="AK98" s="3" t="e">
        <f>[2]หน้าผ้า!DQ107</f>
        <v>#VALUE!</v>
      </c>
      <c r="AL98" s="3" t="e">
        <f>[2]หน้าผ้า!DR107</f>
        <v>#VALUE!</v>
      </c>
      <c r="AM98" s="3" t="e">
        <f>[2]หน้าผ้า!DS107</f>
        <v>#VALUE!</v>
      </c>
      <c r="AN98" s="3" t="e">
        <f>[2]หน้าผ้า!DT107</f>
        <v>#VALUE!</v>
      </c>
      <c r="AO98" s="3" t="e">
        <f>[2]หน้าผ้า!DU107</f>
        <v>#VALUE!</v>
      </c>
      <c r="AP98" s="3" t="e">
        <f>[2]หน้าผ้า!DP107</f>
        <v>#VALUE!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 xml:space="preserve"> /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45523</v>
      </c>
      <c r="B99" s="14" t="str">
        <f>[2]หน้าผ้า!B108</f>
        <v>MK67-001153</v>
      </c>
      <c r="C99" s="9" t="str">
        <f>[2]หน้าผ้า!E108</f>
        <v>บจก.อินเทคค์ โกลบอล</v>
      </c>
      <c r="D99" s="13" t="str">
        <f>[2]หน้าผ้า!F108</f>
        <v>สุบรรณ 777</v>
      </c>
      <c r="E99" s="9">
        <f>[2]หน้าผ้า!G108</f>
        <v>20</v>
      </c>
      <c r="F99" s="9">
        <f>[2]หน้าผ้า!H108</f>
        <v>36</v>
      </c>
      <c r="G99" s="9" t="str">
        <f>[2]หน้าผ้า!I108</f>
        <v>ขาว</v>
      </c>
      <c r="H99" s="9" t="str">
        <f>[2]หน้าผ้า!J108</f>
        <v>ด้าน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จับจีบ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มัด80 ใช้สายรัด</v>
      </c>
      <c r="T99" s="12" t="str">
        <f>[2]หน้าผ้า!X108</f>
        <v>รอแจ้ง</v>
      </c>
      <c r="U99" s="11">
        <f>[2]หน้าผ้า!AA108</f>
        <v>1260</v>
      </c>
      <c r="V99" s="10">
        <f>[2]หน้าผ้า!AJ108</f>
        <v>0</v>
      </c>
      <c r="W99" s="10">
        <f>[2]หน้าผ้า!AL108</f>
        <v>1260</v>
      </c>
      <c r="X99" s="10">
        <f>[2]หน้าผ้า!AM108</f>
        <v>11095</v>
      </c>
      <c r="Y99" s="10">
        <f>[2]หน้าผ้า!AN108</f>
        <v>0</v>
      </c>
      <c r="Z99" s="9" t="str">
        <f>[2]หน้าผ้า!AO108</f>
        <v>WSWT2025800SM</v>
      </c>
      <c r="AA99" s="8">
        <f>[2]หน้าผ้า!AQ108</f>
        <v>0</v>
      </c>
      <c r="AB99" s="8">
        <f>[2]หน้าผ้า!AR108</f>
        <v>0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0</v>
      </c>
      <c r="AF99" s="8">
        <f>[2]หน้าผ้า!AI108</f>
        <v>0</v>
      </c>
      <c r="AG99" s="1" t="str">
        <f>[3]หน้าผ้า!DC111</f>
        <v>พร้อมส่ง</v>
      </c>
      <c r="AH99" s="1" t="str">
        <f>[2]หน้าผ้า!DL108</f>
        <v>P6</v>
      </c>
      <c r="AI99" s="1">
        <f>[2]หน้าผ้า!DM108</f>
        <v>4</v>
      </c>
      <c r="AJ99" s="3" t="str">
        <f>[2]หน้าผ้า!DN108</f>
        <v>รอแจ้ง</v>
      </c>
      <c r="AK99" s="3" t="e">
        <f>[2]หน้าผ้า!DQ108</f>
        <v>#VALUE!</v>
      </c>
      <c r="AL99" s="3" t="e">
        <f>[2]หน้าผ้า!DR108</f>
        <v>#VALUE!</v>
      </c>
      <c r="AM99" s="3" t="e">
        <f>[2]หน้าผ้า!DS108</f>
        <v>#VALUE!</v>
      </c>
      <c r="AN99" s="3" t="e">
        <f>[2]หน้าผ้า!DT108</f>
        <v>#VALUE!</v>
      </c>
      <c r="AO99" s="3" t="e">
        <f>[2]หน้าผ้า!DU108</f>
        <v>#VALUE!</v>
      </c>
      <c r="AP99" s="3" t="e">
        <f>[2]หน้าผ้า!DP108</f>
        <v>#VALUE!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45523</v>
      </c>
      <c r="B100" s="14" t="str">
        <f>[2]หน้าผ้า!B109</f>
        <v>MK67-001153</v>
      </c>
      <c r="C100" s="9" t="str">
        <f>[2]หน้าผ้า!E109</f>
        <v>บจก.อินเทคค์ โกลบอล</v>
      </c>
      <c r="D100" s="13" t="str">
        <f>[2]หน้าผ้า!F109</f>
        <v>สุบรรณ 666</v>
      </c>
      <c r="E100" s="9">
        <f>[2]หน้าผ้า!G109</f>
        <v>20</v>
      </c>
      <c r="F100" s="9">
        <f>[2]หน้าผ้า!H109</f>
        <v>36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จับจีบ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มัด80 ใช้สายรัด</v>
      </c>
      <c r="T100" s="12" t="str">
        <f>[2]หน้าผ้า!X109</f>
        <v>รอแจ้ง</v>
      </c>
      <c r="U100" s="11">
        <f>[2]หน้าผ้า!AA109</f>
        <v>89</v>
      </c>
      <c r="V100" s="10">
        <f>[2]หน้าผ้า!AJ109</f>
        <v>0</v>
      </c>
      <c r="W100" s="10">
        <f>[2]หน้าผ้า!AL109</f>
        <v>89</v>
      </c>
      <c r="X100" s="10">
        <f>[2]หน้าผ้า!AM109</f>
        <v>11180</v>
      </c>
      <c r="Y100" s="10">
        <f>[2]หน้าผ้า!AN109</f>
        <v>0</v>
      </c>
      <c r="Z100" s="9" t="str">
        <f>[2]หน้าผ้า!AO109</f>
        <v>WSWT2025800SM</v>
      </c>
      <c r="AA100" s="8">
        <f>[2]หน้าผ้า!AQ109</f>
        <v>0</v>
      </c>
      <c r="AB100" s="8">
        <f>[2]หน้าผ้า!AR109</f>
        <v>0</v>
      </c>
      <c r="AC100" s="8">
        <f>[2]หน้าผ้า!AS109</f>
        <v>0</v>
      </c>
      <c r="AD100" s="8">
        <f>[2]หน้าผ้า!AT109</f>
        <v>0</v>
      </c>
      <c r="AE100" s="8">
        <f>[2]หน้าผ้า!AU109</f>
        <v>0</v>
      </c>
      <c r="AF100" s="8">
        <f>[2]หน้าผ้า!AI109</f>
        <v>0</v>
      </c>
      <c r="AG100" s="1" t="str">
        <f>[3]หน้าผ้า!DC112</f>
        <v>พร้อมส่ง</v>
      </c>
      <c r="AH100" s="1" t="str">
        <f>[2]หน้าผ้า!DL109</f>
        <v>P6</v>
      </c>
      <c r="AI100" s="1">
        <f>[2]หน้าผ้า!DM109</f>
        <v>4</v>
      </c>
      <c r="AJ100" s="3" t="str">
        <f>[2]หน้าผ้า!DN109</f>
        <v>รอแจ้ง</v>
      </c>
      <c r="AK100" s="3" t="e">
        <f>[2]หน้าผ้า!DQ109</f>
        <v>#VALUE!</v>
      </c>
      <c r="AL100" s="3" t="e">
        <f>[2]หน้าผ้า!DR109</f>
        <v>#VALUE!</v>
      </c>
      <c r="AM100" s="3" t="e">
        <f>[2]หน้าผ้า!DS109</f>
        <v>#VALUE!</v>
      </c>
      <c r="AN100" s="3" t="e">
        <f>[2]หน้าผ้า!DT109</f>
        <v>#VALUE!</v>
      </c>
      <c r="AO100" s="3" t="e">
        <f>[2]หน้าผ้า!DU109</f>
        <v>#VALUE!</v>
      </c>
      <c r="AP100" s="3" t="e">
        <f>[2]หน้าผ้า!DP109</f>
        <v>#VALUE!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 xml:space="preserve"> /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0</v>
      </c>
    </row>
    <row r="101" spans="1:56" ht="27.75" customHeight="1" x14ac:dyDescent="0.45">
      <c r="A101" s="3">
        <f>[2]หน้าผ้า!C110</f>
        <v>45741</v>
      </c>
      <c r="B101" s="14" t="str">
        <f>[2]หน้าผ้า!B110</f>
        <v>MK68-000452</v>
      </c>
      <c r="C101" s="9" t="str">
        <f>[2]หน้าผ้า!E110</f>
        <v>บจก.เอพีเอ็ม อะโกร</v>
      </c>
      <c r="D101" s="13" t="str">
        <f>[2]หน้าผ้า!F110</f>
        <v>วี-ฟีด วี 07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ใส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500กระสอบแบน</v>
      </c>
      <c r="T101" s="12" t="str">
        <f>[2]หน้าผ้า!X110</f>
        <v>รอส่ง</v>
      </c>
      <c r="U101" s="11">
        <f>[2]หน้าผ้า!AA110</f>
        <v>4000</v>
      </c>
      <c r="V101" s="10">
        <f>[2]หน้าผ้า!AJ110</f>
        <v>3857</v>
      </c>
      <c r="W101" s="10">
        <f>[2]หน้าผ้า!AL110</f>
        <v>143</v>
      </c>
      <c r="X101" s="10">
        <f>[2]หน้าผ้า!AM110</f>
        <v>4200</v>
      </c>
      <c r="Y101" s="10">
        <f>[2]หน้าผ้า!AN110</f>
        <v>0</v>
      </c>
      <c r="Z101" s="9" t="str">
        <f>[2]หน้าผ้า!AO110</f>
        <v>WSWT2025800SM</v>
      </c>
      <c r="AA101" s="8">
        <f>[2]หน้าผ้า!AQ110</f>
        <v>0</v>
      </c>
      <c r="AB101" s="8">
        <f>[2]หน้าผ้า!AR110</f>
        <v>0</v>
      </c>
      <c r="AC101" s="8">
        <f>[2]หน้าผ้า!AS110</f>
        <v>0</v>
      </c>
      <c r="AD101" s="8">
        <f>[2]หน้าผ้า!AT110</f>
        <v>0</v>
      </c>
      <c r="AE101" s="8">
        <f>[2]หน้าผ้า!AU110</f>
        <v>0</v>
      </c>
      <c r="AF101" s="8">
        <f>[2]หน้าผ้า!AI110</f>
        <v>0</v>
      </c>
      <c r="AG101" s="1" t="str">
        <f>[3]หน้าผ้า!DC113</f>
        <v>พร้อมส่ง</v>
      </c>
      <c r="AH101" s="1" t="str">
        <f>[2]หน้าผ้า!DL110</f>
        <v>P6</v>
      </c>
      <c r="AI101" s="1">
        <f>[2]หน้าผ้า!DM110</f>
        <v>4</v>
      </c>
      <c r="AJ101" s="3" t="str">
        <f>[2]หน้าผ้า!DN110</f>
        <v>รอส่ง</v>
      </c>
      <c r="AK101" s="3" t="e">
        <f>[2]หน้าผ้า!DQ110</f>
        <v>#VALUE!</v>
      </c>
      <c r="AL101" s="3" t="e">
        <f>[2]หน้าผ้า!DR110</f>
        <v>#VALUE!</v>
      </c>
      <c r="AM101" s="3" t="e">
        <f>[2]หน้าผ้า!DS110</f>
        <v>#VALUE!</v>
      </c>
      <c r="AN101" s="3" t="e">
        <f>[2]หน้าผ้า!DT110</f>
        <v>#VALUE!</v>
      </c>
      <c r="AO101" s="3" t="e">
        <f>[2]หน้าผ้า!DU110</f>
        <v>#VALUE!</v>
      </c>
      <c r="AP101" s="3" t="e">
        <f>[2]หน้าผ้า!DP110</f>
        <v>#VALUE!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 xml:space="preserve"> /</v>
      </c>
      <c r="AY101" s="2" t="str">
        <f>[2]หน้าผ้า!AG110</f>
        <v>มีลบสี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0</v>
      </c>
    </row>
    <row r="102" spans="1:56" ht="27.75" customHeight="1" x14ac:dyDescent="0.45">
      <c r="A102" s="3">
        <f>[2]หน้าผ้า!C111</f>
        <v>45720</v>
      </c>
      <c r="B102" s="14" t="str">
        <f>[2]หน้าผ้า!B111</f>
        <v>ใบรับคำสั่งซื้อ</v>
      </c>
      <c r="C102" s="9" t="str">
        <f>[2]หน้าผ้า!E111</f>
        <v>บจก.เอพีเอ็ม อะโกร</v>
      </c>
      <c r="D102" s="13" t="str">
        <f>[2]หน้าผ้า!F111</f>
        <v>นีโอ พี3(เอส)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500กระสอบแบน</v>
      </c>
      <c r="T102" s="12" t="str">
        <f>[2]หน้าผ้า!X111</f>
        <v>รอส่ง</v>
      </c>
      <c r="U102" s="11">
        <f>[2]หน้าผ้า!AA111</f>
        <v>4000</v>
      </c>
      <c r="V102" s="10">
        <f>[2]หน้าผ้า!AJ111</f>
        <v>4010</v>
      </c>
      <c r="W102" s="10">
        <f>[2]หน้าผ้า!AL111</f>
        <v>0</v>
      </c>
      <c r="X102" s="10">
        <f>[2]หน้าผ้า!AM111</f>
        <v>4470</v>
      </c>
      <c r="Y102" s="10">
        <f>[2]หน้าผ้า!AN111</f>
        <v>0</v>
      </c>
      <c r="Z102" s="9" t="str">
        <f>[2]หน้าผ้า!AO111</f>
        <v>WSWT2025800SM</v>
      </c>
      <c r="AA102" s="8">
        <f>[2]หน้าผ้า!AQ111</f>
        <v>0</v>
      </c>
      <c r="AB102" s="8">
        <f>[2]หน้าผ้า!AR111</f>
        <v>0</v>
      </c>
      <c r="AC102" s="8">
        <f>[2]หน้าผ้า!AS111</f>
        <v>0</v>
      </c>
      <c r="AD102" s="8">
        <f>[2]หน้าผ้า!AT111</f>
        <v>0</v>
      </c>
      <c r="AE102" s="8">
        <f>[2]หน้าผ้า!AU111</f>
        <v>0</v>
      </c>
      <c r="AF102" s="8">
        <f>[2]หน้าผ้า!AI111</f>
        <v>0</v>
      </c>
      <c r="AG102" s="1" t="str">
        <f>[3]หน้าผ้า!DC114</f>
        <v>พร้อมส่ง</v>
      </c>
      <c r="AH102" s="1" t="str">
        <f>[2]หน้าผ้า!DL111</f>
        <v>P6</v>
      </c>
      <c r="AI102" s="1">
        <f>[2]หน้าผ้า!DM111</f>
        <v>4</v>
      </c>
      <c r="AJ102" s="3" t="str">
        <f>[2]หน้าผ้า!DN111</f>
        <v>รอส่ง</v>
      </c>
      <c r="AK102" s="3" t="e">
        <f>[2]หน้าผ้า!DQ111</f>
        <v>#VALUE!</v>
      </c>
      <c r="AL102" s="3" t="e">
        <f>[2]หน้าผ้า!DR111</f>
        <v>#VALUE!</v>
      </c>
      <c r="AM102" s="3" t="e">
        <f>[2]หน้าผ้า!DS111</f>
        <v>#VALUE!</v>
      </c>
      <c r="AN102" s="3" t="e">
        <f>[2]หน้าผ้า!DT111</f>
        <v>#VALUE!</v>
      </c>
      <c r="AO102" s="3" t="e">
        <f>[2]หน้าผ้า!DU111</f>
        <v>#VALUE!</v>
      </c>
      <c r="AP102" s="3" t="e">
        <f>[2]หน้าผ้า!DP111</f>
        <v>#VALUE!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 xml:space="preserve"> /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0</v>
      </c>
    </row>
    <row r="103" spans="1:56" ht="27.75" customHeight="1" x14ac:dyDescent="0.45">
      <c r="A103" s="3">
        <f>[2]หน้าผ้า!C112</f>
        <v>45720</v>
      </c>
      <c r="B103" s="14" t="str">
        <f>[2]หน้าผ้า!B112</f>
        <v>ใบรับคำสั่งซื้อ</v>
      </c>
      <c r="C103" s="9" t="str">
        <f>[2]หน้าผ้า!E112</f>
        <v>บจก.เอพีเอ็ม อะโกร</v>
      </c>
      <c r="D103" s="13" t="str">
        <f>[2]หน้าผ้า!F112</f>
        <v>นีโอ พี4(เอส)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±</v>
      </c>
      <c r="K103" s="9">
        <f>[2]หน้าผ้า!N112</f>
        <v>5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>500กระสอบแบน</v>
      </c>
      <c r="T103" s="12" t="str">
        <f>[2]หน้าผ้า!X112</f>
        <v>รอส่ง</v>
      </c>
      <c r="U103" s="11">
        <f>[2]หน้าผ้า!AA112</f>
        <v>3000</v>
      </c>
      <c r="V103" s="10">
        <f>[2]หน้าผ้า!AJ112</f>
        <v>3065</v>
      </c>
      <c r="W103" s="10">
        <f>[2]หน้าผ้า!AL112</f>
        <v>0</v>
      </c>
      <c r="X103" s="10">
        <f>[2]หน้าผ้า!AM112</f>
        <v>3300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พร้อมส่ง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รอส่ง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45541</v>
      </c>
      <c r="B104" s="14" t="str">
        <f>[2]หน้าผ้า!B113</f>
        <v>MK67-001236</v>
      </c>
      <c r="C104" s="9" t="str">
        <f>[2]หน้าผ้า!E113</f>
        <v>บจก.เอพีเอ็ม อะโกร</v>
      </c>
      <c r="D104" s="13" t="str">
        <f>[2]หน้าผ้า!F113</f>
        <v>ยูฟีด รวมไก่ วัว</v>
      </c>
      <c r="E104" s="9">
        <f>[2]หน้าผ้า!G113</f>
        <v>20</v>
      </c>
      <c r="F104" s="9">
        <f>[2]หน้าผ้า!H113</f>
        <v>40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108</v>
      </c>
      <c r="J104" s="9" t="str">
        <f>[2]หน้าผ้า!M113</f>
        <v>±</v>
      </c>
      <c r="K104" s="9">
        <f>[2]หน้าผ้า!N113</f>
        <v>5</v>
      </c>
      <c r="L104" s="9" t="str">
        <f>[2]หน้าผ้า!R113</f>
        <v>บิด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>500กระสอบแบน</v>
      </c>
      <c r="T104" s="12" t="str">
        <f>[2]หน้าผ้า!X113</f>
        <v>รอส่ง</v>
      </c>
      <c r="U104" s="11">
        <f>[2]หน้าผ้า!AA113</f>
        <v>3000</v>
      </c>
      <c r="V104" s="10">
        <f>[2]หน้าผ้า!AJ113</f>
        <v>3318</v>
      </c>
      <c r="W104" s="10">
        <f>[2]หน้าผ้า!AL113</f>
        <v>0</v>
      </c>
      <c r="X104" s="10">
        <f>[2]หน้าผ้า!AM113</f>
        <v>0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 t="str">
        <f>[2]หน้าผ้า!AI113</f>
        <v>ลูกค้าสั่งผิดเอาไปส่งเดือน10</v>
      </c>
      <c r="AG104" s="1" t="str">
        <f>[3]หน้าผ้า!DC116</f>
        <v>พร้อมส่ง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รอส่ง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>
        <f>[2]หน้าผ้า!ED113</f>
        <v>0</v>
      </c>
      <c r="AY104" s="2" t="str">
        <f>[2]หน้าผ้า!AG113</f>
        <v>ลูกค้าต้องการเคลือบใส แต่เปิดมาเคลือบด้าน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45581</v>
      </c>
      <c r="B105" s="14" t="str">
        <f>[2]หน้าผ้า!B114</f>
        <v>MK67-001396</v>
      </c>
      <c r="C105" s="9" t="str">
        <f>[2]หน้าผ้า!E114</f>
        <v>บจก.เอพีเอ็ม อะโกร</v>
      </c>
      <c r="D105" s="13" t="str">
        <f>[2]หน้าผ้า!F114</f>
        <v>นีโอ พี4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±</v>
      </c>
      <c r="K105" s="9">
        <f>[2]หน้าผ้า!N114</f>
        <v>5</v>
      </c>
      <c r="L105" s="9" t="str">
        <f>[2]หน้าผ้า!R114</f>
        <v>บิด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>500กระสอบแบน</v>
      </c>
      <c r="T105" s="12" t="str">
        <f>[2]หน้าผ้า!X114</f>
        <v>รอส่ง</v>
      </c>
      <c r="U105" s="11">
        <f>[2]หน้าผ้า!AA114</f>
        <v>3000</v>
      </c>
      <c r="V105" s="10">
        <f>[2]หน้าผ้า!AJ114</f>
        <v>3194</v>
      </c>
      <c r="W105" s="10">
        <f>[2]หน้าผ้า!AL114</f>
        <v>0</v>
      </c>
      <c r="X105" s="10">
        <f>[2]หน้าผ้า!AM114</f>
        <v>5632</v>
      </c>
      <c r="Y105" s="10">
        <f>[2]หน้าผ้า!AN114</f>
        <v>0</v>
      </c>
      <c r="Z105" s="9" t="str">
        <f>[2]หน้าผ้า!AO114</f>
        <v>WSWT2025800SM</v>
      </c>
      <c r="AA105" s="8">
        <f>[2]หน้าผ้า!AQ114</f>
        <v>0</v>
      </c>
      <c r="AB105" s="8">
        <f>[2]หน้าผ้า!AR114</f>
        <v>0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พร้อมส่ง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รอส่ง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0</v>
      </c>
      <c r="B106" s="14">
        <f>[2]หน้าผ้า!B115</f>
        <v>0</v>
      </c>
      <c r="C106" s="9">
        <f>[2]หน้าผ้า!E115</f>
        <v>0</v>
      </c>
      <c r="D106" s="13">
        <f>[2]หน้าผ้า!F115</f>
        <v>0</v>
      </c>
      <c r="E106" s="9">
        <f>[2]หน้าผ้า!G115</f>
        <v>20</v>
      </c>
      <c r="F106" s="9">
        <f>[2]หน้าผ้า!H115</f>
        <v>38</v>
      </c>
      <c r="G106" s="9">
        <f>[2]หน้าผ้า!I115</f>
        <v>0</v>
      </c>
      <c r="H106" s="9">
        <f>[2]หน้าผ้า!J115</f>
        <v>0</v>
      </c>
      <c r="I106" s="9">
        <f>[2]หน้าผ้า!L115</f>
        <v>84</v>
      </c>
      <c r="J106" s="9" t="str">
        <f>[2]หน้าผ้า!M115</f>
        <v>±</v>
      </c>
      <c r="K106" s="9">
        <f>[2]หน้าผ้า!N115</f>
        <v>5</v>
      </c>
      <c r="L106" s="9">
        <f>[2]หน้าผ้า!R115</f>
        <v>0</v>
      </c>
      <c r="M106" s="10">
        <f>[2]หน้าผ้า!T115</f>
        <v>0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>
        <f>[2]หน้าผ้า!Z115</f>
        <v>0</v>
      </c>
      <c r="T106" s="12">
        <f>[2]หน้าผ้า!X115</f>
        <v>0</v>
      </c>
      <c r="U106" s="11">
        <f>[2]หน้าผ้า!AA115</f>
        <v>0</v>
      </c>
      <c r="V106" s="10">
        <f>[2]หน้าผ้า!AJ115</f>
        <v>0</v>
      </c>
      <c r="W106" s="10">
        <f>[2]หน้าผ้า!AL115</f>
        <v>0</v>
      </c>
      <c r="X106" s="10">
        <f>[2]หน้าผ้า!AM115</f>
        <v>0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245731.92839800002</v>
      </c>
      <c r="AB106" s="8">
        <f>[2]หน้าผ้า!AR115</f>
        <v>41854.865998000001</v>
      </c>
      <c r="AC106" s="8">
        <f>[2]หน้าผ้า!AS115</f>
        <v>203877.06240000002</v>
      </c>
      <c r="AD106" s="8">
        <f>[2]หน้าผ้า!AT115</f>
        <v>0</v>
      </c>
      <c r="AE106" s="8">
        <f>[2]หน้าผ้า!AU115</f>
        <v>245731.92839800002</v>
      </c>
      <c r="AF106" s="8" t="str">
        <f>[2]หน้าผ้า!AI115</f>
        <v>ระบุในSD</v>
      </c>
      <c r="AG106" s="1" t="str">
        <f>[3]หน้าผ้า!DC118</f>
        <v>รอตัด</v>
      </c>
      <c r="AH106" s="1">
        <f>[2]หน้าผ้า!DL115</f>
        <v>0</v>
      </c>
      <c r="AI106" s="1" t="str">
        <f>[2]หน้าผ้า!DM115</f>
        <v>Lead time</v>
      </c>
      <c r="AJ106" s="3">
        <f>[2]หน้าผ้า!DN115</f>
        <v>0</v>
      </c>
      <c r="AK106" s="3">
        <f>[2]หน้าผ้า!DQ115</f>
        <v>0</v>
      </c>
      <c r="AL106" s="3">
        <f>[2]หน้าผ้า!DR115</f>
        <v>0</v>
      </c>
      <c r="AM106" s="3">
        <f>[2]หน้าผ้า!DS115</f>
        <v>0</v>
      </c>
      <c r="AN106" s="3">
        <f>[2]หน้าผ้า!DT115</f>
        <v>0</v>
      </c>
      <c r="AO106" s="3">
        <f>[2]หน้าผ้า!DU115</f>
        <v>0</v>
      </c>
      <c r="AP106" s="3">
        <f>[2]หน้าผ้า!DP115</f>
        <v>0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>
        <f>[2]หน้าผ้า!EC115</f>
        <v>0</v>
      </c>
      <c r="AX106" s="2">
        <f>[2]หน้าผ้า!ED115</f>
        <v>0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0</v>
      </c>
      <c r="B107" s="14">
        <f>[2]หน้าผ้า!B116</f>
        <v>0</v>
      </c>
      <c r="C107" s="9">
        <f>[2]หน้าผ้า!E116</f>
        <v>0</v>
      </c>
      <c r="D107" s="13">
        <f>[2]หน้าผ้า!F116</f>
        <v>0</v>
      </c>
      <c r="E107" s="9">
        <f>[2]หน้าผ้า!G116</f>
        <v>20</v>
      </c>
      <c r="F107" s="9">
        <f>[2]หน้าผ้า!H116</f>
        <v>38</v>
      </c>
      <c r="G107" s="9">
        <f>[2]หน้าผ้า!I116</f>
        <v>0</v>
      </c>
      <c r="H107" s="9">
        <f>[2]หน้าผ้า!J116</f>
        <v>0</v>
      </c>
      <c r="I107" s="9">
        <f>[2]หน้าผ้า!L116</f>
        <v>82</v>
      </c>
      <c r="J107" s="9" t="str">
        <f>[2]หน้าผ้า!M116</f>
        <v>+</v>
      </c>
      <c r="K107" s="9">
        <f>[2]หน้าผ้า!N116</f>
        <v>2</v>
      </c>
      <c r="L107" s="9">
        <f>[2]หน้าผ้า!R116</f>
        <v>0</v>
      </c>
      <c r="M107" s="10">
        <f>[2]หน้าผ้า!T116</f>
        <v>0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>
        <f>[2]หน้าผ้า!Z116</f>
        <v>0</v>
      </c>
      <c r="T107" s="12">
        <f>[2]หน้าผ้า!X116</f>
        <v>0</v>
      </c>
      <c r="U107" s="11">
        <f>[2]หน้าผ้า!AA116</f>
        <v>0</v>
      </c>
      <c r="V107" s="10">
        <f>[2]หน้าผ้า!AJ116</f>
        <v>0</v>
      </c>
      <c r="W107" s="10">
        <f>[2]หน้าผ้า!AL116</f>
        <v>0</v>
      </c>
      <c r="X107" s="10">
        <f>[2]หน้าผ้า!AM116</f>
        <v>0</v>
      </c>
      <c r="Y107" s="10">
        <f>[2]หน้าผ้า!AN116</f>
        <v>0</v>
      </c>
      <c r="Z107" s="9" t="str">
        <f>[2]หน้าผ้า!AO116</f>
        <v>WSWT2025850</v>
      </c>
      <c r="AA107" s="8" t="e">
        <f>[2]หน้าผ้า!AQ116</f>
        <v>#REF!</v>
      </c>
      <c r="AB107" s="8" t="e">
        <f>[2]หน้าผ้า!AR116</f>
        <v>#REF!</v>
      </c>
      <c r="AC107" s="8" t="e">
        <f>[2]หน้าผ้า!AS116</f>
        <v>#REF!</v>
      </c>
      <c r="AD107" s="8" t="e">
        <f>[2]หน้าผ้า!AT116</f>
        <v>#REF!</v>
      </c>
      <c r="AE107" s="8" t="e">
        <f>[2]หน้าผ้า!AU116</f>
        <v>#REF!</v>
      </c>
      <c r="AF107" s="8" t="str">
        <f>[2]หน้าผ้า!AI116</f>
        <v>ระบุในSD</v>
      </c>
      <c r="AG107" s="1" t="str">
        <f>[3]หน้าผ้า!DC119</f>
        <v>รอตัด</v>
      </c>
      <c r="AH107" s="1">
        <f>[2]หน้าผ้า!DL116</f>
        <v>0</v>
      </c>
      <c r="AI107" s="1" t="str">
        <f>[2]หน้าผ้า!DM116</f>
        <v>Lead time</v>
      </c>
      <c r="AJ107" s="3">
        <f>[2]หน้าผ้า!DN116</f>
        <v>0</v>
      </c>
      <c r="AK107" s="3">
        <f>[2]หน้าผ้า!DQ116</f>
        <v>0</v>
      </c>
      <c r="AL107" s="3">
        <f>[2]หน้าผ้า!DR116</f>
        <v>0</v>
      </c>
      <c r="AM107" s="3">
        <f>[2]หน้าผ้า!DS116</f>
        <v>0</v>
      </c>
      <c r="AN107" s="3">
        <f>[2]หน้าผ้า!DT116</f>
        <v>0</v>
      </c>
      <c r="AO107" s="3">
        <f>[2]หน้าผ้า!DU116</f>
        <v>0</v>
      </c>
      <c r="AP107" s="3">
        <f>[2]หน้าผ้า!DP116</f>
        <v>0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>
        <f>[2]หน้าผ้า!EC116</f>
        <v>0</v>
      </c>
      <c r="AX107" s="2">
        <f>[2]หน้าผ้า!ED116</f>
        <v>0</v>
      </c>
      <c r="AY107" s="2">
        <f>[2]หน้าผ้า!AG116</f>
        <v>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WRWT200850/WRWT25800</v>
      </c>
      <c r="BD107" s="56">
        <f>[2]หน้าผ้า!CA116</f>
        <v>0</v>
      </c>
    </row>
    <row r="108" spans="1:56" ht="27.75" customHeight="1" x14ac:dyDescent="0.45">
      <c r="A108" s="3">
        <f>[2]หน้าผ้า!C117</f>
        <v>0</v>
      </c>
      <c r="B108" s="14">
        <f>[2]หน้าผ้า!B117</f>
        <v>0</v>
      </c>
      <c r="C108" s="9">
        <f>[2]หน้าผ้า!E117</f>
        <v>0</v>
      </c>
      <c r="D108" s="13">
        <f>[2]หน้าผ้า!F117</f>
        <v>0</v>
      </c>
      <c r="E108" s="9">
        <f>[2]หน้าผ้า!G117</f>
        <v>20</v>
      </c>
      <c r="F108" s="9">
        <f>[2]หน้าผ้า!H117</f>
        <v>37</v>
      </c>
      <c r="G108" s="9">
        <f>[2]หน้าผ้า!I117</f>
        <v>0</v>
      </c>
      <c r="H108" s="9">
        <f>[2]หน้าผ้า!J117</f>
        <v>0</v>
      </c>
      <c r="I108" s="9">
        <f>[2]หน้าผ้า!L117</f>
        <v>82</v>
      </c>
      <c r="J108" s="9" t="str">
        <f>[2]หน้าผ้า!M117</f>
        <v>±</v>
      </c>
      <c r="K108" s="9">
        <f>[2]หน้าผ้า!N117</f>
        <v>5</v>
      </c>
      <c r="L108" s="9">
        <f>[2]หน้าผ้า!R117</f>
        <v>0</v>
      </c>
      <c r="M108" s="10">
        <f>[2]หน้าผ้า!T117</f>
        <v>0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>
        <f>[2]หน้าผ้า!Z117</f>
        <v>0</v>
      </c>
      <c r="T108" s="12">
        <f>[2]หน้าผ้า!X117</f>
        <v>0</v>
      </c>
      <c r="U108" s="11">
        <f>[2]หน้าผ้า!AA117</f>
        <v>0</v>
      </c>
      <c r="V108" s="10">
        <f>[2]หน้าผ้า!AJ117</f>
        <v>0</v>
      </c>
      <c r="W108" s="10">
        <f>[2]หน้าผ้า!AL117</f>
        <v>0</v>
      </c>
      <c r="X108" s="10">
        <f>[2]หน้าผ้า!AM117</f>
        <v>0</v>
      </c>
      <c r="Y108" s="10">
        <f>[2]หน้าผ้า!AN117</f>
        <v>0</v>
      </c>
      <c r="Z108" s="9" t="str">
        <f>[2]หน้าผ้า!AO117</f>
        <v>WSWT2021750</v>
      </c>
      <c r="AA108" s="8" t="e">
        <f>[2]หน้าผ้า!AQ117</f>
        <v>#REF!</v>
      </c>
      <c r="AB108" s="8" t="e">
        <f>[2]หน้าผ้า!AR117</f>
        <v>#REF!</v>
      </c>
      <c r="AC108" s="8" t="e">
        <f>[2]หน้าผ้า!AS117</f>
        <v>#REF!</v>
      </c>
      <c r="AD108" s="8" t="e">
        <f>[2]หน้าผ้า!AT117</f>
        <v>#REF!</v>
      </c>
      <c r="AE108" s="8" t="e">
        <f>[2]หน้าผ้า!AU117</f>
        <v>#REF!</v>
      </c>
      <c r="AF108" s="8" t="str">
        <f>[2]หน้าผ้า!AI117</f>
        <v>ระบุในSD</v>
      </c>
      <c r="AG108" s="1" t="str">
        <f>[3]หน้าผ้า!DC120</f>
        <v>พร้อมส่ง</v>
      </c>
      <c r="AH108" s="1">
        <f>[2]หน้าผ้า!DL117</f>
        <v>0</v>
      </c>
      <c r="AI108" s="1" t="str">
        <f>[2]หน้าผ้า!DM117</f>
        <v>Lead time</v>
      </c>
      <c r="AJ108" s="3">
        <f>[2]หน้าผ้า!DN117</f>
        <v>0</v>
      </c>
      <c r="AK108" s="3">
        <f>[2]หน้าผ้า!DQ117</f>
        <v>0</v>
      </c>
      <c r="AL108" s="3">
        <f>[2]หน้าผ้า!DR117</f>
        <v>0</v>
      </c>
      <c r="AM108" s="3">
        <f>[2]หน้าผ้า!DS117</f>
        <v>0</v>
      </c>
      <c r="AN108" s="3">
        <f>[2]หน้าผ้า!DT117</f>
        <v>0</v>
      </c>
      <c r="AO108" s="3">
        <f>[2]หน้าผ้า!DU117</f>
        <v>0</v>
      </c>
      <c r="AP108" s="3">
        <f>[2]หน้าผ้า!DP117</f>
        <v>0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>
        <f>[2]หน้าผ้า!EC117</f>
        <v>0</v>
      </c>
      <c r="AX108" s="2">
        <f>[2]หน้าผ้า!ED117</f>
        <v>0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WRWT200750/WRWT21750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45820</v>
      </c>
      <c r="B109" s="14" t="str">
        <f>[2]หน้าผ้า!B118</f>
        <v>MK68-000777</v>
      </c>
      <c r="C109" s="9" t="str">
        <f>[2]หน้าผ้า!E118</f>
        <v>บจก.เคอรี่ฟลาวมิลล์</v>
      </c>
      <c r="D109" s="13" t="str">
        <f>[2]หน้าผ้า!F118</f>
        <v>ชามแดง 25กก.</v>
      </c>
      <c r="E109" s="9">
        <f>[2]หน้าผ้า!G118</f>
        <v>20</v>
      </c>
      <c r="F109" s="9">
        <f>[2]หน้าผ้า!H118</f>
        <v>32</v>
      </c>
      <c r="G109" s="9" t="str">
        <f>[2]หน้าผ้า!I118</f>
        <v>ขาว</v>
      </c>
      <c r="H109" s="9">
        <f>[2]หน้าผ้า!J118</f>
        <v>0</v>
      </c>
      <c r="I109" s="9">
        <f>[2]หน้าผ้า!L118</f>
        <v>72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ห่ออัดเบลแบน500</v>
      </c>
      <c r="T109" s="12">
        <f>[2]หน้าผ้า!X118</f>
        <v>45832</v>
      </c>
      <c r="U109" s="11">
        <f>[2]หน้าผ้า!AA118</f>
        <v>5000</v>
      </c>
      <c r="V109" s="10">
        <f>[2]หน้าผ้า!AJ118</f>
        <v>0</v>
      </c>
      <c r="W109" s="10">
        <f>[2]หน้าผ้า!AL118</f>
        <v>5000</v>
      </c>
      <c r="X109" s="10">
        <f>[2]หน้าผ้า!AM118</f>
        <v>5400</v>
      </c>
      <c r="Y109" s="10">
        <f>[2]หน้าผ้า!AN118</f>
        <v>0</v>
      </c>
      <c r="Z109" s="9" t="str">
        <f>[2]หน้าผ้า!AO118</f>
        <v>WSWT2025800</v>
      </c>
      <c r="AA109" s="8">
        <f>[2]หน้าผ้า!AQ118</f>
        <v>0</v>
      </c>
      <c r="AB109" s="8">
        <f>[2]หน้าผ้า!AR118</f>
        <v>0</v>
      </c>
      <c r="AC109" s="8">
        <f>[2]หน้าผ้า!AS118</f>
        <v>0</v>
      </c>
      <c r="AD109" s="8">
        <f>[2]หน้าผ้า!AT118</f>
        <v>0</v>
      </c>
      <c r="AE109" s="8">
        <f>[2]หน้าผ้า!AU118</f>
        <v>0</v>
      </c>
      <c r="AF109" s="8" t="str">
        <f>[2]หน้าผ้า!AI118</f>
        <v>PDR250188</v>
      </c>
      <c r="AG109" s="1" t="str">
        <f>[3]หน้าผ้า!DC121</f>
        <v>รอตัด</v>
      </c>
      <c r="AH109" s="1" t="str">
        <f>[2]หน้าผ้า!DL118</f>
        <v>P7</v>
      </c>
      <c r="AI109" s="1">
        <f>[2]หน้าผ้า!DM118</f>
        <v>2</v>
      </c>
      <c r="AJ109" s="3">
        <f>[2]หน้าผ้า!DN118</f>
        <v>45832</v>
      </c>
      <c r="AK109" s="3">
        <f>[2]หน้าผ้า!DQ118</f>
        <v>0</v>
      </c>
      <c r="AL109" s="3">
        <f>[2]หน้าผ้า!DR118</f>
        <v>45823</v>
      </c>
      <c r="AM109" s="3">
        <f>[2]หน้าผ้า!DS118</f>
        <v>45830</v>
      </c>
      <c r="AN109" s="3">
        <f>[2]หน้าผ้า!DT118</f>
        <v>45831</v>
      </c>
      <c r="AO109" s="3">
        <f>[2]หน้าผ้า!DU118</f>
        <v>45831</v>
      </c>
      <c r="AP109" s="3">
        <f>[2]หน้าผ้า!DP118</f>
        <v>45827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งานพิมพ์</v>
      </c>
      <c r="AX109" s="2" t="str">
        <f>[2]หน้าผ้า!ED118</f>
        <v>รอART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WRWT25800/WRWT25800</v>
      </c>
      <c r="BD109" s="56">
        <f>[2]หน้าผ้า!CA118</f>
        <v>0</v>
      </c>
    </row>
    <row r="110" spans="1:56" ht="27.75" customHeight="1" x14ac:dyDescent="0.45">
      <c r="A110" s="3">
        <f>[2]หน้าผ้า!C119</f>
        <v>45818</v>
      </c>
      <c r="B110" s="14" t="str">
        <f>[2]หน้าผ้า!B119</f>
        <v>MK68-000773</v>
      </c>
      <c r="C110" s="9" t="str">
        <f>[2]หน้าผ้า!E119</f>
        <v>Lao-Thai German Starch Co.,Ltd</v>
      </c>
      <c r="D110" s="13" t="str">
        <f>[2]หน้าผ้า!F119</f>
        <v>KPN 25kg.Taiwan</v>
      </c>
      <c r="E110" s="9">
        <f>[2]หน้าผ้า!G119</f>
        <v>20</v>
      </c>
      <c r="F110" s="9">
        <f>[2]หน้าผ้า!H119</f>
        <v>34</v>
      </c>
      <c r="G110" s="9" t="str">
        <f>[2]หน้าผ้า!I119</f>
        <v>ขาว</v>
      </c>
      <c r="H110" s="9">
        <f>[2]หน้าผ้า!J119</f>
        <v>0</v>
      </c>
      <c r="I110" s="9">
        <f>[2]หน้าผ้า!L119</f>
        <v>75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ไม่</v>
      </c>
      <c r="M110" s="10">
        <f>[2]หน้าผ้า!T119</f>
        <v>21</v>
      </c>
      <c r="N110" s="9">
        <f>[2]หน้าผ้า!U119</f>
        <v>37</v>
      </c>
      <c r="O110" s="9">
        <f>[2]หน้าผ้า!V119</f>
        <v>40</v>
      </c>
      <c r="P110" s="10">
        <f>[2]หน้าผ้า!AB119</f>
        <v>392.9707237344</v>
      </c>
      <c r="Q110" s="10">
        <f>[2]หน้าผ้า!AC119</f>
        <v>0</v>
      </c>
      <c r="R110" s="10">
        <f>[2]หน้าผ้า!AD119</f>
        <v>392.9707237344</v>
      </c>
      <c r="S110" s="9" t="str">
        <f>[2]หน้าผ้า!Z119</f>
        <v>500กระสอบ</v>
      </c>
      <c r="T110" s="12">
        <f>[2]หน้าผ้า!X119</f>
        <v>45832</v>
      </c>
      <c r="U110" s="11">
        <f>[2]หน้าผ้า!AA119</f>
        <v>25000</v>
      </c>
      <c r="V110" s="10">
        <f>[2]หน้าผ้า!AJ119</f>
        <v>4500</v>
      </c>
      <c r="W110" s="10">
        <f>[2]หน้าผ้า!AL119</f>
        <v>20500</v>
      </c>
      <c r="X110" s="10">
        <f>[2]หน้าผ้า!AM119</f>
        <v>26310</v>
      </c>
      <c r="Y110" s="10">
        <f>[2]หน้าผ้า!AN119</f>
        <v>0</v>
      </c>
      <c r="Z110" s="9" t="str">
        <f>[2]หน้าผ้า!AO119</f>
        <v>WSWT2025800</v>
      </c>
      <c r="AA110" s="8">
        <f>[2]หน้าผ้า!AQ119</f>
        <v>0</v>
      </c>
      <c r="AB110" s="8">
        <f>[2]หน้าผ้า!AR119</f>
        <v>0</v>
      </c>
      <c r="AC110" s="8">
        <f>[2]หน้าผ้า!AS119</f>
        <v>0</v>
      </c>
      <c r="AD110" s="8">
        <f>[2]หน้าผ้า!AT119</f>
        <v>0</v>
      </c>
      <c r="AE110" s="8">
        <f>[2]หน้าผ้า!AU119</f>
        <v>0</v>
      </c>
      <c r="AF110" s="8" t="str">
        <f>[2]หน้าผ้า!AI119</f>
        <v>ขาด-เกินได้5%</v>
      </c>
      <c r="AG110" s="1" t="str">
        <f>[3]หน้าผ้า!DC122</f>
        <v>รอตัด</v>
      </c>
      <c r="AH110" s="1" t="str">
        <f>[2]หน้าผ้า!DL119</f>
        <v>P9</v>
      </c>
      <c r="AI110" s="1">
        <f>[2]หน้าผ้า!DM119</f>
        <v>3</v>
      </c>
      <c r="AJ110" s="3">
        <f>[2]หน้าผ้า!DN119</f>
        <v>45832</v>
      </c>
      <c r="AK110" s="3">
        <f>[2]หน้าผ้า!DQ119</f>
        <v>0</v>
      </c>
      <c r="AL110" s="3">
        <f>[2]หน้าผ้า!DR119</f>
        <v>45822</v>
      </c>
      <c r="AM110" s="3">
        <f>[2]หน้าผ้า!DS119</f>
        <v>45829</v>
      </c>
      <c r="AN110" s="3">
        <f>[2]หน้าผ้า!DT119</f>
        <v>45830</v>
      </c>
      <c r="AO110" s="3">
        <f>[2]หน้าผ้า!DU119</f>
        <v>45830</v>
      </c>
      <c r="AP110" s="3">
        <f>[2]หน้าผ้า!DP119</f>
        <v>45827</v>
      </c>
      <c r="AQ110" s="3">
        <f>[2]หน้าผ้า!DW119</f>
        <v>45831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WRWT25800/WRWT25800</v>
      </c>
      <c r="BD110" s="56">
        <f>[2]หน้าผ้า!CA119</f>
        <v>0</v>
      </c>
    </row>
    <row r="111" spans="1:56" ht="27.75" customHeight="1" x14ac:dyDescent="0.45">
      <c r="A111" s="3">
        <f>[2]หน้าผ้า!C120</f>
        <v>45786</v>
      </c>
      <c r="B111" s="14" t="str">
        <f>[2]หน้าผ้า!B120</f>
        <v>MK68-000646</v>
      </c>
      <c r="C111" s="9" t="str">
        <f>[2]หน้าผ้า!E120</f>
        <v>บจก.เบทาโกร</v>
      </c>
      <c r="D111" s="13" t="str">
        <f>[2]หน้าผ้า!F120</f>
        <v xml:space="preserve">WB ฟาร์ม F916 30kg </v>
      </c>
      <c r="E111" s="9">
        <f>[2]หน้าผ้า!G120</f>
        <v>20</v>
      </c>
      <c r="F111" s="9">
        <f>[2]หน้าผ้า!H120</f>
        <v>37</v>
      </c>
      <c r="G111" s="9" t="str">
        <f>[2]หน้าผ้า!I120</f>
        <v>ขาว</v>
      </c>
      <c r="H111" s="9">
        <f>[2]หน้าผ้า!J120</f>
        <v>0</v>
      </c>
      <c r="I111" s="9">
        <f>[2]หน้าผ้า!L120</f>
        <v>80</v>
      </c>
      <c r="J111" s="9" t="str">
        <f>[2]หน้าผ้า!M120</f>
        <v>±</v>
      </c>
      <c r="K111" s="9">
        <f>[2]หน้าผ้า!N120</f>
        <v>3</v>
      </c>
      <c r="L111" s="9" t="str">
        <f>[2]หน้าผ้า!R120</f>
        <v>ไม่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500กระสอบ พร้อมระบุชื่อบริษัท รายการสินค้า จำนวนแต่ละแพ็ค</v>
      </c>
      <c r="T111" s="12">
        <f>[2]หน้าผ้า!X120</f>
        <v>45838</v>
      </c>
      <c r="U111" s="11">
        <f>[2]หน้าผ้า!AA120</f>
        <v>10000</v>
      </c>
      <c r="V111" s="10">
        <f>[2]หน้าผ้า!AJ120</f>
        <v>10196</v>
      </c>
      <c r="W111" s="10">
        <f>[2]หน้าผ้า!AL120</f>
        <v>0</v>
      </c>
      <c r="X111" s="10">
        <f>[2]หน้าผ้า!AM120</f>
        <v>10500</v>
      </c>
      <c r="Y111" s="10">
        <f>[2]หน้าผ้า!AN120</f>
        <v>0</v>
      </c>
      <c r="Z111" s="9" t="str">
        <f>[2]หน้าผ้า!AO120</f>
        <v>WSWT2025800</v>
      </c>
      <c r="AA111" s="8">
        <f>[2]หน้าผ้า!AQ120</f>
        <v>0</v>
      </c>
      <c r="AB111" s="8">
        <f>[2]หน้าผ้า!AR120</f>
        <v>0</v>
      </c>
      <c r="AC111" s="8">
        <f>[2]หน้าผ้า!AS120</f>
        <v>0</v>
      </c>
      <c r="AD111" s="8">
        <f>[2]หน้าผ้า!AT120</f>
        <v>0</v>
      </c>
      <c r="AE111" s="8">
        <f>[2]หน้าผ้า!AU120</f>
        <v>0</v>
      </c>
      <c r="AF111" s="8" t="str">
        <f>[2]หน้าผ้า!AI120</f>
        <v>พระประแดง</v>
      </c>
      <c r="AG111" s="1" t="str">
        <f>[3]หน้าผ้า!DC123</f>
        <v>รอตัด</v>
      </c>
      <c r="AH111" s="1" t="str">
        <f>[2]หน้าผ้า!DL120</f>
        <v>P7</v>
      </c>
      <c r="AI111" s="1">
        <f>[2]หน้าผ้า!DM120</f>
        <v>2</v>
      </c>
      <c r="AJ111" s="3">
        <f>[2]หน้าผ้า!DN120</f>
        <v>45838</v>
      </c>
      <c r="AK111" s="3">
        <f>[2]หน้าผ้า!DQ120</f>
        <v>0</v>
      </c>
      <c r="AL111" s="3">
        <f>[2]หน้าผ้า!DR120</f>
        <v>45829</v>
      </c>
      <c r="AM111" s="3">
        <f>[2]หน้าผ้า!DS120</f>
        <v>45836</v>
      </c>
      <c r="AN111" s="3">
        <f>[2]หน้าผ้า!DT120</f>
        <v>45837</v>
      </c>
      <c r="AO111" s="3">
        <f>[2]หน้าผ้า!DU120</f>
        <v>45837</v>
      </c>
      <c r="AP111" s="3">
        <f>[2]หน้าผ้า!DP120</f>
        <v>45833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งานพิมพ์</v>
      </c>
      <c r="AX111" s="2" t="str">
        <f>[2]หน้าผ้า!ED120</f>
        <v xml:space="preserve"> /</v>
      </c>
      <c r="AY111" s="2">
        <f>[2]หน้าผ้า!AG120</f>
        <v>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WRWT25800/WRWT25800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45813</v>
      </c>
      <c r="B112" s="14" t="str">
        <f>[2]หน้าผ้า!B121</f>
        <v>MK68-000750</v>
      </c>
      <c r="C112" s="9" t="str">
        <f>[2]หน้าผ้า!E121</f>
        <v>บจก.เบทาโกร</v>
      </c>
      <c r="D112" s="13" t="str">
        <f>[2]หน้าผ้า!F121</f>
        <v>WB ฟาร์ม F914M 30kg.</v>
      </c>
      <c r="E112" s="9">
        <f>[2]หน้าผ้า!G121</f>
        <v>20</v>
      </c>
      <c r="F112" s="9">
        <f>[2]หน้าผ้า!H121</f>
        <v>37</v>
      </c>
      <c r="G112" s="9" t="str">
        <f>[2]หน้าผ้า!I121</f>
        <v>ขาว</v>
      </c>
      <c r="H112" s="9">
        <f>[2]หน้าผ้า!J121</f>
        <v>0</v>
      </c>
      <c r="I112" s="9">
        <f>[2]หน้าผ้า!L121</f>
        <v>80</v>
      </c>
      <c r="J112" s="9" t="str">
        <f>[2]หน้าผ้า!M121</f>
        <v>±</v>
      </c>
      <c r="K112" s="9">
        <f>[2]หน้าผ้า!N121</f>
        <v>3</v>
      </c>
      <c r="L112" s="9" t="str">
        <f>[2]หน้าผ้า!R121</f>
        <v>ไม่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500กระสอบ พร้อมระบุชื่อบริษัท รายการสินค้า จำนวนแต่ละแพ็ค</v>
      </c>
      <c r="T112" s="12">
        <f>[2]หน้าผ้า!X121</f>
        <v>45838</v>
      </c>
      <c r="U112" s="11">
        <f>[2]หน้าผ้า!AA121</f>
        <v>5000</v>
      </c>
      <c r="V112" s="10">
        <f>[2]หน้าผ้า!AJ121</f>
        <v>0</v>
      </c>
      <c r="W112" s="10">
        <f>[2]หน้าผ้า!AL121</f>
        <v>5000</v>
      </c>
      <c r="X112" s="10">
        <f>[2]หน้าผ้า!AM121</f>
        <v>5400</v>
      </c>
      <c r="Y112" s="10">
        <f>[2]หน้าผ้า!AN121</f>
        <v>0</v>
      </c>
      <c r="Z112" s="9" t="str">
        <f>[2]หน้าผ้า!AO121</f>
        <v>WSWT2025800</v>
      </c>
      <c r="AA112" s="8">
        <f>[2]หน้าผ้า!AQ121</f>
        <v>0</v>
      </c>
      <c r="AB112" s="8">
        <f>[2]หน้าผ้า!AR121</f>
        <v>0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 t="str">
        <f>[2]หน้าผ้า!AI121</f>
        <v>พระประแดง</v>
      </c>
      <c r="AG112" s="1" t="str">
        <f>[3]หน้าผ้า!DC124</f>
        <v>รอตัด</v>
      </c>
      <c r="AH112" s="1" t="str">
        <f>[2]หน้าผ้า!DL121</f>
        <v>P7</v>
      </c>
      <c r="AI112" s="1">
        <f>[2]หน้าผ้า!DM121</f>
        <v>2</v>
      </c>
      <c r="AJ112" s="3">
        <f>[2]หน้าผ้า!DN121</f>
        <v>45838</v>
      </c>
      <c r="AK112" s="3">
        <f>[2]หน้าผ้า!DQ121</f>
        <v>0</v>
      </c>
      <c r="AL112" s="3">
        <f>[2]หน้าผ้า!DR121</f>
        <v>45829</v>
      </c>
      <c r="AM112" s="3">
        <f>[2]หน้าผ้า!DS121</f>
        <v>45836</v>
      </c>
      <c r="AN112" s="3">
        <f>[2]หน้าผ้า!DT121</f>
        <v>45837</v>
      </c>
      <c r="AO112" s="3">
        <f>[2]หน้าผ้า!DU121</f>
        <v>45837</v>
      </c>
      <c r="AP112" s="3">
        <f>[2]หน้าผ้า!DP121</f>
        <v>45833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WRWT25800/WRWT25800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45825</v>
      </c>
      <c r="B113" s="14" t="str">
        <f>[2]หน้าผ้า!B122</f>
        <v>MK68-000797</v>
      </c>
      <c r="C113" s="9" t="str">
        <f>[2]หน้าผ้า!E122</f>
        <v>บจก.อินเทคค์ โกลบอล</v>
      </c>
      <c r="D113" s="13" t="str">
        <f>[2]หน้าผ้า!F122</f>
        <v>เพอเฟคค์ 663</v>
      </c>
      <c r="E113" s="9">
        <f>[2]หน้าผ้า!G122</f>
        <v>20</v>
      </c>
      <c r="F113" s="9">
        <f>[2]หน้าผ้า!H122</f>
        <v>36</v>
      </c>
      <c r="G113" s="9" t="str">
        <f>[2]หน้าผ้า!I122</f>
        <v>ขาว</v>
      </c>
      <c r="H113" s="9">
        <f>[2]หน้าผ้า!J122</f>
        <v>0</v>
      </c>
      <c r="I113" s="9">
        <f>[2]หน้าผ้า!L122</f>
        <v>78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จับจีบ4"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มัด80 ใช้สายรัด</v>
      </c>
      <c r="T113" s="12">
        <f>[2]หน้าผ้า!X122</f>
        <v>45838</v>
      </c>
      <c r="U113" s="11">
        <f>[2]หน้าผ้า!AA122</f>
        <v>10000</v>
      </c>
      <c r="V113" s="10">
        <f>[2]หน้าผ้า!AJ122</f>
        <v>0</v>
      </c>
      <c r="W113" s="10">
        <f>[2]หน้าผ้า!AL122</f>
        <v>10000</v>
      </c>
      <c r="X113" s="10">
        <f>[2]หน้าผ้า!AM122</f>
        <v>10906</v>
      </c>
      <c r="Y113" s="10">
        <f>[2]หน้าผ้า!AN122</f>
        <v>0</v>
      </c>
      <c r="Z113" s="9" t="str">
        <f>[2]หน้าผ้า!AO122</f>
        <v>WSWT2025800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 t="str">
        <f>[2]หน้าผ้า!AI122</f>
        <v>ห้ามขาด-ห้ามเกิน</v>
      </c>
      <c r="AG113" s="1" t="str">
        <f>[3]หน้าผ้า!DC125</f>
        <v>พร้อมส่ง</v>
      </c>
      <c r="AH113" s="1" t="str">
        <f>[2]หน้าผ้า!DL122</f>
        <v>P7</v>
      </c>
      <c r="AI113" s="1">
        <f>[2]หน้าผ้า!DM122</f>
        <v>2</v>
      </c>
      <c r="AJ113" s="3">
        <f>[2]หน้าผ้า!DN122</f>
        <v>45838</v>
      </c>
      <c r="AK113" s="3">
        <f>[2]หน้าผ้า!DQ122</f>
        <v>0</v>
      </c>
      <c r="AL113" s="3">
        <f>[2]หน้าผ้า!DR122</f>
        <v>45829</v>
      </c>
      <c r="AM113" s="3">
        <f>[2]หน้าผ้า!DS122</f>
        <v>45836</v>
      </c>
      <c r="AN113" s="3">
        <f>[2]หน้าผ้า!DT122</f>
        <v>45837</v>
      </c>
      <c r="AO113" s="3">
        <f>[2]หน้าผ้า!DU122</f>
        <v>45837</v>
      </c>
      <c r="AP113" s="3">
        <f>[2]หน้าผ้า!DP122</f>
        <v>45833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งานพิมพ์</v>
      </c>
      <c r="AX113" s="2" t="str">
        <f>[2]หน้าผ้า!ED122</f>
        <v>รอART</v>
      </c>
      <c r="AY113" s="2">
        <f>[2]หน้าผ้า!AG122</f>
        <v>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WRWT25800/WRWT25800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45825</v>
      </c>
      <c r="B114" s="14" t="str">
        <f>[2]หน้าผ้า!B123</f>
        <v>MK68-000798</v>
      </c>
      <c r="C114" s="9" t="str">
        <f>[2]หน้าผ้า!E123</f>
        <v>บจก.อินเทคค์ โกลบอล</v>
      </c>
      <c r="D114" s="13" t="str">
        <f>[2]หน้าผ้า!F123</f>
        <v>เพอเฟคค์ 664</v>
      </c>
      <c r="E114" s="9">
        <f>[2]หน้าผ้า!G123</f>
        <v>20</v>
      </c>
      <c r="F114" s="9">
        <f>[2]หน้าผ้า!H123</f>
        <v>36</v>
      </c>
      <c r="G114" s="9" t="str">
        <f>[2]หน้าผ้า!I123</f>
        <v>ขาว</v>
      </c>
      <c r="H114" s="9">
        <f>[2]หน้าผ้า!J123</f>
        <v>0</v>
      </c>
      <c r="I114" s="9">
        <f>[2]หน้าผ้า!L123</f>
        <v>78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จับจีบ4"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มัด80 ใช้สายรัด</v>
      </c>
      <c r="T114" s="12">
        <f>[2]หน้าผ้า!X123</f>
        <v>45838</v>
      </c>
      <c r="U114" s="11">
        <f>[2]หน้าผ้า!AA123</f>
        <v>50000</v>
      </c>
      <c r="V114" s="10">
        <f>[2]หน้าผ้า!AJ123</f>
        <v>0</v>
      </c>
      <c r="W114" s="10">
        <f>[2]หน้าผ้า!AL123</f>
        <v>50000</v>
      </c>
      <c r="X114" s="10">
        <f>[2]หน้าผ้า!AM123</f>
        <v>52080</v>
      </c>
      <c r="Y114" s="10">
        <f>[2]หน้าผ้า!AN123</f>
        <v>0</v>
      </c>
      <c r="Z114" s="9" t="str">
        <f>[2]หน้าผ้า!AO123</f>
        <v>WSWT2025800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 t="str">
        <f>[2]หน้าผ้า!AI123</f>
        <v>ห้ามขาด-ห้ามเกิน</v>
      </c>
      <c r="AG114" s="1" t="str">
        <f>[3]หน้าผ้า!DC126</f>
        <v>ยังไม่ได้พิมพ์</v>
      </c>
      <c r="AH114" s="1" t="str">
        <f>[2]หน้าผ้า!DL123</f>
        <v>P7</v>
      </c>
      <c r="AI114" s="1">
        <f>[2]หน้าผ้า!DM123</f>
        <v>2</v>
      </c>
      <c r="AJ114" s="3">
        <f>[2]หน้าผ้า!DN123</f>
        <v>45838</v>
      </c>
      <c r="AK114" s="3">
        <f>[2]หน้าผ้า!DQ123</f>
        <v>0</v>
      </c>
      <c r="AL114" s="3">
        <f>[2]หน้าผ้า!DR123</f>
        <v>45829</v>
      </c>
      <c r="AM114" s="3">
        <f>[2]หน้าผ้า!DS123</f>
        <v>45836</v>
      </c>
      <c r="AN114" s="3">
        <f>[2]หน้าผ้า!DT123</f>
        <v>45837</v>
      </c>
      <c r="AO114" s="3">
        <f>[2]หน้าผ้า!DU123</f>
        <v>45837</v>
      </c>
      <c r="AP114" s="3">
        <f>[2]หน้าผ้า!DP123</f>
        <v>45833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งานพิมพ์</v>
      </c>
      <c r="AX114" s="2" t="str">
        <f>[2]หน้าผ้า!ED123</f>
        <v>รอART</v>
      </c>
      <c r="AY114" s="2">
        <f>[2]หน้าผ้า!AG123</f>
        <v>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WRWT25800/WRWT25800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45825</v>
      </c>
      <c r="B115" s="14" t="str">
        <f>[2]หน้าผ้า!B124</f>
        <v>MK68-000799</v>
      </c>
      <c r="C115" s="9" t="str">
        <f>[2]หน้าผ้า!E124</f>
        <v>บจก.อินเทคค์ โกลบอล</v>
      </c>
      <c r="D115" s="13" t="str">
        <f>[2]หน้าผ้า!F124</f>
        <v>เพอเฟคค์ 664HP</v>
      </c>
      <c r="E115" s="9">
        <f>[2]หน้าผ้า!G124</f>
        <v>20</v>
      </c>
      <c r="F115" s="9">
        <f>[2]หน้าผ้า!H124</f>
        <v>36</v>
      </c>
      <c r="G115" s="9" t="str">
        <f>[2]หน้าผ้า!I124</f>
        <v>ขาว</v>
      </c>
      <c r="H115" s="9">
        <f>[2]หน้าผ้า!J124</f>
        <v>0</v>
      </c>
      <c r="I115" s="9">
        <f>[2]หน้าผ้า!L124</f>
        <v>78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จับจีบ4"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มัด80 ใช้สายรัด</v>
      </c>
      <c r="T115" s="12">
        <f>[2]หน้าผ้า!X124</f>
        <v>45838</v>
      </c>
      <c r="U115" s="11">
        <f>[2]หน้าผ้า!AA124</f>
        <v>50000</v>
      </c>
      <c r="V115" s="10">
        <f>[2]หน้าผ้า!AJ124</f>
        <v>0</v>
      </c>
      <c r="W115" s="10">
        <f>[2]หน้าผ้า!AL124</f>
        <v>50000</v>
      </c>
      <c r="X115" s="10">
        <f>[2]หน้าผ้า!AM124</f>
        <v>52500</v>
      </c>
      <c r="Y115" s="10">
        <f>[2]หน้าผ้า!AN124</f>
        <v>0</v>
      </c>
      <c r="Z115" s="9" t="str">
        <f>[2]หน้าผ้า!AO124</f>
        <v>WSWT2025800</v>
      </c>
      <c r="AA115" s="8">
        <f>[2]หน้าผ้า!AQ124</f>
        <v>0</v>
      </c>
      <c r="AB115" s="8">
        <f>[2]หน้าผ้า!AR124</f>
        <v>0</v>
      </c>
      <c r="AC115" s="8">
        <f>[2]หน้าผ้า!AS124</f>
        <v>0</v>
      </c>
      <c r="AD115" s="8">
        <f>[2]หน้าผ้า!AT124</f>
        <v>0</v>
      </c>
      <c r="AE115" s="8">
        <f>[2]หน้าผ้า!AU124</f>
        <v>0</v>
      </c>
      <c r="AF115" s="8" t="str">
        <f>[2]หน้าผ้า!AI124</f>
        <v>ห้ามขาด-ห้ามเกิน</v>
      </c>
      <c r="AG115" s="1" t="str">
        <f>[3]หน้าผ้า!DC127</f>
        <v>พิมพ์ไม่ครบ</v>
      </c>
      <c r="AH115" s="1" t="str">
        <f>[2]หน้าผ้า!DL124</f>
        <v>P7</v>
      </c>
      <c r="AI115" s="1">
        <f>[2]หน้าผ้า!DM124</f>
        <v>2</v>
      </c>
      <c r="AJ115" s="3">
        <f>[2]หน้าผ้า!DN124</f>
        <v>45838</v>
      </c>
      <c r="AK115" s="3">
        <f>[2]หน้าผ้า!DQ124</f>
        <v>0</v>
      </c>
      <c r="AL115" s="3">
        <f>[2]หน้าผ้า!DR124</f>
        <v>45829</v>
      </c>
      <c r="AM115" s="3">
        <f>[2]หน้าผ้า!DS124</f>
        <v>45836</v>
      </c>
      <c r="AN115" s="3">
        <f>[2]หน้าผ้า!DT124</f>
        <v>45837</v>
      </c>
      <c r="AO115" s="3">
        <f>[2]หน้าผ้า!DU124</f>
        <v>45837</v>
      </c>
      <c r="AP115" s="3">
        <f>[2]หน้าผ้า!DP124</f>
        <v>45833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งานพิมพ์</v>
      </c>
      <c r="AX115" s="2" t="str">
        <f>[2]หน้าผ้า!ED124</f>
        <v>รอART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WRWT25800/WRWT25800</v>
      </c>
      <c r="BD115" s="56">
        <f>[2]หน้าผ้า!CA124</f>
        <v>0</v>
      </c>
    </row>
    <row r="116" spans="1:56" ht="27.75" customHeight="1" x14ac:dyDescent="0.45">
      <c r="A116" s="3">
        <f>[2]หน้าผ้า!C125</f>
        <v>45796</v>
      </c>
      <c r="B116" s="14" t="str">
        <f>[2]หน้าผ้า!B125</f>
        <v>MK68-000678</v>
      </c>
      <c r="C116" s="9" t="str">
        <f>[2]หน้าผ้า!E125</f>
        <v>บจก.อินเทคค์ โกลบอล</v>
      </c>
      <c r="D116" s="13" t="str">
        <f>[2]หน้าผ้า!F125</f>
        <v>เพอเฟคค์ 664HP</v>
      </c>
      <c r="E116" s="9">
        <f>[2]หน้าผ้า!G125</f>
        <v>20</v>
      </c>
      <c r="F116" s="9">
        <f>[2]หน้าผ้า!H125</f>
        <v>36</v>
      </c>
      <c r="G116" s="9" t="str">
        <f>[2]หน้าผ้า!I125</f>
        <v>ขาว</v>
      </c>
      <c r="H116" s="9">
        <f>[2]หน้าผ้า!J125</f>
        <v>0</v>
      </c>
      <c r="I116" s="9">
        <f>[2]หน้าผ้า!L125</f>
        <v>78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จับจีบ4"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มัด80 ใช้สายรัด</v>
      </c>
      <c r="T116" s="12">
        <f>[2]หน้าผ้า!X125</f>
        <v>45838</v>
      </c>
      <c r="U116" s="11">
        <f>[2]หน้าผ้า!AA125</f>
        <v>640</v>
      </c>
      <c r="V116" s="10">
        <f>[2]หน้าผ้า!AJ125</f>
        <v>0</v>
      </c>
      <c r="W116" s="10">
        <f>[2]หน้าผ้า!AL125</f>
        <v>640</v>
      </c>
      <c r="X116" s="10">
        <f>[2]หน้าผ้า!AM125</f>
        <v>1000</v>
      </c>
      <c r="Y116" s="10">
        <f>[2]หน้าผ้า!AN125</f>
        <v>0</v>
      </c>
      <c r="Z116" s="9" t="str">
        <f>[2]หน้าผ้า!AO125</f>
        <v>WSWT2025800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 t="str">
        <f>[2]หน้าผ้า!AI125</f>
        <v>ห้ามขาด-ห้ามเกิน</v>
      </c>
      <c r="AG116" s="1" t="str">
        <f>[3]หน้าผ้า!DC128</f>
        <v>รอตัด</v>
      </c>
      <c r="AH116" s="1" t="str">
        <f>[2]หน้าผ้า!DL125</f>
        <v>P7</v>
      </c>
      <c r="AI116" s="1">
        <f>[2]หน้าผ้า!DM125</f>
        <v>2</v>
      </c>
      <c r="AJ116" s="3">
        <f>[2]หน้าผ้า!DN125</f>
        <v>45838</v>
      </c>
      <c r="AK116" s="3">
        <f>[2]หน้าผ้า!DQ125</f>
        <v>0</v>
      </c>
      <c r="AL116" s="3">
        <f>[2]หน้าผ้า!DR125</f>
        <v>45829</v>
      </c>
      <c r="AM116" s="3">
        <f>[2]หน้าผ้า!DS125</f>
        <v>45836</v>
      </c>
      <c r="AN116" s="3">
        <f>[2]หน้าผ้า!DT125</f>
        <v>45837</v>
      </c>
      <c r="AO116" s="3">
        <f>[2]หน้าผ้า!DU125</f>
        <v>45837</v>
      </c>
      <c r="AP116" s="3">
        <f>[2]หน้าผ้า!DP125</f>
        <v>45833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งานพิมพ์</v>
      </c>
      <c r="AX116" s="2" t="str">
        <f>[2]หน้าผ้า!ED125</f>
        <v xml:space="preserve"> /</v>
      </c>
      <c r="AY116" s="2">
        <f>[2]หน้าผ้า!AG125</f>
        <v>0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WRWT25800/WRWT25800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45825</v>
      </c>
      <c r="B117" s="14" t="str">
        <f>[2]หน้าผ้า!B126</f>
        <v>MK68-000798</v>
      </c>
      <c r="C117" s="9" t="str">
        <f>[2]หน้าผ้า!E126</f>
        <v>บจก.อินเทคค์ โกลบอล</v>
      </c>
      <c r="D117" s="13" t="str">
        <f>[2]หน้าผ้า!F126</f>
        <v>เพอเฟคค์ 664</v>
      </c>
      <c r="E117" s="9">
        <f>[2]หน้าผ้า!G126</f>
        <v>20</v>
      </c>
      <c r="F117" s="9">
        <f>[2]หน้าผ้า!H126</f>
        <v>36</v>
      </c>
      <c r="G117" s="9" t="str">
        <f>[2]หน้าผ้า!I126</f>
        <v>ขาว</v>
      </c>
      <c r="H117" s="9">
        <f>[2]หน้าผ้า!J126</f>
        <v>0</v>
      </c>
      <c r="I117" s="9">
        <f>[2]หน้าผ้า!L126</f>
        <v>78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จับจีบ4"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มัด80 ใช้สายรัด</v>
      </c>
      <c r="T117" s="12">
        <f>[2]หน้าผ้า!X126</f>
        <v>45843</v>
      </c>
      <c r="U117" s="11">
        <f>[2]หน้าผ้า!AA126</f>
        <v>40000</v>
      </c>
      <c r="V117" s="10">
        <f>[2]หน้าผ้า!AJ126</f>
        <v>0</v>
      </c>
      <c r="W117" s="10">
        <f>[2]หน้าผ้า!AL126</f>
        <v>40000</v>
      </c>
      <c r="X117" s="10">
        <f>[2]หน้าผ้า!AM126</f>
        <v>0</v>
      </c>
      <c r="Y117" s="10">
        <f>[2]หน้าผ้า!AN126</f>
        <v>42000</v>
      </c>
      <c r="Z117" s="9" t="str">
        <f>[2]หน้าผ้า!AO126</f>
        <v>WSWT2025800</v>
      </c>
      <c r="AA117" s="8">
        <f>[2]หน้าผ้า!AQ126</f>
        <v>41910</v>
      </c>
      <c r="AB117" s="8">
        <f>[2]หน้าผ้า!AR126</f>
        <v>0</v>
      </c>
      <c r="AC117" s="8">
        <f>[2]หน้าผ้า!AS126</f>
        <v>41910</v>
      </c>
      <c r="AD117" s="8">
        <f>[2]หน้าผ้า!AT126</f>
        <v>0</v>
      </c>
      <c r="AE117" s="8">
        <f>[2]หน้าผ้า!AU126</f>
        <v>0</v>
      </c>
      <c r="AF117" s="8" t="str">
        <f>[2]หน้าผ้า!AI126</f>
        <v>ห้ามขาด-ห้ามเกิน</v>
      </c>
      <c r="AG117" s="1" t="str">
        <f>[3]หน้าผ้า!DC129</f>
        <v>รอตัด</v>
      </c>
      <c r="AH117" s="1" t="str">
        <f>[2]หน้าผ้า!DL126</f>
        <v>P7</v>
      </c>
      <c r="AI117" s="1">
        <f>[2]หน้าผ้า!DM126</f>
        <v>2</v>
      </c>
      <c r="AJ117" s="3">
        <f>[2]หน้าผ้า!DN126</f>
        <v>45843</v>
      </c>
      <c r="AK117" s="3">
        <f>[2]หน้าผ้า!DQ126</f>
        <v>0</v>
      </c>
      <c r="AL117" s="3">
        <f>[2]หน้าผ้า!DR126</f>
        <v>45834</v>
      </c>
      <c r="AM117" s="3">
        <f>[2]หน้าผ้า!DS126</f>
        <v>45841</v>
      </c>
      <c r="AN117" s="3">
        <f>[2]หน้าผ้า!DT126</f>
        <v>45842</v>
      </c>
      <c r="AO117" s="3">
        <f>[2]หน้าผ้า!DU126</f>
        <v>45842</v>
      </c>
      <c r="AP117" s="3">
        <f>[2]หน้าผ้า!DP126</f>
        <v>45838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งานพิมพ์</v>
      </c>
      <c r="AX117" s="2" t="str">
        <f>[2]หน้าผ้า!ED126</f>
        <v>รอART</v>
      </c>
      <c r="AY117" s="2" t="str">
        <f>[2]หน้าผ้า!AG126</f>
        <v>3/7 5/7 9/7 12/7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WRWT25800/WRWT25800</v>
      </c>
      <c r="BD117" s="56">
        <f>[2]หน้าผ้า!CA126</f>
        <v>3203.7866666666664</v>
      </c>
    </row>
    <row r="118" spans="1:56" ht="27.75" customHeight="1" x14ac:dyDescent="0.45">
      <c r="A118" s="3">
        <f>[2]หน้าผ้า!C127</f>
        <v>45825</v>
      </c>
      <c r="B118" s="14" t="str">
        <f>[2]หน้าผ้า!B127</f>
        <v>MK68-000799</v>
      </c>
      <c r="C118" s="9" t="str">
        <f>[2]หน้าผ้า!E127</f>
        <v>บจก.อินเทคค์ โกลบอล</v>
      </c>
      <c r="D118" s="13" t="str">
        <f>[2]หน้าผ้า!F127</f>
        <v>เพอเฟคค์ 664HP</v>
      </c>
      <c r="E118" s="9">
        <f>[2]หน้าผ้า!G127</f>
        <v>20</v>
      </c>
      <c r="F118" s="9">
        <f>[2]หน้าผ้า!H127</f>
        <v>36</v>
      </c>
      <c r="G118" s="9" t="str">
        <f>[2]หน้าผ้า!I127</f>
        <v>ขาว</v>
      </c>
      <c r="H118" s="9">
        <f>[2]หน้าผ้า!J127</f>
        <v>0</v>
      </c>
      <c r="I118" s="9">
        <f>[2]หน้าผ้า!L127</f>
        <v>78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จับจีบ4"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มัด80 ใช้สายรัด</v>
      </c>
      <c r="T118" s="12">
        <f>[2]หน้าผ้า!X127</f>
        <v>45843</v>
      </c>
      <c r="U118" s="11">
        <f>[2]หน้าผ้า!AA127</f>
        <v>100000</v>
      </c>
      <c r="V118" s="10">
        <f>[2]หน้าผ้า!AJ127</f>
        <v>0</v>
      </c>
      <c r="W118" s="10">
        <f>[2]หน้าผ้า!AL127</f>
        <v>100000</v>
      </c>
      <c r="X118" s="10">
        <f>[2]หน้าผ้า!AM127</f>
        <v>10453</v>
      </c>
      <c r="Y118" s="10">
        <f>[2]หน้าผ้า!AN127</f>
        <v>94024.35</v>
      </c>
      <c r="Z118" s="9" t="str">
        <f>[2]หน้าผ้า!AO127</f>
        <v>WSWT2025800</v>
      </c>
      <c r="AA118" s="8">
        <f>[2]หน้าผ้า!AQ127</f>
        <v>98514.012712500014</v>
      </c>
      <c r="AB118" s="8">
        <f>[2]หน้าผ้า!AR127</f>
        <v>0</v>
      </c>
      <c r="AC118" s="8">
        <f>[2]หน้าผ้า!AS127</f>
        <v>98514.012712500014</v>
      </c>
      <c r="AD118" s="8">
        <f>[2]หน้าผ้า!AT127</f>
        <v>0</v>
      </c>
      <c r="AE118" s="8">
        <f>[2]หน้าผ้า!AU127</f>
        <v>0</v>
      </c>
      <c r="AF118" s="8" t="str">
        <f>[2]หน้าผ้า!AI127</f>
        <v>ห้ามขาด-ห้ามเกิน</v>
      </c>
      <c r="AG118" s="1" t="str">
        <f>[3]หน้าผ้า!DC130</f>
        <v>ยังไม่ได้พิมพ์</v>
      </c>
      <c r="AH118" s="1" t="str">
        <f>[2]หน้าผ้า!DL127</f>
        <v>P7</v>
      </c>
      <c r="AI118" s="1">
        <f>[2]หน้าผ้า!DM127</f>
        <v>2</v>
      </c>
      <c r="AJ118" s="3">
        <f>[2]หน้าผ้า!DN127</f>
        <v>45843</v>
      </c>
      <c r="AK118" s="3">
        <f>[2]หน้าผ้า!DQ127</f>
        <v>0</v>
      </c>
      <c r="AL118" s="3">
        <f>[2]หน้าผ้า!DR127</f>
        <v>45834</v>
      </c>
      <c r="AM118" s="3">
        <f>[2]หน้าผ้า!DS127</f>
        <v>45841</v>
      </c>
      <c r="AN118" s="3">
        <f>[2]หน้าผ้า!DT127</f>
        <v>45842</v>
      </c>
      <c r="AO118" s="3">
        <f>[2]หน้าผ้า!DU127</f>
        <v>45842</v>
      </c>
      <c r="AP118" s="3">
        <f>[2]หน้าผ้า!DP127</f>
        <v>45838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งานพิมพ์</v>
      </c>
      <c r="AX118" s="2" t="str">
        <f>[2]หน้าผ้า!ED127</f>
        <v>รอART</v>
      </c>
      <c r="AY118" s="2" t="str">
        <f>[2]หน้าผ้า!AG127</f>
        <v>1/7 5/7 7/7  12/7 14/7 19/7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WRWT25800/WRWT25800</v>
      </c>
      <c r="BD118" s="56">
        <f>[2]หน้าผ้า!CA127</f>
        <v>7530.848971800001</v>
      </c>
    </row>
    <row r="119" spans="1:56" ht="27.75" customHeight="1" x14ac:dyDescent="0.45">
      <c r="A119" s="3">
        <f>[2]หน้าผ้า!C128</f>
        <v>45805</v>
      </c>
      <c r="B119" s="14" t="str">
        <f>[2]หน้าผ้า!B128</f>
        <v>MK68-000718</v>
      </c>
      <c r="C119" s="9" t="str">
        <f>[2]หน้าผ้า!E128</f>
        <v>บจก.เบทาโกร</v>
      </c>
      <c r="D119" s="13" t="str">
        <f>[2]หน้าผ้า!F128</f>
        <v>บาลานส์ 956</v>
      </c>
      <c r="E119" s="9">
        <f>[2]หน้าผ้า!G128</f>
        <v>20</v>
      </c>
      <c r="F119" s="9">
        <f>[2]หน้าผ้า!H128</f>
        <v>37</v>
      </c>
      <c r="G119" s="9" t="str">
        <f>[2]หน้าผ้า!I128</f>
        <v>ขาว</v>
      </c>
      <c r="H119" s="9">
        <f>[2]หน้าผ้า!J128</f>
        <v>0</v>
      </c>
      <c r="I119" s="9">
        <f>[2]หน้าผ้า!L128</f>
        <v>80</v>
      </c>
      <c r="J119" s="9" t="str">
        <f>[2]หน้าผ้า!M128</f>
        <v>±</v>
      </c>
      <c r="K119" s="9">
        <f>[2]หน้าผ้า!N128</f>
        <v>3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500กระสอบแบน พร้อมระบุชื่อบริษัท รายการสินค้า จำนวนแต่ละแพ็ค</v>
      </c>
      <c r="T119" s="12">
        <f>[2]หน้าผ้า!X128</f>
        <v>45845</v>
      </c>
      <c r="U119" s="11">
        <f>[2]หน้าผ้า!AA128</f>
        <v>5000</v>
      </c>
      <c r="V119" s="10">
        <f>[2]หน้าผ้า!AJ128</f>
        <v>0</v>
      </c>
      <c r="W119" s="10">
        <f>[2]หน้าผ้า!AL128</f>
        <v>5000</v>
      </c>
      <c r="X119" s="10">
        <f>[2]หน้าผ้า!AM128</f>
        <v>5400</v>
      </c>
      <c r="Y119" s="10">
        <f>[2]หน้าผ้า!AN128</f>
        <v>0</v>
      </c>
      <c r="Z119" s="9" t="str">
        <f>[2]หน้าผ้า!AO128</f>
        <v>WSWT2025800</v>
      </c>
      <c r="AA119" s="8">
        <f>[2]หน้าผ้า!AQ128</f>
        <v>0</v>
      </c>
      <c r="AB119" s="8">
        <f>[2]หน้าผ้า!AR128</f>
        <v>0</v>
      </c>
      <c r="AC119" s="8">
        <f>[2]หน้าผ้า!AS128</f>
        <v>0</v>
      </c>
      <c r="AD119" s="8">
        <f>[2]หน้าผ้า!AT128</f>
        <v>0</v>
      </c>
      <c r="AE119" s="8">
        <f>[2]หน้าผ้า!AU128</f>
        <v>0</v>
      </c>
      <c r="AF119" s="8" t="str">
        <f>[2]หน้าผ้า!AI128</f>
        <v>ลพบุรี3</v>
      </c>
      <c r="AG119" s="1" t="str">
        <f>[3]หน้าผ้า!DC131</f>
        <v>ยังไม่ได้พิมพ์</v>
      </c>
      <c r="AH119" s="1" t="str">
        <f>[2]หน้าผ้า!DL128</f>
        <v>P7</v>
      </c>
      <c r="AI119" s="1">
        <f>[2]หน้าผ้า!DM128</f>
        <v>2</v>
      </c>
      <c r="AJ119" s="3">
        <f>[2]หน้าผ้า!DN128</f>
        <v>45845</v>
      </c>
      <c r="AK119" s="3">
        <f>[2]หน้าผ้า!DQ128</f>
        <v>0</v>
      </c>
      <c r="AL119" s="3">
        <f>[2]หน้าผ้า!DR128</f>
        <v>45836</v>
      </c>
      <c r="AM119" s="3">
        <f>[2]หน้าผ้า!DS128</f>
        <v>45843</v>
      </c>
      <c r="AN119" s="3">
        <f>[2]หน้าผ้า!DT128</f>
        <v>45844</v>
      </c>
      <c r="AO119" s="3">
        <f>[2]หน้าผ้า!DU128</f>
        <v>45844</v>
      </c>
      <c r="AP119" s="3">
        <f>[2]หน้าผ้า!DP128</f>
        <v>45840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งานพิมพ์</v>
      </c>
      <c r="AX119" s="2" t="str">
        <f>[2]หน้าผ้า!ED128</f>
        <v xml:space="preserve"> /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WRWT25800/WRWT25800</v>
      </c>
      <c r="BD119" s="56">
        <f>[2]หน้าผ้า!CA128</f>
        <v>0</v>
      </c>
    </row>
    <row r="120" spans="1:56" ht="27.75" customHeight="1" x14ac:dyDescent="0.45">
      <c r="A120" s="3">
        <f>[2]หน้าผ้า!C129</f>
        <v>45805</v>
      </c>
      <c r="B120" s="14" t="str">
        <f>[2]หน้าผ้า!B129</f>
        <v>MK68-000718</v>
      </c>
      <c r="C120" s="9" t="str">
        <f>[2]หน้าผ้า!E129</f>
        <v>บจก.เบทาโกร</v>
      </c>
      <c r="D120" s="13" t="str">
        <f>[2]หน้าผ้า!F129</f>
        <v>เบทาโกร 326</v>
      </c>
      <c r="E120" s="9">
        <f>[2]หน้าผ้า!G129</f>
        <v>20</v>
      </c>
      <c r="F120" s="9">
        <f>[2]หน้าผ้า!H129</f>
        <v>37</v>
      </c>
      <c r="G120" s="9" t="str">
        <f>[2]หน้าผ้า!I129</f>
        <v>ขาว</v>
      </c>
      <c r="H120" s="9">
        <f>[2]หน้าผ้า!J129</f>
        <v>0</v>
      </c>
      <c r="I120" s="9">
        <f>[2]หน้าผ้า!L129</f>
        <v>80</v>
      </c>
      <c r="J120" s="9" t="str">
        <f>[2]หน้าผ้า!M129</f>
        <v>±</v>
      </c>
      <c r="K120" s="9">
        <f>[2]หน้าผ้า!N129</f>
        <v>3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>500กระสอบแบน พร้อมระบุชื่อบริษัท รายการสินค้า จำนวนแต่ละแพ็ค</v>
      </c>
      <c r="T120" s="12">
        <f>[2]หน้าผ้า!X129</f>
        <v>45845</v>
      </c>
      <c r="U120" s="11">
        <f>[2]หน้าผ้า!AA129</f>
        <v>5000</v>
      </c>
      <c r="V120" s="10">
        <f>[2]หน้าผ้า!AJ129</f>
        <v>0</v>
      </c>
      <c r="W120" s="10">
        <f>[2]หน้าผ้า!AL129</f>
        <v>5000</v>
      </c>
      <c r="X120" s="10">
        <f>[2]หน้าผ้า!AM129</f>
        <v>5450</v>
      </c>
      <c r="Y120" s="10">
        <f>[2]หน้าผ้า!AN129</f>
        <v>0</v>
      </c>
      <c r="Z120" s="9" t="str">
        <f>[2]หน้าผ้า!AO129</f>
        <v>WSWT2025800</v>
      </c>
      <c r="AA120" s="8">
        <f>[2]หน้าผ้า!AQ129</f>
        <v>0</v>
      </c>
      <c r="AB120" s="8">
        <f>[2]หน้าผ้า!AR129</f>
        <v>0</v>
      </c>
      <c r="AC120" s="8">
        <f>[2]หน้าผ้า!AS129</f>
        <v>0</v>
      </c>
      <c r="AD120" s="8">
        <f>[2]หน้าผ้า!AT129</f>
        <v>0</v>
      </c>
      <c r="AE120" s="8">
        <f>[2]หน้าผ้า!AU129</f>
        <v>0</v>
      </c>
      <c r="AF120" s="8" t="str">
        <f>[2]หน้าผ้า!AI129</f>
        <v>ลพบุรี3</v>
      </c>
      <c r="AG120" s="1" t="str">
        <f>[3]หน้าผ้า!DC132</f>
        <v>ยังไม่ได้พิมพ์</v>
      </c>
      <c r="AH120" s="1" t="str">
        <f>[2]หน้าผ้า!DL129</f>
        <v>P7</v>
      </c>
      <c r="AI120" s="1">
        <f>[2]หน้าผ้า!DM129</f>
        <v>2</v>
      </c>
      <c r="AJ120" s="3">
        <f>[2]หน้าผ้า!DN129</f>
        <v>45845</v>
      </c>
      <c r="AK120" s="3">
        <f>[2]หน้าผ้า!DQ129</f>
        <v>0</v>
      </c>
      <c r="AL120" s="3">
        <f>[2]หน้าผ้า!DR129</f>
        <v>45836</v>
      </c>
      <c r="AM120" s="3">
        <f>[2]หน้าผ้า!DS129</f>
        <v>45843</v>
      </c>
      <c r="AN120" s="3">
        <f>[2]หน้าผ้า!DT129</f>
        <v>45844</v>
      </c>
      <c r="AO120" s="3">
        <f>[2]หน้าผ้า!DU129</f>
        <v>45844</v>
      </c>
      <c r="AP120" s="3">
        <f>[2]หน้าผ้า!DP129</f>
        <v>45840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งานพิมพ์</v>
      </c>
      <c r="AX120" s="2" t="str">
        <f>[2]หน้าผ้า!ED129</f>
        <v xml:space="preserve"> /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WRWT25800/WRWT25800</v>
      </c>
      <c r="BD120" s="56">
        <f>[2]หน้าผ้า!CA129</f>
        <v>0</v>
      </c>
    </row>
    <row r="121" spans="1:56" ht="27.75" customHeight="1" x14ac:dyDescent="0.45">
      <c r="A121" s="3">
        <f>[2]หน้าผ้า!C130</f>
        <v>45818</v>
      </c>
      <c r="B121" s="14" t="str">
        <f>[2]หน้าผ้า!B130</f>
        <v>MK68-000768</v>
      </c>
      <c r="C121" s="9" t="str">
        <f>[2]หน้าผ้า!E130</f>
        <v>บจก.เบทาโกร</v>
      </c>
      <c r="D121" s="13" t="str">
        <f>[2]หน้าผ้า!F130</f>
        <v xml:space="preserve">WB ฟาร์ม F931L 30kg </v>
      </c>
      <c r="E121" s="9">
        <f>[2]หน้าผ้า!G130</f>
        <v>20</v>
      </c>
      <c r="F121" s="9">
        <f>[2]หน้าผ้า!H130</f>
        <v>37</v>
      </c>
      <c r="G121" s="9" t="str">
        <f>[2]หน้าผ้า!I130</f>
        <v>ขาว</v>
      </c>
      <c r="H121" s="9">
        <f>[2]หน้าผ้า!J130</f>
        <v>0</v>
      </c>
      <c r="I121" s="9">
        <f>[2]หน้าผ้า!L130</f>
        <v>80</v>
      </c>
      <c r="J121" s="9" t="str">
        <f>[2]หน้าผ้า!M130</f>
        <v>±</v>
      </c>
      <c r="K121" s="9">
        <f>[2]หน้าผ้า!N130</f>
        <v>3</v>
      </c>
      <c r="L121" s="9" t="str">
        <f>[2]หน้าผ้า!R130</f>
        <v>ไม่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 พร้อมระบุชื่อบริษัท รายการสินค้า จำนวนแต่ละแพ็ค</v>
      </c>
      <c r="T121" s="12">
        <f>[2]หน้าผ้า!X130</f>
        <v>45847</v>
      </c>
      <c r="U121" s="11">
        <f>[2]หน้าผ้า!AA130</f>
        <v>30000</v>
      </c>
      <c r="V121" s="10">
        <f>[2]หน้าผ้า!AJ130</f>
        <v>0</v>
      </c>
      <c r="W121" s="10">
        <f>[2]หน้าผ้า!AL130</f>
        <v>30000</v>
      </c>
      <c r="X121" s="10">
        <f>[2]หน้าผ้า!AM130</f>
        <v>0</v>
      </c>
      <c r="Y121" s="10">
        <f>[2]หน้าผ้า!AN130</f>
        <v>31500</v>
      </c>
      <c r="Z121" s="9" t="str">
        <f>[2]หน้าผ้า!AO130</f>
        <v>WSWT2025800</v>
      </c>
      <c r="AA121" s="8">
        <f>[2]หน้าผ้า!AQ130</f>
        <v>32270.700000000004</v>
      </c>
      <c r="AB121" s="8">
        <f>[2]หน้าผ้า!AR130</f>
        <v>0</v>
      </c>
      <c r="AC121" s="8">
        <f>[2]หน้าผ้า!AS130</f>
        <v>32270.700000000004</v>
      </c>
      <c r="AD121" s="8">
        <f>[2]หน้าผ้า!AT130</f>
        <v>0</v>
      </c>
      <c r="AE121" s="8">
        <f>[2]หน้าผ้า!AU130</f>
        <v>0</v>
      </c>
      <c r="AF121" s="8" t="str">
        <f>[2]หน้าผ้า!AI130</f>
        <v>ลพบุรี1</v>
      </c>
      <c r="AG121" s="1" t="str">
        <f>[3]หน้าผ้า!DC133</f>
        <v>ยังไม่ได้พิมพ์</v>
      </c>
      <c r="AH121" s="1" t="str">
        <f>[2]หน้าผ้า!DL130</f>
        <v>P7</v>
      </c>
      <c r="AI121" s="1">
        <f>[2]หน้าผ้า!DM130</f>
        <v>2</v>
      </c>
      <c r="AJ121" s="3">
        <f>[2]หน้าผ้า!DN130</f>
        <v>45847</v>
      </c>
      <c r="AK121" s="3">
        <f>[2]หน้าผ้า!DQ130</f>
        <v>0</v>
      </c>
      <c r="AL121" s="3">
        <f>[2]หน้าผ้า!DR130</f>
        <v>45838</v>
      </c>
      <c r="AM121" s="3">
        <f>[2]หน้าผ้า!DS130</f>
        <v>45845</v>
      </c>
      <c r="AN121" s="3">
        <f>[2]หน้าผ้า!DT130</f>
        <v>45846</v>
      </c>
      <c r="AO121" s="3">
        <f>[2]หน้าผ้า!DU130</f>
        <v>45846</v>
      </c>
      <c r="AP121" s="3">
        <f>[2]หน้าผ้า!DP130</f>
        <v>45842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WRWT25800/WRWT25800</v>
      </c>
      <c r="BD121" s="56">
        <f>[2]หน้าผ้า!CA130</f>
        <v>2466.9157333333337</v>
      </c>
    </row>
    <row r="122" spans="1:56" ht="27.75" customHeight="1" x14ac:dyDescent="0.45">
      <c r="A122" s="3">
        <f>[2]หน้าผ้า!C131</f>
        <v>45818</v>
      </c>
      <c r="B122" s="14" t="str">
        <f>[2]หน้าผ้า!B131</f>
        <v>MK68-000769</v>
      </c>
      <c r="C122" s="9" t="str">
        <f>[2]หน้าผ้า!E131</f>
        <v>บจก.เบทาโกร</v>
      </c>
      <c r="D122" s="13" t="str">
        <f>[2]หน้าผ้า!F131</f>
        <v xml:space="preserve">WB ฟาร์ม F932 30kg </v>
      </c>
      <c r="E122" s="9">
        <f>[2]หน้าผ้า!G131</f>
        <v>20</v>
      </c>
      <c r="F122" s="9">
        <f>[2]หน้าผ้า!H131</f>
        <v>37</v>
      </c>
      <c r="G122" s="9" t="str">
        <f>[2]หน้าผ้า!I131</f>
        <v>ขาว</v>
      </c>
      <c r="H122" s="9">
        <f>[2]หน้าผ้า!J131</f>
        <v>0</v>
      </c>
      <c r="I122" s="9">
        <f>[2]หน้าผ้า!L131</f>
        <v>80</v>
      </c>
      <c r="J122" s="9" t="str">
        <f>[2]หน้าผ้า!M131</f>
        <v>±</v>
      </c>
      <c r="K122" s="9">
        <f>[2]หน้าผ้า!N131</f>
        <v>3</v>
      </c>
      <c r="L122" s="9" t="str">
        <f>[2]หน้าผ้า!R131</f>
        <v>ไม่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500กระสอบแบน พร้อมระบุชื่อบริษัท รายการสินค้า จำนวนแต่ละแพ็ค</v>
      </c>
      <c r="T122" s="12">
        <f>[2]หน้าผ้า!X131</f>
        <v>45847</v>
      </c>
      <c r="U122" s="11">
        <f>[2]หน้าผ้า!AA131</f>
        <v>30000</v>
      </c>
      <c r="V122" s="10">
        <f>[2]หน้าผ้า!AJ131</f>
        <v>0</v>
      </c>
      <c r="W122" s="10">
        <f>[2]หน้าผ้า!AL131</f>
        <v>30000</v>
      </c>
      <c r="X122" s="10">
        <f>[2]หน้าผ้า!AM131</f>
        <v>0</v>
      </c>
      <c r="Y122" s="10">
        <f>[2]หน้าผ้า!AN131</f>
        <v>31500</v>
      </c>
      <c r="Z122" s="9" t="str">
        <f>[2]หน้าผ้า!AO131</f>
        <v>WSWT2025800</v>
      </c>
      <c r="AA122" s="8">
        <f>[2]หน้าผ้า!AQ131</f>
        <v>32270.700000000004</v>
      </c>
      <c r="AB122" s="8">
        <f>[2]หน้าผ้า!AR131</f>
        <v>0</v>
      </c>
      <c r="AC122" s="8">
        <f>[2]หน้าผ้า!AS131</f>
        <v>32270.700000000004</v>
      </c>
      <c r="AD122" s="8">
        <f>[2]หน้าผ้า!AT131</f>
        <v>0</v>
      </c>
      <c r="AE122" s="8">
        <f>[2]หน้าผ้า!AU131</f>
        <v>0</v>
      </c>
      <c r="AF122" s="8" t="str">
        <f>[2]หน้าผ้า!AI131</f>
        <v>ลพบุรี1</v>
      </c>
      <c r="AG122" s="1" t="str">
        <f>[3]หน้าผ้า!DC134</f>
        <v>ยังไม่ได้พิมพ์</v>
      </c>
      <c r="AH122" s="1" t="str">
        <f>[2]หน้าผ้า!DL131</f>
        <v>P7</v>
      </c>
      <c r="AI122" s="1">
        <f>[2]หน้าผ้า!DM131</f>
        <v>2</v>
      </c>
      <c r="AJ122" s="3">
        <f>[2]หน้าผ้า!DN131</f>
        <v>45847</v>
      </c>
      <c r="AK122" s="3">
        <f>[2]หน้าผ้า!DQ131</f>
        <v>0</v>
      </c>
      <c r="AL122" s="3">
        <f>[2]หน้าผ้า!DR131</f>
        <v>45838</v>
      </c>
      <c r="AM122" s="3">
        <f>[2]หน้าผ้า!DS131</f>
        <v>45845</v>
      </c>
      <c r="AN122" s="3">
        <f>[2]หน้าผ้า!DT131</f>
        <v>45846</v>
      </c>
      <c r="AO122" s="3">
        <f>[2]หน้าผ้า!DU131</f>
        <v>45846</v>
      </c>
      <c r="AP122" s="3">
        <f>[2]หน้าผ้า!DP131</f>
        <v>45842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งานพิมพ์</v>
      </c>
      <c r="AX122" s="2" t="str">
        <f>[2]หน้าผ้า!ED131</f>
        <v xml:space="preserve"> /</v>
      </c>
      <c r="AY122" s="2">
        <f>[2]หน้าผ้า!AG131</f>
        <v>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WRWT25800/WRWT25800</v>
      </c>
      <c r="BD122" s="56">
        <f>[2]หน้าผ้า!CA131</f>
        <v>2466.9157333333337</v>
      </c>
    </row>
    <row r="123" spans="1:56" ht="27.75" customHeight="1" x14ac:dyDescent="0.45">
      <c r="A123" s="3">
        <f>[2]หน้าผ้า!C132</f>
        <v>45821</v>
      </c>
      <c r="B123" s="14" t="str">
        <f>[2]หน้าผ้า!B132</f>
        <v>MK68-000790</v>
      </c>
      <c r="C123" s="9" t="str">
        <f>[2]หน้าผ้า!E132</f>
        <v>บจก.เบทาโกร</v>
      </c>
      <c r="D123" s="13" t="str">
        <f>[2]หน้าผ้า!F132</f>
        <v>บาลานส์ 945</v>
      </c>
      <c r="E123" s="9">
        <f>[2]หน้าผ้า!G132</f>
        <v>20</v>
      </c>
      <c r="F123" s="9">
        <f>[2]หน้าผ้า!H132</f>
        <v>37</v>
      </c>
      <c r="G123" s="9" t="str">
        <f>[2]หน้าผ้า!I132</f>
        <v>ขาว</v>
      </c>
      <c r="H123" s="9">
        <f>[2]หน้าผ้า!J132</f>
        <v>0</v>
      </c>
      <c r="I123" s="9">
        <f>[2]หน้าผ้า!L132</f>
        <v>80</v>
      </c>
      <c r="J123" s="9" t="str">
        <f>[2]หน้าผ้า!M132</f>
        <v>±</v>
      </c>
      <c r="K123" s="9">
        <f>[2]หน้าผ้า!N132</f>
        <v>3</v>
      </c>
      <c r="L123" s="9" t="str">
        <f>[2]หน้าผ้า!R132</f>
        <v>ไม่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500กระสอบแบน พร้อมระบุชื่อบริษัท รายการสินค้า จำนวนแต่ละแพ็ค</v>
      </c>
      <c r="T123" s="12">
        <f>[2]หน้าผ้า!X132</f>
        <v>45848</v>
      </c>
      <c r="U123" s="11">
        <f>[2]หน้าผ้า!AA132</f>
        <v>5000</v>
      </c>
      <c r="V123" s="10">
        <f>[2]หน้าผ้า!AJ132</f>
        <v>0</v>
      </c>
      <c r="W123" s="10">
        <f>[2]หน้าผ้า!AL132</f>
        <v>5000</v>
      </c>
      <c r="X123" s="10">
        <f>[2]หน้าผ้า!AM132</f>
        <v>0</v>
      </c>
      <c r="Y123" s="10">
        <f>[2]หน้าผ้า!AN132</f>
        <v>5250</v>
      </c>
      <c r="Z123" s="9" t="str">
        <f>[2]หน้าผ้า!AO132</f>
        <v>WSWT2025800</v>
      </c>
      <c r="AA123" s="8">
        <f>[2]หน้าผ้า!AQ132</f>
        <v>5378.4500000000007</v>
      </c>
      <c r="AB123" s="8">
        <f>[2]หน้าผ้า!AR132</f>
        <v>0</v>
      </c>
      <c r="AC123" s="8">
        <f>[2]หน้าผ้า!AS132</f>
        <v>5378.4500000000007</v>
      </c>
      <c r="AD123" s="8">
        <f>[2]หน้าผ้า!AT132</f>
        <v>0</v>
      </c>
      <c r="AE123" s="8">
        <f>[2]หน้าผ้า!AU132</f>
        <v>0</v>
      </c>
      <c r="AF123" s="8" t="str">
        <f>[2]หน้าผ้า!AI132</f>
        <v>ลพบุรี3</v>
      </c>
      <c r="AG123" s="1" t="str">
        <f>[3]หน้าผ้า!DC135</f>
        <v>พร้อมส่ง</v>
      </c>
      <c r="AH123" s="1" t="str">
        <f>[2]หน้าผ้า!DL132</f>
        <v>P7</v>
      </c>
      <c r="AI123" s="1">
        <f>[2]หน้าผ้า!DM132</f>
        <v>2</v>
      </c>
      <c r="AJ123" s="3">
        <f>[2]หน้าผ้า!DN132</f>
        <v>45848</v>
      </c>
      <c r="AK123" s="3">
        <f>[2]หน้าผ้า!DQ132</f>
        <v>0</v>
      </c>
      <c r="AL123" s="3">
        <f>[2]หน้าผ้า!DR132</f>
        <v>45839</v>
      </c>
      <c r="AM123" s="3">
        <f>[2]หน้าผ้า!DS132</f>
        <v>45846</v>
      </c>
      <c r="AN123" s="3">
        <f>[2]หน้าผ้า!DT132</f>
        <v>45847</v>
      </c>
      <c r="AO123" s="3">
        <f>[2]หน้าผ้า!DU132</f>
        <v>45847</v>
      </c>
      <c r="AP123" s="3">
        <f>[2]หน้าผ้า!DP132</f>
        <v>45843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งานพิมพ์</v>
      </c>
      <c r="AX123" s="2" t="str">
        <f>[2]หน้าผ้า!ED132</f>
        <v>รอART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WRWT25800/WRWT25800</v>
      </c>
      <c r="BD123" s="56">
        <f>[2]หน้าผ้า!CA132</f>
        <v>411.15262222222225</v>
      </c>
    </row>
    <row r="124" spans="1:56" ht="27.75" customHeight="1" x14ac:dyDescent="0.45">
      <c r="A124" s="3">
        <f>[2]หน้าผ้า!C133</f>
        <v>45821</v>
      </c>
      <c r="B124" s="14" t="str">
        <f>[2]หน้าผ้า!B133</f>
        <v>MK68-000790</v>
      </c>
      <c r="C124" s="9" t="str">
        <f>[2]หน้าผ้า!E133</f>
        <v>บจก.เบทาโกร</v>
      </c>
      <c r="D124" s="13" t="str">
        <f>[2]หน้าผ้า!F133</f>
        <v>เบทาโกร 402</v>
      </c>
      <c r="E124" s="9">
        <f>[2]หน้าผ้า!G133</f>
        <v>20</v>
      </c>
      <c r="F124" s="9">
        <f>[2]หน้าผ้า!H133</f>
        <v>37</v>
      </c>
      <c r="G124" s="9" t="str">
        <f>[2]หน้าผ้า!I133</f>
        <v>ขาว</v>
      </c>
      <c r="H124" s="9">
        <f>[2]หน้าผ้า!J133</f>
        <v>0</v>
      </c>
      <c r="I124" s="9">
        <f>[2]หน้าผ้า!L133</f>
        <v>80</v>
      </c>
      <c r="J124" s="9" t="str">
        <f>[2]หน้าผ้า!M133</f>
        <v>±</v>
      </c>
      <c r="K124" s="9">
        <f>[2]หน้าผ้า!N133</f>
        <v>3</v>
      </c>
      <c r="L124" s="9" t="str">
        <f>[2]หน้าผ้า!R133</f>
        <v>ไม่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 พร้อมระบุชื่อบริษัท รายการสินค้า จำนวนแต่ละแพ็ค</v>
      </c>
      <c r="T124" s="12">
        <f>[2]หน้าผ้า!X133</f>
        <v>45848</v>
      </c>
      <c r="U124" s="11">
        <f>[2]หน้าผ้า!AA133</f>
        <v>30000</v>
      </c>
      <c r="V124" s="10">
        <f>[2]หน้าผ้า!AJ133</f>
        <v>0</v>
      </c>
      <c r="W124" s="10">
        <f>[2]หน้าผ้า!AL133</f>
        <v>30000</v>
      </c>
      <c r="X124" s="10">
        <f>[2]หน้าผ้า!AM133</f>
        <v>0</v>
      </c>
      <c r="Y124" s="10">
        <f>[2]หน้าผ้า!AN133</f>
        <v>31500</v>
      </c>
      <c r="Z124" s="9" t="str">
        <f>[2]หน้าผ้า!AO133</f>
        <v>WSWT2025800</v>
      </c>
      <c r="AA124" s="8">
        <f>[2]หน้าผ้า!AQ133</f>
        <v>32270.700000000004</v>
      </c>
      <c r="AB124" s="8">
        <f>[2]หน้าผ้า!AR133</f>
        <v>0</v>
      </c>
      <c r="AC124" s="8">
        <f>[2]หน้าผ้า!AS133</f>
        <v>32270.700000000004</v>
      </c>
      <c r="AD124" s="8">
        <f>[2]หน้าผ้า!AT133</f>
        <v>0</v>
      </c>
      <c r="AE124" s="8">
        <f>[2]หน้าผ้า!AU133</f>
        <v>0</v>
      </c>
      <c r="AF124" s="8" t="str">
        <f>[2]หน้าผ้า!AI133</f>
        <v>ลพบุรี3</v>
      </c>
      <c r="AG124" s="1" t="str">
        <f>[3]หน้าผ้า!DC136</f>
        <v>ยังไม่ได้พิมพ์</v>
      </c>
      <c r="AH124" s="1" t="str">
        <f>[2]หน้าผ้า!DL133</f>
        <v>P7</v>
      </c>
      <c r="AI124" s="1">
        <f>[2]หน้าผ้า!DM133</f>
        <v>2</v>
      </c>
      <c r="AJ124" s="3">
        <f>[2]หน้าผ้า!DN133</f>
        <v>45848</v>
      </c>
      <c r="AK124" s="3">
        <f>[2]หน้าผ้า!DQ133</f>
        <v>0</v>
      </c>
      <c r="AL124" s="3">
        <f>[2]หน้าผ้า!DR133</f>
        <v>45839</v>
      </c>
      <c r="AM124" s="3">
        <f>[2]หน้าผ้า!DS133</f>
        <v>45846</v>
      </c>
      <c r="AN124" s="3">
        <f>[2]หน้าผ้า!DT133</f>
        <v>45847</v>
      </c>
      <c r="AO124" s="3">
        <f>[2]หน้าผ้า!DU133</f>
        <v>45847</v>
      </c>
      <c r="AP124" s="3">
        <f>[2]หน้าผ้า!DP133</f>
        <v>45843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งานพิมพ์</v>
      </c>
      <c r="AX124" s="2" t="str">
        <f>[2]หน้าผ้า!ED133</f>
        <v>รอART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WRWT25800/WRWT25800</v>
      </c>
      <c r="BD124" s="56">
        <f>[2]หน้าผ้า!CA133</f>
        <v>2466.9157333333337</v>
      </c>
    </row>
    <row r="125" spans="1:56" ht="27.75" customHeight="1" x14ac:dyDescent="0.45">
      <c r="A125" s="3">
        <f>[2]หน้าผ้า!C134</f>
        <v>45821</v>
      </c>
      <c r="B125" s="14" t="str">
        <f>[2]หน้าผ้า!B134</f>
        <v>MK68-000790</v>
      </c>
      <c r="C125" s="9" t="str">
        <f>[2]หน้าผ้า!E134</f>
        <v>บจก.เบทาโกร</v>
      </c>
      <c r="D125" s="13" t="str">
        <f>[2]หน้าผ้า!F134</f>
        <v>เบทาโกร 327</v>
      </c>
      <c r="E125" s="9">
        <f>[2]หน้าผ้า!G134</f>
        <v>20</v>
      </c>
      <c r="F125" s="9">
        <f>[2]หน้าผ้า!H134</f>
        <v>37</v>
      </c>
      <c r="G125" s="9" t="str">
        <f>[2]หน้าผ้า!I134</f>
        <v>ขาว</v>
      </c>
      <c r="H125" s="9">
        <f>[2]หน้าผ้า!J134</f>
        <v>0</v>
      </c>
      <c r="I125" s="9">
        <f>[2]หน้าผ้า!L134</f>
        <v>80</v>
      </c>
      <c r="J125" s="9" t="str">
        <f>[2]หน้าผ้า!M134</f>
        <v>±</v>
      </c>
      <c r="K125" s="9">
        <f>[2]หน้าผ้า!N134</f>
        <v>3</v>
      </c>
      <c r="L125" s="9" t="str">
        <f>[2]หน้าผ้า!R134</f>
        <v>ไม่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500กระสอบแบน พร้อมระบุชื่อบริษัท รายการสินค้า จำนวนแต่ละแพ็ค</v>
      </c>
      <c r="T125" s="12">
        <f>[2]หน้าผ้า!X134</f>
        <v>45848</v>
      </c>
      <c r="U125" s="11">
        <f>[2]หน้าผ้า!AA134</f>
        <v>5000</v>
      </c>
      <c r="V125" s="10">
        <f>[2]หน้าผ้า!AJ134</f>
        <v>0</v>
      </c>
      <c r="W125" s="10">
        <f>[2]หน้าผ้า!AL134</f>
        <v>5000</v>
      </c>
      <c r="X125" s="10">
        <f>[2]หน้าผ้า!AM134</f>
        <v>0</v>
      </c>
      <c r="Y125" s="10">
        <f>[2]หน้าผ้า!AN134</f>
        <v>5250</v>
      </c>
      <c r="Z125" s="9" t="str">
        <f>[2]หน้าผ้า!AO134</f>
        <v>WSWT2025800</v>
      </c>
      <c r="AA125" s="8">
        <f>[2]หน้าผ้า!AQ134</f>
        <v>5378.4500000000007</v>
      </c>
      <c r="AB125" s="8">
        <f>[2]หน้าผ้า!AR134</f>
        <v>0</v>
      </c>
      <c r="AC125" s="8">
        <f>[2]หน้าผ้า!AS134</f>
        <v>5378.4500000000007</v>
      </c>
      <c r="AD125" s="8">
        <f>[2]หน้าผ้า!AT134</f>
        <v>0</v>
      </c>
      <c r="AE125" s="8">
        <f>[2]หน้าผ้า!AU134</f>
        <v>0</v>
      </c>
      <c r="AF125" s="8" t="str">
        <f>[2]หน้าผ้า!AI134</f>
        <v>ลพบุรี3</v>
      </c>
      <c r="AG125" s="1" t="str">
        <f>[3]หน้าผ้า!DC137</f>
        <v>ยังไม่ได้พิมพ์</v>
      </c>
      <c r="AH125" s="1" t="str">
        <f>[2]หน้าผ้า!DL134</f>
        <v>P7</v>
      </c>
      <c r="AI125" s="1">
        <f>[2]หน้าผ้า!DM134</f>
        <v>2</v>
      </c>
      <c r="AJ125" s="3">
        <f>[2]หน้าผ้า!DN134</f>
        <v>45848</v>
      </c>
      <c r="AK125" s="3">
        <f>[2]หน้าผ้า!DQ134</f>
        <v>0</v>
      </c>
      <c r="AL125" s="3">
        <f>[2]หน้าผ้า!DR134</f>
        <v>45839</v>
      </c>
      <c r="AM125" s="3">
        <f>[2]หน้าผ้า!DS134</f>
        <v>45846</v>
      </c>
      <c r="AN125" s="3">
        <f>[2]หน้าผ้า!DT134</f>
        <v>45847</v>
      </c>
      <c r="AO125" s="3">
        <f>[2]หน้าผ้า!DU134</f>
        <v>45847</v>
      </c>
      <c r="AP125" s="3">
        <f>[2]หน้าผ้า!DP134</f>
        <v>45843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งานพิมพ์</v>
      </c>
      <c r="AX125" s="2" t="str">
        <f>[2]หน้าผ้า!ED134</f>
        <v>รอART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WRWT25800/WRWT25800</v>
      </c>
      <c r="BD125" s="56">
        <f>[2]หน้าผ้า!CA134</f>
        <v>411.15262222222225</v>
      </c>
    </row>
    <row r="126" spans="1:56" ht="27.75" customHeight="1" x14ac:dyDescent="0.45">
      <c r="A126" s="3">
        <f>[2]หน้าผ้า!C135</f>
        <v>45818</v>
      </c>
      <c r="B126" s="14" t="str">
        <f>[2]หน้าผ้า!B135</f>
        <v>MK68-000770</v>
      </c>
      <c r="C126" s="9" t="str">
        <f>[2]หน้าผ้า!E135</f>
        <v>บจก.เบทาโกร</v>
      </c>
      <c r="D126" s="13" t="str">
        <f>[2]หน้าผ้า!F135</f>
        <v>WB ฟาร์ม F992 30kg LP</v>
      </c>
      <c r="E126" s="9">
        <f>[2]หน้าผ้า!G135</f>
        <v>20</v>
      </c>
      <c r="F126" s="9">
        <f>[2]หน้าผ้า!H135</f>
        <v>37</v>
      </c>
      <c r="G126" s="9" t="str">
        <f>[2]หน้าผ้า!I135</f>
        <v>ขาว</v>
      </c>
      <c r="H126" s="9">
        <f>[2]หน้าผ้า!J135</f>
        <v>0</v>
      </c>
      <c r="I126" s="9">
        <f>[2]หน้าผ้า!L135</f>
        <v>80</v>
      </c>
      <c r="J126" s="9" t="str">
        <f>[2]หน้าผ้า!M135</f>
        <v>±</v>
      </c>
      <c r="K126" s="9">
        <f>[2]หน้าผ้า!N135</f>
        <v>3</v>
      </c>
      <c r="L126" s="9" t="str">
        <f>[2]หน้าผ้า!R135</f>
        <v>ไม่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500กระสอบแบน พร้อมระบุชื่อบริษัท รายการสินค้า จำนวนแต่ละแพ็ค</v>
      </c>
      <c r="T126" s="12">
        <f>[2]หน้าผ้า!X135</f>
        <v>45849</v>
      </c>
      <c r="U126" s="11">
        <f>[2]หน้าผ้า!AA135</f>
        <v>5000</v>
      </c>
      <c r="V126" s="10">
        <f>[2]หน้าผ้า!AJ135</f>
        <v>5072</v>
      </c>
      <c r="W126" s="10">
        <f>[2]หน้าผ้า!AL135</f>
        <v>0</v>
      </c>
      <c r="X126" s="10">
        <f>[2]หน้าผ้า!AM135</f>
        <v>5435</v>
      </c>
      <c r="Y126" s="10">
        <f>[2]หน้าผ้า!AN135</f>
        <v>0</v>
      </c>
      <c r="Z126" s="9" t="str">
        <f>[2]หน้าผ้า!AO135</f>
        <v>WSWT2025800</v>
      </c>
      <c r="AA126" s="8">
        <f>[2]หน้าผ้า!AQ135</f>
        <v>0</v>
      </c>
      <c r="AB126" s="8">
        <f>[2]หน้าผ้า!AR135</f>
        <v>0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0</v>
      </c>
      <c r="AF126" s="8" t="str">
        <f>[2]หน้าผ้า!AI135</f>
        <v>ลำพูน</v>
      </c>
      <c r="AG126" s="1" t="str">
        <f>[3]หน้าผ้า!DC138</f>
        <v>ยังไม่ได้พิมพ์</v>
      </c>
      <c r="AH126" s="1" t="str">
        <f>[2]หน้าผ้า!DL135</f>
        <v>P7</v>
      </c>
      <c r="AI126" s="1">
        <f>[2]หน้าผ้า!DM135</f>
        <v>2</v>
      </c>
      <c r="AJ126" s="3">
        <f>[2]หน้าผ้า!DN135</f>
        <v>45849</v>
      </c>
      <c r="AK126" s="3">
        <f>[2]หน้าผ้า!DQ135</f>
        <v>0</v>
      </c>
      <c r="AL126" s="3">
        <f>[2]หน้าผ้า!DR135</f>
        <v>45840</v>
      </c>
      <c r="AM126" s="3">
        <f>[2]หน้าผ้า!DS135</f>
        <v>45847</v>
      </c>
      <c r="AN126" s="3">
        <f>[2]หน้าผ้า!DT135</f>
        <v>45848</v>
      </c>
      <c r="AO126" s="3">
        <f>[2]หน้าผ้า!DU135</f>
        <v>45848</v>
      </c>
      <c r="AP126" s="3">
        <f>[2]หน้าผ้า!DP135</f>
        <v>45844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งานพิมพ์</v>
      </c>
      <c r="AX126" s="2" t="str">
        <f>[2]หน้าผ้า!ED135</f>
        <v xml:space="preserve"> /</v>
      </c>
      <c r="AY126" s="2">
        <f>[2]หน้าผ้า!AG135</f>
        <v>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WRWT25800/WRWT25800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45821</v>
      </c>
      <c r="B127" s="14" t="str">
        <f>[2]หน้าผ้า!B136</f>
        <v>MK68-000789</v>
      </c>
      <c r="C127" s="9" t="str">
        <f>[2]หน้าผ้า!E136</f>
        <v>บจก.เบทาโกร</v>
      </c>
      <c r="D127" s="13" t="str">
        <f>[2]หน้าผ้า!F136</f>
        <v>WB ฟาร์ม F992 30kg LR</v>
      </c>
      <c r="E127" s="9">
        <f>[2]หน้าผ้า!G136</f>
        <v>20</v>
      </c>
      <c r="F127" s="9">
        <f>[2]หน้าผ้า!H136</f>
        <v>37</v>
      </c>
      <c r="G127" s="9" t="str">
        <f>[2]หน้าผ้า!I136</f>
        <v>ขาว</v>
      </c>
      <c r="H127" s="9">
        <f>[2]หน้าผ้า!J136</f>
        <v>0</v>
      </c>
      <c r="I127" s="9">
        <f>[2]หน้าผ้า!L136</f>
        <v>80</v>
      </c>
      <c r="J127" s="9" t="str">
        <f>[2]หน้าผ้า!M136</f>
        <v>±</v>
      </c>
      <c r="K127" s="9">
        <f>[2]หน้าผ้า!N136</f>
        <v>3</v>
      </c>
      <c r="L127" s="9" t="str">
        <f>[2]หน้าผ้า!R136</f>
        <v>ไม่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500กระสอบแบน พร้อมระบุชื่อบริษัท รายการสินค้า จำนวนแต่ละแพ็ค</v>
      </c>
      <c r="T127" s="12">
        <f>[2]หน้าผ้า!X136</f>
        <v>45852</v>
      </c>
      <c r="U127" s="11">
        <f>[2]หน้าผ้า!AA136</f>
        <v>80000</v>
      </c>
      <c r="V127" s="10">
        <f>[2]หน้าผ้า!AJ136</f>
        <v>0</v>
      </c>
      <c r="W127" s="10">
        <f>[2]หน้าผ้า!AL136</f>
        <v>80000</v>
      </c>
      <c r="X127" s="10">
        <f>[2]หน้าผ้า!AM136</f>
        <v>0</v>
      </c>
      <c r="Y127" s="10">
        <f>[2]หน้าผ้า!AN136</f>
        <v>84000</v>
      </c>
      <c r="Z127" s="9" t="str">
        <f>[2]หน้าผ้า!AO136</f>
        <v>WSWT2025800</v>
      </c>
      <c r="AA127" s="8">
        <f>[2]หน้าผ้า!AQ136</f>
        <v>86055.200000000012</v>
      </c>
      <c r="AB127" s="8">
        <f>[2]หน้าผ้า!AR136</f>
        <v>0</v>
      </c>
      <c r="AC127" s="8">
        <f>[2]หน้าผ้า!AS136</f>
        <v>86055.200000000012</v>
      </c>
      <c r="AD127" s="8">
        <f>[2]หน้าผ้า!AT136</f>
        <v>0</v>
      </c>
      <c r="AE127" s="8">
        <f>[2]หน้าผ้า!AU136</f>
        <v>0</v>
      </c>
      <c r="AF127" s="8" t="str">
        <f>[2]หน้าผ้า!AI136</f>
        <v>ลพบุรี3</v>
      </c>
      <c r="AG127" s="1" t="str">
        <f>[3]หน้าผ้า!DC139</f>
        <v>ยังไม่ได้พิมพ์</v>
      </c>
      <c r="AH127" s="1" t="str">
        <f>[2]หน้าผ้า!DL136</f>
        <v>P7</v>
      </c>
      <c r="AI127" s="1">
        <f>[2]หน้าผ้า!DM136</f>
        <v>2</v>
      </c>
      <c r="AJ127" s="3">
        <f>[2]หน้าผ้า!DN136</f>
        <v>45852</v>
      </c>
      <c r="AK127" s="3">
        <f>[2]หน้าผ้า!DQ136</f>
        <v>0</v>
      </c>
      <c r="AL127" s="3">
        <f>[2]หน้าผ้า!DR136</f>
        <v>45843</v>
      </c>
      <c r="AM127" s="3">
        <f>[2]หน้าผ้า!DS136</f>
        <v>45850</v>
      </c>
      <c r="AN127" s="3">
        <f>[2]หน้าผ้า!DT136</f>
        <v>45851</v>
      </c>
      <c r="AO127" s="3">
        <f>[2]หน้าผ้า!DU136</f>
        <v>45851</v>
      </c>
      <c r="AP127" s="3">
        <f>[2]หน้าผ้า!DP136</f>
        <v>45847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งานพิมพ์</v>
      </c>
      <c r="AX127" s="2" t="str">
        <f>[2]หน้าผ้า!ED136</f>
        <v>รอART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WRWT25800/WRWT25800</v>
      </c>
      <c r="BD127" s="56">
        <f>[2]หน้าผ้า!CA136</f>
        <v>6578.441955555556</v>
      </c>
    </row>
    <row r="128" spans="1:56" ht="27.75" customHeight="1" x14ac:dyDescent="0.45">
      <c r="A128" s="3">
        <f>[2]หน้าผ้า!C137</f>
        <v>45821</v>
      </c>
      <c r="B128" s="14" t="str">
        <f>[2]หน้าผ้า!B137</f>
        <v>MK68-000789</v>
      </c>
      <c r="C128" s="9" t="str">
        <f>[2]หน้าผ้า!E137</f>
        <v>บจก.เบทาโกร</v>
      </c>
      <c r="D128" s="13" t="str">
        <f>[2]หน้าผ้า!F137</f>
        <v>WB ฟาร์ม F993 30kg LR</v>
      </c>
      <c r="E128" s="9">
        <f>[2]หน้าผ้า!G137</f>
        <v>20</v>
      </c>
      <c r="F128" s="9">
        <f>[2]หน้าผ้า!H137</f>
        <v>37</v>
      </c>
      <c r="G128" s="9" t="str">
        <f>[2]หน้าผ้า!I137</f>
        <v>ขาว</v>
      </c>
      <c r="H128" s="9">
        <f>[2]หน้าผ้า!J137</f>
        <v>0</v>
      </c>
      <c r="I128" s="9">
        <f>[2]หน้าผ้า!L137</f>
        <v>80</v>
      </c>
      <c r="J128" s="9" t="str">
        <f>[2]หน้าผ้า!M137</f>
        <v>±</v>
      </c>
      <c r="K128" s="9">
        <f>[2]หน้าผ้า!N137</f>
        <v>3</v>
      </c>
      <c r="L128" s="9" t="str">
        <f>[2]หน้าผ้า!R137</f>
        <v>ไม่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500กระสอบแบน พร้อมระบุชื่อบริษัท รายการสินค้า จำนวนแต่ละแพ็ค</v>
      </c>
      <c r="T128" s="12">
        <f>[2]หน้าผ้า!X137</f>
        <v>45852</v>
      </c>
      <c r="U128" s="11">
        <f>[2]หน้าผ้า!AA137</f>
        <v>20000</v>
      </c>
      <c r="V128" s="10">
        <f>[2]หน้าผ้า!AJ137</f>
        <v>0</v>
      </c>
      <c r="W128" s="10">
        <f>[2]หน้าผ้า!AL137</f>
        <v>20000</v>
      </c>
      <c r="X128" s="10">
        <f>[2]หน้าผ้า!AM137</f>
        <v>0</v>
      </c>
      <c r="Y128" s="10">
        <f>[2]หน้าผ้า!AN137</f>
        <v>21000</v>
      </c>
      <c r="Z128" s="9" t="str">
        <f>[2]หน้าผ้า!AO137</f>
        <v>WSWT2025800</v>
      </c>
      <c r="AA128" s="8">
        <f>[2]หน้าผ้า!AQ137</f>
        <v>21513.800000000003</v>
      </c>
      <c r="AB128" s="8">
        <f>[2]หน้าผ้า!AR137</f>
        <v>0</v>
      </c>
      <c r="AC128" s="8">
        <f>[2]หน้าผ้า!AS137</f>
        <v>21513.800000000003</v>
      </c>
      <c r="AD128" s="8">
        <f>[2]หน้าผ้า!AT137</f>
        <v>0</v>
      </c>
      <c r="AE128" s="8">
        <f>[2]หน้าผ้า!AU137</f>
        <v>0</v>
      </c>
      <c r="AF128" s="8" t="str">
        <f>[2]หน้าผ้า!AI137</f>
        <v>ลพบุรี3</v>
      </c>
      <c r="AG128" s="1" t="str">
        <f>[3]หน้าผ้า!DC140</f>
        <v>รอแบบ</v>
      </c>
      <c r="AH128" s="1" t="str">
        <f>[2]หน้าผ้า!DL137</f>
        <v>P7</v>
      </c>
      <c r="AI128" s="1">
        <f>[2]หน้าผ้า!DM137</f>
        <v>2</v>
      </c>
      <c r="AJ128" s="3">
        <f>[2]หน้าผ้า!DN137</f>
        <v>45852</v>
      </c>
      <c r="AK128" s="3">
        <f>[2]หน้าผ้า!DQ137</f>
        <v>0</v>
      </c>
      <c r="AL128" s="3">
        <f>[2]หน้าผ้า!DR137</f>
        <v>45843</v>
      </c>
      <c r="AM128" s="3">
        <f>[2]หน้าผ้า!DS137</f>
        <v>45850</v>
      </c>
      <c r="AN128" s="3">
        <f>[2]หน้าผ้า!DT137</f>
        <v>45851</v>
      </c>
      <c r="AO128" s="3">
        <f>[2]หน้าผ้า!DU137</f>
        <v>45851</v>
      </c>
      <c r="AP128" s="3">
        <f>[2]หน้าผ้า!DP137</f>
        <v>45847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งานพิมพ์</v>
      </c>
      <c r="AX128" s="2" t="str">
        <f>[2]หน้าผ้า!ED137</f>
        <v>รอART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WRWT25800/WRWT25800</v>
      </c>
      <c r="BD128" s="56">
        <f>[2]หน้าผ้า!CA137</f>
        <v>1644.610488888889</v>
      </c>
    </row>
    <row r="129" spans="1:56" ht="27.75" customHeight="1" x14ac:dyDescent="0.45">
      <c r="A129" s="3">
        <f>[2]หน้าผ้า!C138</f>
        <v>45818</v>
      </c>
      <c r="B129" s="14" t="str">
        <f>[2]หน้าผ้า!B138</f>
        <v>MK68-000768</v>
      </c>
      <c r="C129" s="9" t="str">
        <f>[2]หน้าผ้า!E138</f>
        <v>บจก.เบทาโกร</v>
      </c>
      <c r="D129" s="13" t="str">
        <f>[2]หน้าผ้า!F138</f>
        <v>WB ฟาร์ม F992 30kg LR</v>
      </c>
      <c r="E129" s="9">
        <f>[2]หน้าผ้า!G138</f>
        <v>20</v>
      </c>
      <c r="F129" s="9">
        <f>[2]หน้าผ้า!H138</f>
        <v>37</v>
      </c>
      <c r="G129" s="9" t="str">
        <f>[2]หน้าผ้า!I138</f>
        <v>ขาว</v>
      </c>
      <c r="H129" s="9">
        <f>[2]หน้าผ้า!J138</f>
        <v>0</v>
      </c>
      <c r="I129" s="9">
        <f>[2]หน้าผ้า!L138</f>
        <v>80</v>
      </c>
      <c r="J129" s="9" t="str">
        <f>[2]หน้าผ้า!M138</f>
        <v>±</v>
      </c>
      <c r="K129" s="9">
        <f>[2]หน้าผ้า!N138</f>
        <v>3</v>
      </c>
      <c r="L129" s="9" t="str">
        <f>[2]หน้าผ้า!R138</f>
        <v>ไม่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500กระสอบแบน พร้อมระบุชื่อบริษัท รายการสินค้า จำนวนแต่ละแพ็ค</v>
      </c>
      <c r="T129" s="12">
        <f>[2]หน้าผ้า!X138</f>
        <v>45859</v>
      </c>
      <c r="U129" s="11">
        <f>[2]หน้าผ้า!AA138</f>
        <v>50000</v>
      </c>
      <c r="V129" s="10">
        <f>[2]หน้าผ้า!AJ138</f>
        <v>0</v>
      </c>
      <c r="W129" s="10">
        <f>[2]หน้าผ้า!AL138</f>
        <v>50000</v>
      </c>
      <c r="X129" s="10">
        <f>[2]หน้าผ้า!AM138</f>
        <v>0</v>
      </c>
      <c r="Y129" s="10">
        <f>[2]หน้าผ้า!AN138</f>
        <v>52500</v>
      </c>
      <c r="Z129" s="9" t="str">
        <f>[2]หน้าผ้า!AO138</f>
        <v>WSWT2025800</v>
      </c>
      <c r="AA129" s="8">
        <f>[2]หน้าผ้า!AQ138</f>
        <v>53784.500000000007</v>
      </c>
      <c r="AB129" s="8">
        <f>[2]หน้าผ้า!AR138</f>
        <v>0</v>
      </c>
      <c r="AC129" s="8">
        <f>[2]หน้าผ้า!AS138</f>
        <v>53784.500000000007</v>
      </c>
      <c r="AD129" s="8">
        <f>[2]หน้าผ้า!AT138</f>
        <v>0</v>
      </c>
      <c r="AE129" s="8">
        <f>[2]หน้าผ้า!AU138</f>
        <v>0</v>
      </c>
      <c r="AF129" s="8" t="str">
        <f>[2]หน้าผ้า!AI138</f>
        <v>ลพบุรี1</v>
      </c>
      <c r="AG129" s="1" t="str">
        <f>[3]หน้าผ้า!DC141</f>
        <v>พร้อมส่ง</v>
      </c>
      <c r="AH129" s="1" t="str">
        <f>[2]หน้าผ้า!DL138</f>
        <v>P7</v>
      </c>
      <c r="AI129" s="1">
        <f>[2]หน้าผ้า!DM138</f>
        <v>2</v>
      </c>
      <c r="AJ129" s="3">
        <f>[2]หน้าผ้า!DN138</f>
        <v>45859</v>
      </c>
      <c r="AK129" s="3">
        <f>[2]หน้าผ้า!DQ138</f>
        <v>0</v>
      </c>
      <c r="AL129" s="3">
        <f>[2]หน้าผ้า!DR138</f>
        <v>45850</v>
      </c>
      <c r="AM129" s="3">
        <f>[2]หน้าผ้า!DS138</f>
        <v>45857</v>
      </c>
      <c r="AN129" s="3">
        <f>[2]หน้าผ้า!DT138</f>
        <v>45858</v>
      </c>
      <c r="AO129" s="3">
        <f>[2]หน้าผ้า!DU138</f>
        <v>45858</v>
      </c>
      <c r="AP129" s="3">
        <f>[2]หน้าผ้า!DP138</f>
        <v>45854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WRWT25800/WRWT25800</v>
      </c>
      <c r="BD129" s="56">
        <f>[2]หน้าผ้า!CA138</f>
        <v>4111.5262222222227</v>
      </c>
    </row>
    <row r="130" spans="1:56" ht="27.75" customHeight="1" x14ac:dyDescent="0.45">
      <c r="A130" s="3">
        <f>[2]หน้าผ้า!C139</f>
        <v>45818</v>
      </c>
      <c r="B130" s="14" t="str">
        <f>[2]หน้าผ้า!B139</f>
        <v>MK68-000769</v>
      </c>
      <c r="C130" s="9" t="str">
        <f>[2]หน้าผ้า!E139</f>
        <v>บจก.เบทาโกร</v>
      </c>
      <c r="D130" s="13" t="str">
        <f>[2]หน้าผ้า!F139</f>
        <v xml:space="preserve">WB ฟาร์ม F931L 30kg </v>
      </c>
      <c r="E130" s="9">
        <f>[2]หน้าผ้า!G139</f>
        <v>20</v>
      </c>
      <c r="F130" s="9">
        <f>[2]หน้าผ้า!H139</f>
        <v>37</v>
      </c>
      <c r="G130" s="9" t="str">
        <f>[2]หน้าผ้า!I139</f>
        <v>ขาว</v>
      </c>
      <c r="H130" s="9">
        <f>[2]หน้าผ้า!J139</f>
        <v>0</v>
      </c>
      <c r="I130" s="9">
        <f>[2]หน้าผ้า!L139</f>
        <v>80</v>
      </c>
      <c r="J130" s="9" t="str">
        <f>[2]หน้าผ้า!M139</f>
        <v>±</v>
      </c>
      <c r="K130" s="9">
        <f>[2]หน้าผ้า!N139</f>
        <v>3</v>
      </c>
      <c r="L130" s="9" t="str">
        <f>[2]หน้าผ้า!R139</f>
        <v>ไม่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500กระสอบแบน พร้อมระบุชื่อบริษัท รายการสินค้า จำนวนแต่ละแพ็ค</v>
      </c>
      <c r="T130" s="12">
        <f>[2]หน้าผ้า!X139</f>
        <v>45859</v>
      </c>
      <c r="U130" s="11">
        <f>[2]หน้าผ้า!AA139</f>
        <v>30000</v>
      </c>
      <c r="V130" s="10">
        <f>[2]หน้าผ้า!AJ139</f>
        <v>0</v>
      </c>
      <c r="W130" s="10">
        <f>[2]หน้าผ้า!AL139</f>
        <v>30000</v>
      </c>
      <c r="X130" s="10">
        <f>[2]หน้าผ้า!AM139</f>
        <v>0</v>
      </c>
      <c r="Y130" s="10">
        <f>[2]หน้าผ้า!AN139</f>
        <v>31500</v>
      </c>
      <c r="Z130" s="9" t="str">
        <f>[2]หน้าผ้า!AO139</f>
        <v>WSWT2025800</v>
      </c>
      <c r="AA130" s="8">
        <f>[2]หน้าผ้า!AQ139</f>
        <v>32270.700000000004</v>
      </c>
      <c r="AB130" s="8">
        <f>[2]หน้าผ้า!AR139</f>
        <v>0</v>
      </c>
      <c r="AC130" s="8">
        <f>[2]หน้าผ้า!AS139</f>
        <v>32270.700000000004</v>
      </c>
      <c r="AD130" s="8">
        <f>[2]หน้าผ้า!AT139</f>
        <v>0</v>
      </c>
      <c r="AE130" s="8">
        <f>[2]หน้าผ้า!AU139</f>
        <v>0</v>
      </c>
      <c r="AF130" s="8" t="str">
        <f>[2]หน้าผ้า!AI139</f>
        <v>ลพบุรี1</v>
      </c>
      <c r="AG130" s="1" t="str">
        <f>[3]หน้าผ้า!DC142</f>
        <v>พร้อมส่ง</v>
      </c>
      <c r="AH130" s="1" t="str">
        <f>[2]หน้าผ้า!DL139</f>
        <v>P7</v>
      </c>
      <c r="AI130" s="1">
        <f>[2]หน้าผ้า!DM139</f>
        <v>2</v>
      </c>
      <c r="AJ130" s="3">
        <f>[2]หน้าผ้า!DN139</f>
        <v>45859</v>
      </c>
      <c r="AK130" s="3">
        <f>[2]หน้าผ้า!DQ139</f>
        <v>0</v>
      </c>
      <c r="AL130" s="3">
        <f>[2]หน้าผ้า!DR139</f>
        <v>45850</v>
      </c>
      <c r="AM130" s="3">
        <f>[2]หน้าผ้า!DS139</f>
        <v>45857</v>
      </c>
      <c r="AN130" s="3">
        <f>[2]หน้าผ้า!DT139</f>
        <v>45858</v>
      </c>
      <c r="AO130" s="3">
        <f>[2]หน้าผ้า!DU139</f>
        <v>45858</v>
      </c>
      <c r="AP130" s="3">
        <f>[2]หน้าผ้า!DP139</f>
        <v>45854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งานพิมพ์</v>
      </c>
      <c r="AX130" s="2" t="str">
        <f>[2]หน้าผ้า!ED139</f>
        <v xml:space="preserve"> /</v>
      </c>
      <c r="AY130" s="2">
        <f>[2]หน้าผ้า!AG139</f>
        <v>0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WRWT25800/WRWT25800</v>
      </c>
      <c r="BD130" s="56">
        <f>[2]หน้าผ้า!CA139</f>
        <v>2466.9157333333337</v>
      </c>
    </row>
    <row r="131" spans="1:56" ht="27.75" customHeight="1" x14ac:dyDescent="0.45">
      <c r="A131" s="3" t="str">
        <f>[2]หน้าผ้า!C140</f>
        <v>ประมาณการ</v>
      </c>
      <c r="B131" s="14" t="str">
        <f>[2]หน้าผ้า!B140</f>
        <v>ประมาณการ</v>
      </c>
      <c r="C131" s="9" t="str">
        <f>[2]หน้าผ้า!E140</f>
        <v>บจก.อินเทคค์ โกลบอล</v>
      </c>
      <c r="D131" s="13" t="str">
        <f>[2]หน้าผ้า!F140</f>
        <v>รอแบบ</v>
      </c>
      <c r="E131" s="9">
        <f>[2]หน้าผ้า!G140</f>
        <v>20</v>
      </c>
      <c r="F131" s="9">
        <f>[2]หน้าผ้า!H140</f>
        <v>36</v>
      </c>
      <c r="G131" s="9" t="str">
        <f>[2]หน้าผ้า!I140</f>
        <v>ขาว</v>
      </c>
      <c r="H131" s="9">
        <f>[2]หน้าผ้า!J140</f>
        <v>0</v>
      </c>
      <c r="I131" s="9">
        <f>[2]หน้าผ้า!L140</f>
        <v>78</v>
      </c>
      <c r="J131" s="9" t="str">
        <f>[2]หน้าผ้า!M140</f>
        <v>±</v>
      </c>
      <c r="K131" s="9">
        <f>[2]หน้าผ้า!N140</f>
        <v>5</v>
      </c>
      <c r="L131" s="9" t="str">
        <f>[2]หน้าผ้า!R140</f>
        <v>จับจีบ4"</v>
      </c>
      <c r="M131" s="10" t="str">
        <f>[2]หน้าผ้า!T140</f>
        <v>ไม่สวมถุงใน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 t="str">
        <f>[2]หน้าผ้า!Z140</f>
        <v>มัด80 ใช้สายรัด</v>
      </c>
      <c r="T131" s="12">
        <f>[2]หน้าผ้า!X140</f>
        <v>45868</v>
      </c>
      <c r="U131" s="11">
        <f>[2]หน้าผ้า!AA140</f>
        <v>150000</v>
      </c>
      <c r="V131" s="10">
        <f>[2]หน้าผ้า!AJ140</f>
        <v>0</v>
      </c>
      <c r="W131" s="10">
        <f>[2]หน้าผ้า!AL140</f>
        <v>150000</v>
      </c>
      <c r="X131" s="10">
        <f>[2]หน้าผ้า!AM140</f>
        <v>0</v>
      </c>
      <c r="Y131" s="10">
        <f>[2]หน้าผ้า!AN140</f>
        <v>157500</v>
      </c>
      <c r="Z131" s="9" t="str">
        <f>[2]หน้าผ้า!AO140</f>
        <v>WSWT2025800</v>
      </c>
      <c r="AA131" s="8">
        <f>[2]หน้าผ้า!AQ140</f>
        <v>157162.5</v>
      </c>
      <c r="AB131" s="8">
        <f>[2]หน้าผ้า!AR140</f>
        <v>0</v>
      </c>
      <c r="AC131" s="8">
        <f>[2]หน้าผ้า!AS140</f>
        <v>157162.5</v>
      </c>
      <c r="AD131" s="8">
        <f>[2]หน้าผ้า!AT140</f>
        <v>0</v>
      </c>
      <c r="AE131" s="8">
        <f>[2]หน้าผ้า!AU140</f>
        <v>0</v>
      </c>
      <c r="AF131" s="8" t="str">
        <f>[2]หน้าผ้า!AI140</f>
        <v>ห้ามขาด-ห้ามเกิน</v>
      </c>
      <c r="AG131" s="1" t="str">
        <f>[3]หน้าผ้า!DC143</f>
        <v>พร้อมส่ง</v>
      </c>
      <c r="AH131" s="1" t="str">
        <f>[2]หน้าผ้า!DL140</f>
        <v>P7</v>
      </c>
      <c r="AI131" s="1">
        <f>[2]หน้าผ้า!DM140</f>
        <v>2</v>
      </c>
      <c r="AJ131" s="3">
        <f>[2]หน้าผ้า!DN140</f>
        <v>45868</v>
      </c>
      <c r="AK131" s="3">
        <f>[2]หน้าผ้า!DQ140</f>
        <v>0</v>
      </c>
      <c r="AL131" s="3">
        <f>[2]หน้าผ้า!DR140</f>
        <v>45859</v>
      </c>
      <c r="AM131" s="3">
        <f>[2]หน้าผ้า!DS140</f>
        <v>45866</v>
      </c>
      <c r="AN131" s="3">
        <f>[2]หน้าผ้า!DT140</f>
        <v>45867</v>
      </c>
      <c r="AO131" s="3">
        <f>[2]หน้าผ้า!DU140</f>
        <v>45867</v>
      </c>
      <c r="AP131" s="3">
        <f>[2]หน้าผ้า!DP140</f>
        <v>45863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 t="str">
        <f>[2]หน้าผ้า!EC140</f>
        <v>งานพิมพ์</v>
      </c>
      <c r="AX131" s="2" t="str">
        <f>[2]หน้าผ้า!ED140</f>
        <v xml:space="preserve"> /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WRWT25800/WRWT25800</v>
      </c>
      <c r="BD131" s="56">
        <f>[2]หน้าผ้า!CA140</f>
        <v>12014.2</v>
      </c>
    </row>
    <row r="132" spans="1:56" ht="27.75" customHeight="1" x14ac:dyDescent="0.45">
      <c r="A132" s="3">
        <f>[2]หน้าผ้า!C141</f>
        <v>0</v>
      </c>
      <c r="B132" s="14">
        <f>[2]หน้าผ้า!B141</f>
        <v>0</v>
      </c>
      <c r="C132" s="9">
        <f>[2]หน้าผ้า!E141</f>
        <v>0</v>
      </c>
      <c r="D132" s="13">
        <f>[2]หน้าผ้า!F141</f>
        <v>0</v>
      </c>
      <c r="E132" s="9">
        <f>[2]หน้าผ้า!G141</f>
        <v>20</v>
      </c>
      <c r="F132" s="9">
        <f>[2]หน้าผ้า!H141</f>
        <v>37</v>
      </c>
      <c r="G132" s="9">
        <f>[2]หน้าผ้า!I141</f>
        <v>0</v>
      </c>
      <c r="H132" s="9">
        <f>[2]หน้าผ้า!J141</f>
        <v>0</v>
      </c>
      <c r="I132" s="9">
        <f>[2]หน้าผ้า!L141</f>
        <v>80</v>
      </c>
      <c r="J132" s="9" t="str">
        <f>[2]หน้าผ้า!M141</f>
        <v>±</v>
      </c>
      <c r="K132" s="9">
        <f>[2]หน้าผ้า!N141</f>
        <v>3</v>
      </c>
      <c r="L132" s="9">
        <f>[2]หน้าผ้า!R141</f>
        <v>0</v>
      </c>
      <c r="M132" s="10">
        <f>[2]หน้าผ้า!T141</f>
        <v>0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>
        <f>[2]หน้าผ้า!Z141</f>
        <v>0</v>
      </c>
      <c r="T132" s="12">
        <f>[2]หน้าผ้า!X141</f>
        <v>0</v>
      </c>
      <c r="U132" s="11">
        <f>[2]หน้าผ้า!AA141</f>
        <v>0</v>
      </c>
      <c r="V132" s="10">
        <f>[2]หน้าผ้า!AJ141</f>
        <v>0</v>
      </c>
      <c r="W132" s="10">
        <f>[2]หน้าผ้า!AL141</f>
        <v>0</v>
      </c>
      <c r="X132" s="10">
        <f>[2]หน้าผ้า!AM141</f>
        <v>0</v>
      </c>
      <c r="Y132" s="10">
        <f>[2]หน้าผ้า!AN141</f>
        <v>0</v>
      </c>
      <c r="Z132" s="9" t="str">
        <f>[2]หน้าผ้า!AO141</f>
        <v>WSWT2025800</v>
      </c>
      <c r="AA132" s="8">
        <f>[2]หน้าผ้า!AQ141</f>
        <v>598779.71271250001</v>
      </c>
      <c r="AB132" s="8">
        <f>[2]หน้าผ้า!AR141</f>
        <v>0</v>
      </c>
      <c r="AC132" s="8">
        <f>[2]หน้าผ้า!AS141</f>
        <v>598779.71271250001</v>
      </c>
      <c r="AD132" s="8">
        <f>[2]หน้าผ้า!AT141</f>
        <v>0</v>
      </c>
      <c r="AE132" s="8">
        <f>[2]หน้าผ้า!AU141</f>
        <v>0</v>
      </c>
      <c r="AF132" s="8" t="str">
        <f>[2]หน้าผ้า!AI141</f>
        <v>ระบุในSD</v>
      </c>
      <c r="AG132" s="1" t="str">
        <f>[3]หน้าผ้า!DC144</f>
        <v>พร้อมส่ง</v>
      </c>
      <c r="AH132" s="1">
        <f>[2]หน้าผ้า!DL141</f>
        <v>0</v>
      </c>
      <c r="AI132" s="1" t="str">
        <f>[2]หน้าผ้า!DM141</f>
        <v>Lead time</v>
      </c>
      <c r="AJ132" s="3">
        <f>[2]หน้าผ้า!DN141</f>
        <v>0</v>
      </c>
      <c r="AK132" s="3">
        <f>[2]หน้าผ้า!DQ141</f>
        <v>0</v>
      </c>
      <c r="AL132" s="3">
        <f>[2]หน้าผ้า!DR141</f>
        <v>0</v>
      </c>
      <c r="AM132" s="3">
        <f>[2]หน้าผ้า!DS141</f>
        <v>0</v>
      </c>
      <c r="AN132" s="3">
        <f>[2]หน้าผ้า!DT141</f>
        <v>0</v>
      </c>
      <c r="AO132" s="3">
        <f>[2]หน้าผ้า!DU141</f>
        <v>0</v>
      </c>
      <c r="AP132" s="3">
        <f>[2]หน้าผ้า!DP141</f>
        <v>0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>
        <f>[2]หน้าผ้า!EC141</f>
        <v>0</v>
      </c>
      <c r="AX132" s="2">
        <f>[2]หน้าผ้า!ED141</f>
        <v>0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WRWT25800/WRWT25800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0</v>
      </c>
      <c r="B133" s="14">
        <f>[2]หน้าผ้า!B142</f>
        <v>0</v>
      </c>
      <c r="C133" s="9">
        <f>[2]หน้าผ้า!E142</f>
        <v>0</v>
      </c>
      <c r="D133" s="13">
        <f>[2]หน้าผ้า!F142</f>
        <v>0</v>
      </c>
      <c r="E133" s="9">
        <f>[2]หน้าผ้า!G142</f>
        <v>20</v>
      </c>
      <c r="F133" s="9">
        <f>[2]หน้าผ้า!H142</f>
        <v>34</v>
      </c>
      <c r="G133" s="9">
        <f>[2]หน้าผ้า!I142</f>
        <v>0</v>
      </c>
      <c r="H133" s="9">
        <f>[2]หน้าผ้า!J142</f>
        <v>0</v>
      </c>
      <c r="I133" s="9">
        <f>[2]หน้าผ้า!L142</f>
        <v>98</v>
      </c>
      <c r="J133" s="9" t="str">
        <f>[2]หน้าผ้า!M142</f>
        <v>±</v>
      </c>
      <c r="K133" s="9">
        <f>[2]หน้าผ้า!N142</f>
        <v>5</v>
      </c>
      <c r="L133" s="9">
        <f>[2]หน้าผ้า!R142</f>
        <v>0</v>
      </c>
      <c r="M133" s="10">
        <f>[2]หน้าผ้า!T142</f>
        <v>0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>
        <f>[2]หน้าผ้า!Z142</f>
        <v>0</v>
      </c>
      <c r="T133" s="12">
        <f>[2]หน้าผ้า!X142</f>
        <v>0</v>
      </c>
      <c r="U133" s="11">
        <f>[2]หน้าผ้า!AA142</f>
        <v>0</v>
      </c>
      <c r="V133" s="10">
        <f>[2]หน้าผ้า!AJ142</f>
        <v>0</v>
      </c>
      <c r="W133" s="10">
        <f>[2]หน้าผ้า!AL142</f>
        <v>0</v>
      </c>
      <c r="X133" s="10">
        <f>[2]หน้าผ้า!AM142</f>
        <v>0</v>
      </c>
      <c r="Y133" s="10">
        <f>[2]หน้าผ้า!AN142</f>
        <v>0</v>
      </c>
      <c r="Z133" s="9" t="str">
        <f>[2]หน้าผ้า!AO142</f>
        <v>WSWT2021950UV</v>
      </c>
      <c r="AA133" s="8" t="e">
        <f>[2]หน้าผ้า!AQ142</f>
        <v>#REF!</v>
      </c>
      <c r="AB133" s="8" t="e">
        <f>[2]หน้าผ้า!AR142</f>
        <v>#REF!</v>
      </c>
      <c r="AC133" s="8" t="e">
        <f>[2]หน้าผ้า!AS142</f>
        <v>#REF!</v>
      </c>
      <c r="AD133" s="8" t="e">
        <f>[2]หน้าผ้า!AT142</f>
        <v>#REF!</v>
      </c>
      <c r="AE133" s="8" t="e">
        <f>[2]หน้าผ้า!AU142</f>
        <v>#REF!</v>
      </c>
      <c r="AF133" s="8" t="str">
        <f>[2]หน้าผ้า!AI142</f>
        <v>ระบุในSD</v>
      </c>
      <c r="AG133" s="1" t="str">
        <f>[3]หน้าผ้า!DC145</f>
        <v>พร้อมส่ง</v>
      </c>
      <c r="AH133" s="1">
        <f>[2]หน้าผ้า!DL142</f>
        <v>0</v>
      </c>
      <c r="AI133" s="1" t="str">
        <f>[2]หน้าผ้า!DM142</f>
        <v>Lead time</v>
      </c>
      <c r="AJ133" s="3">
        <f>[2]หน้าผ้า!DN142</f>
        <v>0</v>
      </c>
      <c r="AK133" s="3">
        <f>[2]หน้าผ้า!DQ142</f>
        <v>0</v>
      </c>
      <c r="AL133" s="3">
        <f>[2]หน้าผ้า!DR142</f>
        <v>0</v>
      </c>
      <c r="AM133" s="3">
        <f>[2]หน้าผ้า!DS142</f>
        <v>0</v>
      </c>
      <c r="AN133" s="3">
        <f>[2]หน้าผ้า!DT142</f>
        <v>0</v>
      </c>
      <c r="AO133" s="3">
        <f>[2]หน้าผ้า!DU142</f>
        <v>0</v>
      </c>
      <c r="AP133" s="3">
        <f>[2]หน้าผ้า!DP142</f>
        <v>0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>
        <f>[2]หน้าผ้า!EC142</f>
        <v>0</v>
      </c>
      <c r="AX133" s="2">
        <f>[2]หน้าผ้า!ED142</f>
        <v>0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WRWT200950/WRWT21950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0</v>
      </c>
      <c r="B134" s="14">
        <f>[2]หน้าผ้า!B143</f>
        <v>0</v>
      </c>
      <c r="C134" s="9">
        <f>[2]หน้าผ้า!E143</f>
        <v>0</v>
      </c>
      <c r="D134" s="13">
        <f>[2]หน้าผ้า!F143</f>
        <v>0</v>
      </c>
      <c r="E134" s="9">
        <f>[2]หน้าผ้า!G143</f>
        <v>20</v>
      </c>
      <c r="F134" s="9">
        <f>[2]หน้าผ้า!H143</f>
        <v>34</v>
      </c>
      <c r="G134" s="9">
        <f>[2]หน้าผ้า!I143</f>
        <v>0</v>
      </c>
      <c r="H134" s="9">
        <f>[2]หน้าผ้า!J143</f>
        <v>0</v>
      </c>
      <c r="I134" s="9">
        <f>[2]หน้าผ้า!L143</f>
        <v>95</v>
      </c>
      <c r="J134" s="9" t="str">
        <f>[2]หน้าผ้า!M143</f>
        <v>±</v>
      </c>
      <c r="K134" s="9">
        <f>[2]หน้าผ้า!N143</f>
        <v>5</v>
      </c>
      <c r="L134" s="9">
        <f>[2]หน้าผ้า!R143</f>
        <v>0</v>
      </c>
      <c r="M134" s="10">
        <f>[2]หน้าผ้า!T143</f>
        <v>0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>
        <f>[2]หน้าผ้า!Z143</f>
        <v>0</v>
      </c>
      <c r="T134" s="12">
        <f>[2]หน้าผ้า!X143</f>
        <v>0</v>
      </c>
      <c r="U134" s="11">
        <f>[2]หน้าผ้า!AA143</f>
        <v>0</v>
      </c>
      <c r="V134" s="10">
        <f>[2]หน้าผ้า!AJ143</f>
        <v>0</v>
      </c>
      <c r="W134" s="10">
        <f>[2]หน้าผ้า!AL143</f>
        <v>0</v>
      </c>
      <c r="X134" s="10">
        <f>[2]หน้าผ้า!AM143</f>
        <v>0</v>
      </c>
      <c r="Y134" s="10">
        <f>[2]หน้าผ้า!AN143</f>
        <v>0</v>
      </c>
      <c r="Z134" s="9" t="str">
        <f>[2]หน้าผ้า!AO143</f>
        <v>WSWT2021900UV</v>
      </c>
      <c r="AA134" s="8" t="e">
        <f>[2]หน้าผ้า!AQ143</f>
        <v>#REF!</v>
      </c>
      <c r="AB134" s="8" t="e">
        <f>[2]หน้าผ้า!AR143</f>
        <v>#REF!</v>
      </c>
      <c r="AC134" s="8" t="e">
        <f>[2]หน้าผ้า!AS143</f>
        <v>#REF!</v>
      </c>
      <c r="AD134" s="8" t="e">
        <f>[2]หน้าผ้า!AT143</f>
        <v>#REF!</v>
      </c>
      <c r="AE134" s="8" t="e">
        <f>[2]หน้าผ้า!AU143</f>
        <v>#REF!</v>
      </c>
      <c r="AF134" s="8" t="str">
        <f>[2]หน้าผ้า!AI143</f>
        <v>ระบุในSD</v>
      </c>
      <c r="AG134" s="1" t="str">
        <f>[3]หน้าผ้า!DC146</f>
        <v>พร้อมส่ง</v>
      </c>
      <c r="AH134" s="1">
        <f>[2]หน้าผ้า!DL143</f>
        <v>0</v>
      </c>
      <c r="AI134" s="1" t="str">
        <f>[2]หน้าผ้า!DM143</f>
        <v>Lead time</v>
      </c>
      <c r="AJ134" s="3">
        <f>[2]หน้าผ้า!DN143</f>
        <v>0</v>
      </c>
      <c r="AK134" s="3">
        <f>[2]หน้าผ้า!DQ143</f>
        <v>0</v>
      </c>
      <c r="AL134" s="3">
        <f>[2]หน้าผ้า!DR143</f>
        <v>0</v>
      </c>
      <c r="AM134" s="3">
        <f>[2]หน้าผ้า!DS143</f>
        <v>0</v>
      </c>
      <c r="AN134" s="3">
        <f>[2]หน้าผ้า!DT143</f>
        <v>0</v>
      </c>
      <c r="AO134" s="3">
        <f>[2]หน้าผ้า!DU143</f>
        <v>0</v>
      </c>
      <c r="AP134" s="3">
        <f>[2]หน้าผ้า!DP143</f>
        <v>0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>
        <f>[2]หน้าผ้า!EC143</f>
        <v>0</v>
      </c>
      <c r="AX134" s="2">
        <f>[2]หน้าผ้า!ED143</f>
        <v>0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WRWT200900/WRWT21900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0</v>
      </c>
      <c r="B135" s="14">
        <f>[2]หน้าผ้า!B144</f>
        <v>0</v>
      </c>
      <c r="C135" s="9">
        <f>[2]หน้าผ้า!E144</f>
        <v>0</v>
      </c>
      <c r="D135" s="13">
        <f>[2]หน้าผ้า!F144</f>
        <v>0</v>
      </c>
      <c r="E135" s="9">
        <f>[2]หน้าผ้า!G144</f>
        <v>20</v>
      </c>
      <c r="F135" s="9">
        <f>[2]หน้าผ้า!H144</f>
        <v>34</v>
      </c>
      <c r="G135" s="9">
        <f>[2]หน้าผ้า!I144</f>
        <v>0</v>
      </c>
      <c r="H135" s="9">
        <f>[2]หน้าผ้า!J144</f>
        <v>0</v>
      </c>
      <c r="I135" s="9">
        <f>[2]หน้าผ้า!L144</f>
        <v>80</v>
      </c>
      <c r="J135" s="9" t="str">
        <f>[2]หน้าผ้า!M144</f>
        <v>±</v>
      </c>
      <c r="K135" s="9">
        <f>[2]หน้าผ้า!N144</f>
        <v>5</v>
      </c>
      <c r="L135" s="9">
        <f>[2]หน้าผ้า!R144</f>
        <v>0</v>
      </c>
      <c r="M135" s="10">
        <f>[2]หน้าผ้า!T144</f>
        <v>0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>
        <f>[2]หน้าผ้า!Z144</f>
        <v>0</v>
      </c>
      <c r="T135" s="12">
        <f>[2]หน้าผ้า!X144</f>
        <v>0</v>
      </c>
      <c r="U135" s="11">
        <f>[2]หน้าผ้า!AA144</f>
        <v>0</v>
      </c>
      <c r="V135" s="10">
        <f>[2]หน้าผ้า!AJ144</f>
        <v>0</v>
      </c>
      <c r="W135" s="10">
        <f>[2]หน้าผ้า!AL144</f>
        <v>0</v>
      </c>
      <c r="X135" s="10">
        <f>[2]หน้าผ้า!AM144</f>
        <v>0</v>
      </c>
      <c r="Y135" s="10">
        <f>[2]หน้าผ้า!AN144</f>
        <v>0</v>
      </c>
      <c r="Z135" s="9" t="str">
        <f>[2]หน้าผ้า!AO144</f>
        <v>WSWT2021750UV</v>
      </c>
      <c r="AA135" s="8" t="e">
        <f>[2]หน้าผ้า!AQ144</f>
        <v>#REF!</v>
      </c>
      <c r="AB135" s="8" t="e">
        <f>[2]หน้าผ้า!AR144</f>
        <v>#REF!</v>
      </c>
      <c r="AC135" s="8" t="e">
        <f>[2]หน้าผ้า!AS144</f>
        <v>#REF!</v>
      </c>
      <c r="AD135" s="8" t="e">
        <f>[2]หน้าผ้า!AT144</f>
        <v>#REF!</v>
      </c>
      <c r="AE135" s="8" t="e">
        <f>[2]หน้าผ้า!AU144</f>
        <v>#REF!</v>
      </c>
      <c r="AF135" s="8" t="str">
        <f>[2]หน้าผ้า!AI144</f>
        <v>ระบุในSD</v>
      </c>
      <c r="AG135" s="1" t="str">
        <f>[3]หน้าผ้า!DC147</f>
        <v>พิมพ์ไม่ครบ</v>
      </c>
      <c r="AH135" s="1">
        <f>[2]หน้าผ้า!DL144</f>
        <v>0</v>
      </c>
      <c r="AI135" s="1" t="str">
        <f>[2]หน้าผ้า!DM144</f>
        <v>Lead time</v>
      </c>
      <c r="AJ135" s="3">
        <f>[2]หน้าผ้า!DN144</f>
        <v>0</v>
      </c>
      <c r="AK135" s="3">
        <f>[2]หน้าผ้า!DQ144</f>
        <v>0</v>
      </c>
      <c r="AL135" s="3">
        <f>[2]หน้าผ้า!DR144</f>
        <v>0</v>
      </c>
      <c r="AM135" s="3">
        <f>[2]หน้าผ้า!DS144</f>
        <v>0</v>
      </c>
      <c r="AN135" s="3">
        <f>[2]หน้าผ้า!DT144</f>
        <v>0</v>
      </c>
      <c r="AO135" s="3">
        <f>[2]หน้าผ้า!DU144</f>
        <v>0</v>
      </c>
      <c r="AP135" s="3">
        <f>[2]หน้าผ้า!DP144</f>
        <v>0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>
        <f>[2]หน้าผ้า!EC144</f>
        <v>0</v>
      </c>
      <c r="AX135" s="2">
        <f>[2]หน้าผ้า!ED144</f>
        <v>0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WRWT200750/WRWT21750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0</v>
      </c>
      <c r="B136" s="14">
        <f>[2]หน้าผ้า!B145</f>
        <v>0</v>
      </c>
      <c r="C136" s="9">
        <f>[2]หน้าผ้า!E145</f>
        <v>0</v>
      </c>
      <c r="D136" s="13">
        <f>[2]หน้าผ้า!F145</f>
        <v>0</v>
      </c>
      <c r="E136" s="9">
        <f>[2]หน้าผ้า!G145</f>
        <v>20</v>
      </c>
      <c r="F136" s="9">
        <f>[2]หน้าผ้า!H145</f>
        <v>34</v>
      </c>
      <c r="G136" s="9">
        <f>[2]หน้าผ้า!I145</f>
        <v>0</v>
      </c>
      <c r="H136" s="9">
        <f>[2]หน้าผ้า!J145</f>
        <v>0</v>
      </c>
      <c r="I136" s="9">
        <f>[2]หน้าผ้า!L145</f>
        <v>80</v>
      </c>
      <c r="J136" s="9" t="str">
        <f>[2]หน้าผ้า!M145</f>
        <v>±</v>
      </c>
      <c r="K136" s="9">
        <f>[2]หน้าผ้า!N145</f>
        <v>5</v>
      </c>
      <c r="L136" s="9">
        <f>[2]หน้าผ้า!R145</f>
        <v>0</v>
      </c>
      <c r="M136" s="10">
        <f>[2]หน้าผ้า!T145</f>
        <v>0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>
        <f>[2]หน้าผ้า!Z145</f>
        <v>0</v>
      </c>
      <c r="T136" s="12">
        <f>[2]หน้าผ้า!X145</f>
        <v>0</v>
      </c>
      <c r="U136" s="11">
        <f>[2]หน้าผ้า!AA145</f>
        <v>0</v>
      </c>
      <c r="V136" s="10">
        <f>[2]หน้าผ้า!AJ145</f>
        <v>0</v>
      </c>
      <c r="W136" s="10">
        <f>[2]หน้าผ้า!AL145</f>
        <v>0</v>
      </c>
      <c r="X136" s="10">
        <f>[2]หน้าผ้า!AM145</f>
        <v>0</v>
      </c>
      <c r="Y136" s="10">
        <f>[2]หน้าผ้า!AN145</f>
        <v>0</v>
      </c>
      <c r="Z136" s="9" t="str">
        <f>[2]หน้าผ้า!AO145</f>
        <v>WSWT2021800UV</v>
      </c>
      <c r="AA136" s="8" t="e">
        <f>[2]หน้าผ้า!AQ145</f>
        <v>#REF!</v>
      </c>
      <c r="AB136" s="8" t="e">
        <f>[2]หน้าผ้า!AR145</f>
        <v>#REF!</v>
      </c>
      <c r="AC136" s="8" t="e">
        <f>[2]หน้าผ้า!AS145</f>
        <v>#REF!</v>
      </c>
      <c r="AD136" s="8" t="e">
        <f>[2]หน้าผ้า!AT145</f>
        <v>#REF!</v>
      </c>
      <c r="AE136" s="8" t="e">
        <f>[2]หน้าผ้า!AU145</f>
        <v>#REF!</v>
      </c>
      <c r="AF136" s="8" t="str">
        <f>[2]หน้าผ้า!AI145</f>
        <v>ระบุในSD</v>
      </c>
      <c r="AG136" s="1" t="str">
        <f>[3]หน้าผ้า!DC148</f>
        <v>พร้อมส่ง</v>
      </c>
      <c r="AH136" s="1">
        <f>[2]หน้าผ้า!DL145</f>
        <v>0</v>
      </c>
      <c r="AI136" s="1" t="str">
        <f>[2]หน้าผ้า!DM145</f>
        <v>Lead time</v>
      </c>
      <c r="AJ136" s="3">
        <f>[2]หน้าผ้า!DN145</f>
        <v>0</v>
      </c>
      <c r="AK136" s="3">
        <f>[2]หน้าผ้า!DQ145</f>
        <v>0</v>
      </c>
      <c r="AL136" s="3">
        <f>[2]หน้าผ้า!DR145</f>
        <v>0</v>
      </c>
      <c r="AM136" s="3">
        <f>[2]หน้าผ้า!DS145</f>
        <v>0</v>
      </c>
      <c r="AN136" s="3">
        <f>[2]หน้าผ้า!DT145</f>
        <v>0</v>
      </c>
      <c r="AO136" s="3">
        <f>[2]หน้าผ้า!DU145</f>
        <v>0</v>
      </c>
      <c r="AP136" s="3">
        <f>[2]หน้าผ้า!DP145</f>
        <v>0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>
        <f>[2]หน้าผ้า!EC145</f>
        <v>0</v>
      </c>
      <c r="AX136" s="2">
        <f>[2]หน้าผ้า!ED145</f>
        <v>0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WRWT200800/WRWT21800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0</v>
      </c>
      <c r="B137" s="14">
        <f>[2]หน้าผ้า!B146</f>
        <v>0</v>
      </c>
      <c r="C137" s="9">
        <f>[2]หน้าผ้า!E146</f>
        <v>0</v>
      </c>
      <c r="D137" s="13">
        <f>[2]หน้าผ้า!F146</f>
        <v>0</v>
      </c>
      <c r="E137" s="9">
        <f>[2]หน้าผ้า!G146</f>
        <v>20</v>
      </c>
      <c r="F137" s="9">
        <f>[2]หน้าผ้า!H146</f>
        <v>37</v>
      </c>
      <c r="G137" s="9" t="str">
        <f>[2]หน้าผ้า!I146</f>
        <v>ขาว</v>
      </c>
      <c r="H137" s="9">
        <f>[2]หน้าผ้า!J146</f>
        <v>0</v>
      </c>
      <c r="I137" s="9">
        <f>[2]หน้าผ้า!L146</f>
        <v>70</v>
      </c>
      <c r="J137" s="9" t="str">
        <f>[2]หน้าผ้า!M146</f>
        <v>±</v>
      </c>
      <c r="K137" s="9">
        <f>[2]หน้าผ้า!N146</f>
        <v>5</v>
      </c>
      <c r="L137" s="9">
        <f>[2]หน้าผ้า!R146</f>
        <v>0</v>
      </c>
      <c r="M137" s="10">
        <f>[2]หน้าผ้า!T146</f>
        <v>0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>
        <f>[2]หน้าผ้า!Z146</f>
        <v>0</v>
      </c>
      <c r="T137" s="12">
        <f>[2]หน้าผ้า!X146</f>
        <v>0</v>
      </c>
      <c r="U137" s="11">
        <f>[2]หน้าผ้า!AA146</f>
        <v>0</v>
      </c>
      <c r="V137" s="10">
        <f>[2]หน้าผ้า!AJ146</f>
        <v>0</v>
      </c>
      <c r="W137" s="10">
        <f>[2]หน้าผ้า!AL146</f>
        <v>0</v>
      </c>
      <c r="X137" s="10">
        <f>[2]หน้าผ้า!AM146</f>
        <v>0</v>
      </c>
      <c r="Y137" s="10">
        <f>[2]หน้าผ้า!AN146</f>
        <v>0</v>
      </c>
      <c r="Z137" s="9" t="str">
        <f>[2]หน้าผ้า!AO146</f>
        <v>WSWT2025700(1)</v>
      </c>
      <c r="AA137" s="8" t="e">
        <f>[2]หน้าผ้า!AQ146</f>
        <v>#REF!</v>
      </c>
      <c r="AB137" s="8" t="e">
        <f>[2]หน้าผ้า!AR146</f>
        <v>#REF!</v>
      </c>
      <c r="AC137" s="8" t="e">
        <f>[2]หน้าผ้า!AS146</f>
        <v>#REF!</v>
      </c>
      <c r="AD137" s="8" t="e">
        <f>[2]หน้าผ้า!AT146</f>
        <v>#REF!</v>
      </c>
      <c r="AE137" s="8" t="e">
        <f>[2]หน้าผ้า!AU146</f>
        <v>#REF!</v>
      </c>
      <c r="AF137" s="8" t="str">
        <f>[2]หน้าผ้า!AI146</f>
        <v>ระบุในSD</v>
      </c>
      <c r="AG137" s="1" t="str">
        <f>[3]หน้าผ้า!DC149</f>
        <v>พร้อมส่ง</v>
      </c>
      <c r="AH137" s="1">
        <f>[2]หน้าผ้า!DL146</f>
        <v>0</v>
      </c>
      <c r="AI137" s="1" t="str">
        <f>[2]หน้าผ้า!DM146</f>
        <v>Lead time</v>
      </c>
      <c r="AJ137" s="3">
        <f>[2]หน้าผ้า!DN146</f>
        <v>0</v>
      </c>
      <c r="AK137" s="3">
        <f>[2]หน้าผ้า!DQ146</f>
        <v>0</v>
      </c>
      <c r="AL137" s="3">
        <f>[2]หน้าผ้า!DR146</f>
        <v>0</v>
      </c>
      <c r="AM137" s="3">
        <f>[2]หน้าผ้า!DS146</f>
        <v>0</v>
      </c>
      <c r="AN137" s="3">
        <f>[2]หน้าผ้า!DT146</f>
        <v>0</v>
      </c>
      <c r="AO137" s="3">
        <f>[2]หน้าผ้า!DU146</f>
        <v>0</v>
      </c>
      <c r="AP137" s="3">
        <f>[2]หน้าผ้า!DP146</f>
        <v>0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>
        <f>[2]หน้าผ้า!EC146</f>
        <v>0</v>
      </c>
      <c r="AX137" s="2">
        <f>[2]หน้าผ้า!ED146</f>
        <v>0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WRWT200800/WRWT25650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45815</v>
      </c>
      <c r="B138" s="14" t="str">
        <f>[2]หน้าผ้า!B147</f>
        <v>MK68-000753</v>
      </c>
      <c r="C138" s="9" t="str">
        <f>[2]หน้าผ้า!E147</f>
        <v>กองระบบท่อระบายน้ำสำนักการระบายน้ำ</v>
      </c>
      <c r="D138" s="13" t="str">
        <f>[2]หน้าผ้า!F147</f>
        <v>กรุงเทพมหานคร</v>
      </c>
      <c r="E138" s="9">
        <f>[2]หน้าผ้า!G147</f>
        <v>20</v>
      </c>
      <c r="F138" s="9">
        <f>[2]หน้าผ้า!H147</f>
        <v>34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85</v>
      </c>
      <c r="J138" s="9" t="str">
        <f>[2]หน้าผ้า!M147</f>
        <v>±</v>
      </c>
      <c r="K138" s="9">
        <f>[2]หน้าผ้า!N147</f>
        <v>5</v>
      </c>
      <c r="L138" s="9" t="str">
        <f>[2]หน้าผ้า!R147</f>
        <v>ไม่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>มัด100</v>
      </c>
      <c r="T138" s="12">
        <f>[2]หน้าผ้า!X147</f>
        <v>45838</v>
      </c>
      <c r="U138" s="11">
        <f>[2]หน้าผ้า!AA147</f>
        <v>1345000</v>
      </c>
      <c r="V138" s="10">
        <f>[2]หน้าผ้า!AJ147</f>
        <v>1115000</v>
      </c>
      <c r="W138" s="10">
        <f>[2]หน้าผ้า!AL147</f>
        <v>230000</v>
      </c>
      <c r="X138" s="10">
        <f>[2]หน้าผ้า!AM147</f>
        <v>1129089</v>
      </c>
      <c r="Y138" s="10">
        <f>[2]หน้าผ้า!AN147</f>
        <v>226706.55000000002</v>
      </c>
      <c r="Z138" s="9" t="str">
        <f>[2]หน้าผ้า!AO147</f>
        <v>WSWT2021850UV</v>
      </c>
      <c r="AA138" s="8">
        <f>[2]หน้าผ้า!AQ147</f>
        <v>206465.50909635003</v>
      </c>
      <c r="AB138" s="8">
        <f>[2]หน้าผ้า!AR147</f>
        <v>118765.41249682498</v>
      </c>
      <c r="AC138" s="8">
        <f>[2]หน้าผ้า!AS147</f>
        <v>87700.096599525044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พร้อมส่ง</v>
      </c>
      <c r="AH138" s="1" t="str">
        <f>[2]หน้าผ้า!DL147</f>
        <v>P7</v>
      </c>
      <c r="AI138" s="1">
        <f>[2]หน้าผ้า!DM147</f>
        <v>2</v>
      </c>
      <c r="AJ138" s="3">
        <f>[2]หน้าผ้า!DN147</f>
        <v>45838</v>
      </c>
      <c r="AK138" s="3">
        <f>[2]หน้าผ้า!DQ147</f>
        <v>0</v>
      </c>
      <c r="AL138" s="3">
        <f>[2]หน้าผ้า!DR147</f>
        <v>45829</v>
      </c>
      <c r="AM138" s="3">
        <f>[2]หน้าผ้า!DS147</f>
        <v>45836</v>
      </c>
      <c r="AN138" s="3">
        <f>[2]หน้าผ้า!DT147</f>
        <v>45837</v>
      </c>
      <c r="AO138" s="3">
        <f>[2]หน้าผ้า!DU147</f>
        <v>45837</v>
      </c>
      <c r="AP138" s="3">
        <f>[2]หน้าผ้า!DP147</f>
        <v>45833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งานพิมพ์</v>
      </c>
      <c r="AX138" s="2">
        <f>[2]หน้าผ้า!ED147</f>
        <v>0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WRWT21850/WRWT21850</v>
      </c>
      <c r="BD138" s="56">
        <f>[2]หน้าผ้า!CA147</f>
        <v>7702.9918179916158</v>
      </c>
    </row>
    <row r="139" spans="1:56" ht="27.75" customHeight="1" x14ac:dyDescent="0.45">
      <c r="A139" s="3">
        <f>[2]หน้าผ้า!C148</f>
        <v>0</v>
      </c>
      <c r="B139" s="14">
        <f>[2]หน้าผ้า!B148</f>
        <v>0</v>
      </c>
      <c r="C139" s="9">
        <f>[2]หน้าผ้า!E148</f>
        <v>0</v>
      </c>
      <c r="D139" s="13">
        <f>[2]หน้าผ้า!F148</f>
        <v>0</v>
      </c>
      <c r="E139" s="9">
        <f>[2]หน้าผ้า!G148</f>
        <v>20</v>
      </c>
      <c r="F139" s="9">
        <f>[2]หน้าผ้า!H148</f>
        <v>34</v>
      </c>
      <c r="G139" s="9">
        <f>[2]หน้าผ้า!I148</f>
        <v>0</v>
      </c>
      <c r="H139" s="9">
        <f>[2]หน้าผ้า!J148</f>
        <v>0</v>
      </c>
      <c r="I139" s="9">
        <f>[2]หน้าผ้า!L148</f>
        <v>85</v>
      </c>
      <c r="J139" s="9" t="str">
        <f>[2]หน้าผ้า!M148</f>
        <v>±</v>
      </c>
      <c r="K139" s="9">
        <f>[2]หน้าผ้า!N148</f>
        <v>5</v>
      </c>
      <c r="L139" s="9">
        <f>[2]หน้าผ้า!R148</f>
        <v>0</v>
      </c>
      <c r="M139" s="10">
        <f>[2]หน้าผ้า!T148</f>
        <v>0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>
        <f>[2]หน้าผ้า!Z148</f>
        <v>0</v>
      </c>
      <c r="T139" s="12">
        <f>[2]หน้าผ้า!X148</f>
        <v>0</v>
      </c>
      <c r="U139" s="11">
        <f>[2]หน้าผ้า!AA148</f>
        <v>0</v>
      </c>
      <c r="V139" s="10">
        <f>[2]หน้าผ้า!AJ148</f>
        <v>0</v>
      </c>
      <c r="W139" s="10">
        <f>[2]หน้าผ้า!AL148</f>
        <v>0</v>
      </c>
      <c r="X139" s="10">
        <f>[2]หน้าผ้า!AM148</f>
        <v>0</v>
      </c>
      <c r="Y139" s="10">
        <f>[2]หน้าผ้า!AN148</f>
        <v>0</v>
      </c>
      <c r="Z139" s="9" t="str">
        <f>[2]หน้าผ้า!AO148</f>
        <v>WSWT2021850UV</v>
      </c>
      <c r="AA139" s="8">
        <f>[2]หน้าผ้า!AQ148</f>
        <v>206465.50909635003</v>
      </c>
      <c r="AB139" s="8">
        <f>[2]หน้าผ้า!AR148</f>
        <v>118765.41249682498</v>
      </c>
      <c r="AC139" s="8">
        <f>[2]หน้าผ้า!AS148</f>
        <v>87700.096599525044</v>
      </c>
      <c r="AD139" s="8">
        <f>[2]หน้าผ้า!AT148</f>
        <v>0</v>
      </c>
      <c r="AE139" s="8">
        <f>[2]หน้าผ้า!AU148</f>
        <v>0</v>
      </c>
      <c r="AF139" s="8" t="str">
        <f>[2]หน้าผ้า!AI148</f>
        <v>ระบุในSD</v>
      </c>
      <c r="AG139" s="1" t="str">
        <f>[3]หน้าผ้า!DC151</f>
        <v>ผ้าขาว</v>
      </c>
      <c r="AH139" s="1">
        <f>[2]หน้าผ้า!DL148</f>
        <v>0</v>
      </c>
      <c r="AI139" s="1">
        <f>[2]หน้าผ้า!DM148</f>
        <v>0</v>
      </c>
      <c r="AJ139" s="3">
        <f>[2]หน้าผ้า!DN148</f>
        <v>0</v>
      </c>
      <c r="AK139" s="3">
        <f>[2]หน้าผ้า!DQ148</f>
        <v>0</v>
      </c>
      <c r="AL139" s="3">
        <f>[2]หน้าผ้า!DR148</f>
        <v>0</v>
      </c>
      <c r="AM139" s="3">
        <f>[2]หน้าผ้า!DS148</f>
        <v>0</v>
      </c>
      <c r="AN139" s="3">
        <f>[2]หน้าผ้า!DT148</f>
        <v>0</v>
      </c>
      <c r="AO139" s="3">
        <f>[2]หน้าผ้า!DU148</f>
        <v>0</v>
      </c>
      <c r="AP139" s="3">
        <f>[2]หน้าผ้า!DP148</f>
        <v>0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>
        <f>[2]หน้าผ้า!EC148</f>
        <v>0</v>
      </c>
      <c r="AX139" s="2">
        <f>[2]หน้าผ้า!ED148</f>
        <v>0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WRWT200850/WRWT21850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0</v>
      </c>
      <c r="B140" s="14">
        <f>[2]หน้าผ้า!B149</f>
        <v>0</v>
      </c>
      <c r="C140" s="9">
        <f>[2]หน้าผ้า!E149</f>
        <v>0</v>
      </c>
      <c r="D140" s="13">
        <f>[2]หน้าผ้า!F149</f>
        <v>0</v>
      </c>
      <c r="E140" s="9">
        <f>[2]หน้าผ้า!G149</f>
        <v>20</v>
      </c>
      <c r="F140" s="9">
        <f>[2]หน้าผ้า!H149</f>
        <v>34</v>
      </c>
      <c r="G140" s="9">
        <f>[2]หน้าผ้า!I149</f>
        <v>0</v>
      </c>
      <c r="H140" s="9">
        <f>[2]หน้าผ้า!J149</f>
        <v>0</v>
      </c>
      <c r="I140" s="9">
        <f>[2]หน้าผ้า!L149</f>
        <v>80</v>
      </c>
      <c r="J140" s="9" t="str">
        <f>[2]หน้าผ้า!M149</f>
        <v>±</v>
      </c>
      <c r="K140" s="9">
        <f>[2]หน้าผ้า!N149</f>
        <v>5</v>
      </c>
      <c r="L140" s="9">
        <f>[2]หน้าผ้า!R149</f>
        <v>0</v>
      </c>
      <c r="M140" s="10">
        <f>[2]หน้าผ้า!T149</f>
        <v>0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>
        <f>[2]หน้าผ้า!Z149</f>
        <v>0</v>
      </c>
      <c r="T140" s="12">
        <f>[2]หน้าผ้า!X149</f>
        <v>0</v>
      </c>
      <c r="U140" s="11">
        <f>[2]หน้าผ้า!AA149</f>
        <v>0</v>
      </c>
      <c r="V140" s="10">
        <f>[2]หน้าผ้า!AJ149</f>
        <v>0</v>
      </c>
      <c r="W140" s="10">
        <f>[2]หน้าผ้า!AL149</f>
        <v>0</v>
      </c>
      <c r="X140" s="10">
        <f>[2]หน้าผ้า!AM149</f>
        <v>0</v>
      </c>
      <c r="Y140" s="10">
        <f>[2]หน้าผ้า!AN149</f>
        <v>0</v>
      </c>
      <c r="Z140" s="9" t="str">
        <f>[2]หน้าผ้า!AO149</f>
        <v>WSWT2021750UV</v>
      </c>
      <c r="AA140" s="8" t="e">
        <f>[2]หน้าผ้า!AQ149</f>
        <v>#REF!</v>
      </c>
      <c r="AB140" s="8" t="e">
        <f>[2]หน้าผ้า!AR149</f>
        <v>#REF!</v>
      </c>
      <c r="AC140" s="8" t="e">
        <f>[2]หน้าผ้า!AS149</f>
        <v>#REF!</v>
      </c>
      <c r="AD140" s="8" t="e">
        <f>[2]หน้าผ้า!AT149</f>
        <v>#REF!</v>
      </c>
      <c r="AE140" s="8" t="e">
        <f>[2]หน้าผ้า!AU149</f>
        <v>#REF!</v>
      </c>
      <c r="AF140" s="8" t="str">
        <f>[2]หน้าผ้า!AI149</f>
        <v>ระบุในSD</v>
      </c>
      <c r="AG140" s="1" t="str">
        <f>[3]หน้าผ้า!DC152</f>
        <v>ผ้าขาว</v>
      </c>
      <c r="AH140" s="1">
        <f>[2]หน้าผ้า!DL149</f>
        <v>0</v>
      </c>
      <c r="AI140" s="1">
        <f>[2]หน้าผ้า!DM149</f>
        <v>0</v>
      </c>
      <c r="AJ140" s="3">
        <f>[2]หน้าผ้า!DN149</f>
        <v>0</v>
      </c>
      <c r="AK140" s="3">
        <f>[2]หน้าผ้า!DQ149</f>
        <v>0</v>
      </c>
      <c r="AL140" s="3">
        <f>[2]หน้าผ้า!DR149</f>
        <v>0</v>
      </c>
      <c r="AM140" s="3">
        <f>[2]หน้าผ้า!DS149</f>
        <v>0</v>
      </c>
      <c r="AN140" s="3">
        <f>[2]หน้าผ้า!DT149</f>
        <v>0</v>
      </c>
      <c r="AO140" s="3">
        <f>[2]หน้าผ้า!DU149</f>
        <v>0</v>
      </c>
      <c r="AP140" s="3">
        <f>[2]หน้าผ้า!DP149</f>
        <v>0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>
        <f>[2]หน้าผ้า!EC149</f>
        <v>0</v>
      </c>
      <c r="AX140" s="2">
        <f>[2]หน้าผ้า!ED149</f>
        <v>0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WRWT200750/WRWT21750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0</v>
      </c>
      <c r="B141" s="14">
        <f>[2]หน้าผ้า!B150</f>
        <v>0</v>
      </c>
      <c r="C141" s="9">
        <f>[2]หน้าผ้า!E150</f>
        <v>0</v>
      </c>
      <c r="D141" s="13">
        <f>[2]หน้าผ้า!F150</f>
        <v>0</v>
      </c>
      <c r="E141" s="9">
        <f>[2]หน้าผ้า!G150</f>
        <v>21</v>
      </c>
      <c r="F141" s="9">
        <f>[2]หน้าผ้า!H150</f>
        <v>39</v>
      </c>
      <c r="G141" s="9">
        <f>[2]หน้าผ้า!I150</f>
        <v>0</v>
      </c>
      <c r="H141" s="9">
        <f>[2]หน้าผ้า!J150</f>
        <v>0</v>
      </c>
      <c r="I141" s="9">
        <f>[2]หน้าผ้า!L150</f>
        <v>78</v>
      </c>
      <c r="J141" s="9" t="str">
        <f>[2]หน้าผ้า!M150</f>
        <v>±</v>
      </c>
      <c r="K141" s="9">
        <f>[2]หน้าผ้า!N150</f>
        <v>3</v>
      </c>
      <c r="L141" s="9">
        <f>[2]หน้าผ้า!R150</f>
        <v>0</v>
      </c>
      <c r="M141" s="10">
        <f>[2]หน้าผ้า!T150</f>
        <v>0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>
        <f>[2]หน้าผ้า!Z150</f>
        <v>0</v>
      </c>
      <c r="T141" s="12">
        <f>[2]หน้าผ้า!X150</f>
        <v>0</v>
      </c>
      <c r="U141" s="11">
        <f>[2]หน้าผ้า!AA150</f>
        <v>0</v>
      </c>
      <c r="V141" s="10">
        <f>[2]หน้าผ้า!AJ150</f>
        <v>0</v>
      </c>
      <c r="W141" s="10">
        <f>[2]หน้าผ้า!AL150</f>
        <v>0</v>
      </c>
      <c r="X141" s="10">
        <f>[2]หน้าผ้า!AM150</f>
        <v>0</v>
      </c>
      <c r="Y141" s="10">
        <f>[2]หน้าผ้า!AN150</f>
        <v>0</v>
      </c>
      <c r="Z141" s="9" t="str">
        <f>[2]หน้าผ้า!AO150</f>
        <v>WSWT2125700</v>
      </c>
      <c r="AA141" s="8" t="e">
        <f>[2]หน้าผ้า!AQ150</f>
        <v>#REF!</v>
      </c>
      <c r="AB141" s="8" t="e">
        <f>[2]หน้าผ้า!AR150</f>
        <v>#REF!</v>
      </c>
      <c r="AC141" s="8" t="e">
        <f>[2]หน้าผ้า!AS150</f>
        <v>#REF!</v>
      </c>
      <c r="AD141" s="8" t="e">
        <f>[2]หน้าผ้า!AT150</f>
        <v>#REF!</v>
      </c>
      <c r="AE141" s="8" t="e">
        <f>[2]หน้าผ้า!AU150</f>
        <v>#REF!</v>
      </c>
      <c r="AF141" s="8" t="str">
        <f>[2]หน้าผ้า!AI150</f>
        <v>ระบุในSD</v>
      </c>
      <c r="AG141" s="1" t="str">
        <f>[3]หน้าผ้า!DC153</f>
        <v>พร้อมส่ง</v>
      </c>
      <c r="AH141" s="1">
        <f>[2]หน้าผ้า!DL150</f>
        <v>0</v>
      </c>
      <c r="AI141" s="1">
        <f>[2]หน้าผ้า!DM150</f>
        <v>0</v>
      </c>
      <c r="AJ141" s="3">
        <f>[2]หน้าผ้า!DN150</f>
        <v>0</v>
      </c>
      <c r="AK141" s="3">
        <f>[2]หน้าผ้า!DQ150</f>
        <v>0</v>
      </c>
      <c r="AL141" s="3">
        <f>[2]หน้าผ้า!DR150</f>
        <v>0</v>
      </c>
      <c r="AM141" s="3">
        <f>[2]หน้าผ้า!DS150</f>
        <v>0</v>
      </c>
      <c r="AN141" s="3">
        <f>[2]หน้าผ้า!DT150</f>
        <v>0</v>
      </c>
      <c r="AO141" s="3">
        <f>[2]หน้าผ้า!DU150</f>
        <v>0</v>
      </c>
      <c r="AP141" s="3">
        <f>[2]หน้าผ้า!DP150</f>
        <v>0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>
        <f>[2]หน้าผ้า!EC150</f>
        <v>0</v>
      </c>
      <c r="AX141" s="2">
        <f>[2]หน้าผ้า!ED150</f>
        <v>0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WRWT210800/WRWT25650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0</v>
      </c>
      <c r="B142" s="14" t="str">
        <f>[2]หน้าผ้า!B151</f>
        <v>ใบรับคำสั่งซื้อ</v>
      </c>
      <c r="C142" s="9" t="str">
        <f>[2]หน้าผ้า!E151</f>
        <v>บจก.หนองบัวฟีดมิลล์</v>
      </c>
      <c r="D142" s="13" t="str">
        <f>[2]หน้าผ้า!F151</f>
        <v>ไม่พิมพ์</v>
      </c>
      <c r="E142" s="9">
        <f>[2]หน้าผ้า!G151</f>
        <v>21</v>
      </c>
      <c r="F142" s="9">
        <f>[2]หน้าผ้า!H151</f>
        <v>38</v>
      </c>
      <c r="G142" s="9" t="str">
        <f>[2]หน้าผ้า!I151</f>
        <v>ขาว</v>
      </c>
      <c r="H142" s="9">
        <f>[2]หน้าผ้า!J151</f>
        <v>0</v>
      </c>
      <c r="I142" s="9">
        <f>[2]หน้าผ้า!L151</f>
        <v>69</v>
      </c>
      <c r="J142" s="9" t="str">
        <f>[2]หน้าผ้า!M151</f>
        <v>±</v>
      </c>
      <c r="K142" s="9">
        <f>[2]หน้าผ้า!N151</f>
        <v>5</v>
      </c>
      <c r="L142" s="9" t="str">
        <f>[2]หน้าผ้า!R151</f>
        <v>ไม่</v>
      </c>
      <c r="M142" s="10">
        <f>[2]หน้าผ้า!T151</f>
        <v>22</v>
      </c>
      <c r="N142" s="9">
        <f>[2]หน้าผ้า!U151</f>
        <v>41</v>
      </c>
      <c r="O142" s="9">
        <f>[2]หน้าผ้า!V151</f>
        <v>40</v>
      </c>
      <c r="P142" s="10">
        <f>[2]หน้าผ้า!AB151</f>
        <v>222.53168396799998</v>
      </c>
      <c r="Q142" s="10">
        <f>[2]หน้าผ้า!AC151</f>
        <v>0</v>
      </c>
      <c r="R142" s="10">
        <f>[2]หน้าผ้า!AD151</f>
        <v>222.53168396799998</v>
      </c>
      <c r="S142" s="9" t="str">
        <f>[2]หน้าผ้า!Z151</f>
        <v>500กระสอบ</v>
      </c>
      <c r="T142" s="12">
        <f>[2]หน้าผ้า!X151</f>
        <v>45838</v>
      </c>
      <c r="U142" s="11">
        <f>[2]หน้าผ้า!AA151</f>
        <v>10000</v>
      </c>
      <c r="V142" s="10">
        <f>[2]หน้าผ้า!AJ151</f>
        <v>0</v>
      </c>
      <c r="W142" s="10">
        <f>[2]หน้าผ้า!AL151</f>
        <v>10000</v>
      </c>
      <c r="X142" s="10">
        <f>[2]หน้าผ้า!AM151</f>
        <v>0</v>
      </c>
      <c r="Y142" s="10">
        <f>[2]หน้าผ้า!AN151</f>
        <v>0</v>
      </c>
      <c r="Z142" s="9" t="str">
        <f>[2]หน้าผ้า!AO151</f>
        <v>WSWT2125650</v>
      </c>
      <c r="AA142" s="8">
        <f>[2]หน้าผ้า!AQ151</f>
        <v>11036.3</v>
      </c>
      <c r="AB142" s="8">
        <f>[2]หน้าผ้า!AR151</f>
        <v>7690</v>
      </c>
      <c r="AC142" s="8">
        <f>[2]หน้าผ้า!AS151</f>
        <v>3346.2999999999993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พร้อมส่ง</v>
      </c>
      <c r="AH142" s="1" t="str">
        <f>[2]หน้าผ้า!DL151</f>
        <v>P13</v>
      </c>
      <c r="AI142" s="1">
        <f>[2]หน้าผ้า!DM151</f>
        <v>2</v>
      </c>
      <c r="AJ142" s="3">
        <f>[2]หน้าผ้า!DN151</f>
        <v>45838</v>
      </c>
      <c r="AK142" s="3">
        <f>[2]หน้าผ้า!DQ151</f>
        <v>0</v>
      </c>
      <c r="AL142" s="3">
        <f>[2]หน้าผ้า!DR151</f>
        <v>0</v>
      </c>
      <c r="AM142" s="3">
        <f>[2]หน้าผ้า!DS151</f>
        <v>0</v>
      </c>
      <c r="AN142" s="3">
        <f>[2]หน้าผ้า!DT151</f>
        <v>0</v>
      </c>
      <c r="AO142" s="3">
        <f>[2]หน้าผ้า!DU151</f>
        <v>45836</v>
      </c>
      <c r="AP142" s="3">
        <f>[2]หน้าผ้า!DP151</f>
        <v>45833</v>
      </c>
      <c r="AQ142" s="3">
        <f>[2]หน้าผ้า!DW151</f>
        <v>45837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ตัด</v>
      </c>
      <c r="AX142" s="2">
        <f>[2]หน้าผ้า!ED151</f>
        <v>0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WRWT25650/WRWT25650</v>
      </c>
      <c r="BD142" s="56">
        <f>[2]หน้าผ้า!CA151</f>
        <v>228.38497499999991</v>
      </c>
    </row>
    <row r="143" spans="1:56" ht="27.75" customHeight="1" x14ac:dyDescent="0.45">
      <c r="A143" s="3">
        <f>[2]หน้าผ้า!C152</f>
        <v>0</v>
      </c>
      <c r="B143" s="14" t="str">
        <f>[2]หน้าผ้า!B152</f>
        <v>ใบรับคำสั่งซื้อ</v>
      </c>
      <c r="C143" s="9" t="str">
        <f>[2]หน้าผ้า!E152</f>
        <v>บจก.หนองบัวฟีดมิลล์</v>
      </c>
      <c r="D143" s="13" t="str">
        <f>[2]หน้าผ้า!F152</f>
        <v>ไม่พิมพ์</v>
      </c>
      <c r="E143" s="9">
        <f>[2]หน้าผ้า!G152</f>
        <v>21</v>
      </c>
      <c r="F143" s="9">
        <f>[2]หน้าผ้า!H152</f>
        <v>38</v>
      </c>
      <c r="G143" s="9" t="str">
        <f>[2]หน้าผ้า!I152</f>
        <v>ขาว</v>
      </c>
      <c r="H143" s="9">
        <f>[2]หน้าผ้า!J152</f>
        <v>0</v>
      </c>
      <c r="I143" s="9">
        <f>[2]หน้าผ้า!L152</f>
        <v>69</v>
      </c>
      <c r="J143" s="9" t="str">
        <f>[2]หน้าผ้า!M152</f>
        <v>±</v>
      </c>
      <c r="K143" s="9">
        <f>[2]หน้าผ้า!N152</f>
        <v>5</v>
      </c>
      <c r="L143" s="9" t="str">
        <f>[2]หน้าผ้า!R152</f>
        <v>ไม่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>500กระสอบ</v>
      </c>
      <c r="T143" s="12">
        <f>[2]หน้าผ้า!X152</f>
        <v>45838</v>
      </c>
      <c r="U143" s="11">
        <f>[2]หน้าผ้า!AA152</f>
        <v>5000</v>
      </c>
      <c r="V143" s="10">
        <f>[2]หน้าผ้า!AJ152</f>
        <v>0</v>
      </c>
      <c r="W143" s="10">
        <f>[2]หน้าผ้า!AL152</f>
        <v>5000</v>
      </c>
      <c r="X143" s="10">
        <f>[2]หน้าผ้า!AM152</f>
        <v>0</v>
      </c>
      <c r="Y143" s="10">
        <f>[2]หน้าผ้า!AN152</f>
        <v>0</v>
      </c>
      <c r="Z143" s="9" t="str">
        <f>[2]หน้าผ้า!AO152</f>
        <v>WSWT2125650</v>
      </c>
      <c r="AA143" s="8">
        <f>[2]หน้าผ้า!AQ152</f>
        <v>5518.15</v>
      </c>
      <c r="AB143" s="8">
        <f>[2]หน้าผ้า!AR152</f>
        <v>0</v>
      </c>
      <c r="AC143" s="8">
        <f>[2]หน้าผ้า!AS152</f>
        <v>5518.15</v>
      </c>
      <c r="AD143" s="8">
        <f>[2]หน้าผ้า!AT152</f>
        <v>0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พร้อมส่ง</v>
      </c>
      <c r="AH143" s="1" t="str">
        <f>[2]หน้าผ้า!DL152</f>
        <v>P3</v>
      </c>
      <c r="AI143" s="1">
        <f>[2]หน้าผ้า!DM152</f>
        <v>1</v>
      </c>
      <c r="AJ143" s="3">
        <f>[2]หน้าผ้า!DN152</f>
        <v>45838</v>
      </c>
      <c r="AK143" s="3">
        <f>[2]หน้าผ้า!DQ152</f>
        <v>0</v>
      </c>
      <c r="AL143" s="3">
        <f>[2]หน้าผ้า!DR152</f>
        <v>0</v>
      </c>
      <c r="AM143" s="3">
        <f>[2]หน้าผ้า!DS152</f>
        <v>0</v>
      </c>
      <c r="AN143" s="3">
        <f>[2]หน้าผ้า!DT152</f>
        <v>0</v>
      </c>
      <c r="AO143" s="3">
        <f>[2]หน้าผ้า!DU152</f>
        <v>45837</v>
      </c>
      <c r="AP143" s="3">
        <f>[2]หน้าผ้า!DP152</f>
        <v>45833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ตัด</v>
      </c>
      <c r="AX143" s="2">
        <f>[2]หน้าผ้า!ED152</f>
        <v>0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WRWT25650/WRWT25650</v>
      </c>
      <c r="BD143" s="56">
        <f>[2]หน้าผ้า!CA152</f>
        <v>376.6137374999999</v>
      </c>
    </row>
    <row r="144" spans="1:56" ht="27.75" customHeight="1" x14ac:dyDescent="0.45">
      <c r="A144" s="3">
        <f>[2]หน้าผ้า!C153</f>
        <v>0</v>
      </c>
      <c r="B144" s="14">
        <f>[2]หน้าผ้า!B153</f>
        <v>0</v>
      </c>
      <c r="C144" s="9">
        <f>[2]หน้าผ้า!E153</f>
        <v>0</v>
      </c>
      <c r="D144" s="13">
        <f>[2]หน้าผ้า!F153</f>
        <v>0</v>
      </c>
      <c r="E144" s="9">
        <f>[2]หน้าผ้า!G153</f>
        <v>21</v>
      </c>
      <c r="F144" s="9">
        <f>[2]หน้าผ้า!H153</f>
        <v>37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67</v>
      </c>
      <c r="J144" s="9" t="str">
        <f>[2]หน้าผ้า!M153</f>
        <v>±</v>
      </c>
      <c r="K144" s="9">
        <f>[2]หน้าผ้า!N153</f>
        <v>5</v>
      </c>
      <c r="L144" s="9">
        <f>[2]หน้าผ้า!R153</f>
        <v>0</v>
      </c>
      <c r="M144" s="10">
        <f>[2]หน้าผ้า!T153</f>
        <v>0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>
        <f>[2]หน้าผ้า!Z153</f>
        <v>0</v>
      </c>
      <c r="T144" s="12">
        <f>[2]หน้าผ้า!X153</f>
        <v>0</v>
      </c>
      <c r="U144" s="11">
        <f>[2]หน้าผ้า!AA153</f>
        <v>0</v>
      </c>
      <c r="V144" s="10">
        <f>[2]หน้าผ้า!AJ153</f>
        <v>0</v>
      </c>
      <c r="W144" s="10">
        <f>[2]หน้าผ้า!AL153</f>
        <v>0</v>
      </c>
      <c r="X144" s="10">
        <f>[2]หน้าผ้า!AM153</f>
        <v>0</v>
      </c>
      <c r="Y144" s="10">
        <f>[2]หน้าผ้า!AN153</f>
        <v>0</v>
      </c>
      <c r="Z144" s="9" t="str">
        <f>[2]หน้าผ้า!AO153</f>
        <v>WSWT2125650</v>
      </c>
      <c r="AA144" s="8">
        <f>[2]หน้าผ้า!AQ153</f>
        <v>16554.449999999997</v>
      </c>
      <c r="AB144" s="8">
        <f>[2]หน้าผ้า!AR153</f>
        <v>7690</v>
      </c>
      <c r="AC144" s="8">
        <f>[2]หน้าผ้า!AS153</f>
        <v>8864.4499999999989</v>
      </c>
      <c r="AD144" s="8">
        <f>[2]หน้าผ้า!AT153</f>
        <v>0</v>
      </c>
      <c r="AE144" s="8">
        <f>[2]หน้าผ้า!AU153</f>
        <v>0</v>
      </c>
      <c r="AF144" s="8" t="str">
        <f>[2]หน้าผ้า!AI153</f>
        <v>ระบุในSD</v>
      </c>
      <c r="AG144" s="1" t="str">
        <f>[3]หน้าผ้า!DC156</f>
        <v>รอตัด</v>
      </c>
      <c r="AH144" s="1">
        <f>[2]หน้าผ้า!DL153</f>
        <v>0</v>
      </c>
      <c r="AI144" s="1" t="str">
        <f>[2]หน้าผ้า!DM153</f>
        <v>Lead time</v>
      </c>
      <c r="AJ144" s="3">
        <f>[2]หน้าผ้า!DN153</f>
        <v>0</v>
      </c>
      <c r="AK144" s="3">
        <f>[2]หน้าผ้า!DQ153</f>
        <v>0</v>
      </c>
      <c r="AL144" s="3">
        <f>[2]หน้าผ้า!DR153</f>
        <v>0</v>
      </c>
      <c r="AM144" s="3">
        <f>[2]หน้าผ้า!DS153</f>
        <v>0</v>
      </c>
      <c r="AN144" s="3">
        <f>[2]หน้าผ้า!DT153</f>
        <v>0</v>
      </c>
      <c r="AO144" s="3">
        <f>[2]หน้าผ้า!DU153</f>
        <v>0</v>
      </c>
      <c r="AP144" s="3">
        <f>[2]หน้าผ้า!DP153</f>
        <v>0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>
        <f>[2]หน้าผ้า!EC153</f>
        <v>0</v>
      </c>
      <c r="AX144" s="2">
        <f>[2]หน้าผ้า!ED153</f>
        <v>0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WRWT25650/WRWT25650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0</v>
      </c>
      <c r="B145" s="14">
        <f>[2]หน้าผ้า!B154</f>
        <v>0</v>
      </c>
      <c r="C145" s="9">
        <f>[2]หน้าผ้า!E154</f>
        <v>0</v>
      </c>
      <c r="D145" s="13">
        <f>[2]หน้าผ้า!F154</f>
        <v>0</v>
      </c>
      <c r="E145" s="9">
        <f>[2]หน้าผ้า!G154</f>
        <v>21</v>
      </c>
      <c r="F145" s="9">
        <f>[2]หน้าผ้า!H154</f>
        <v>37</v>
      </c>
      <c r="G145" s="9" t="str">
        <f>[2]หน้าผ้า!I154</f>
        <v>ขาวแถบใส5</v>
      </c>
      <c r="H145" s="9">
        <f>[2]หน้าผ้า!J154</f>
        <v>0</v>
      </c>
      <c r="I145" s="9">
        <f>[2]หน้าผ้า!L154</f>
        <v>67</v>
      </c>
      <c r="J145" s="9" t="str">
        <f>[2]หน้าผ้า!M154</f>
        <v>±</v>
      </c>
      <c r="K145" s="9">
        <f>[2]หน้าผ้า!N154</f>
        <v>5</v>
      </c>
      <c r="L145" s="9">
        <f>[2]หน้าผ้า!R154</f>
        <v>0</v>
      </c>
      <c r="M145" s="10">
        <f>[2]หน้าผ้า!T154</f>
        <v>0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>
        <f>[2]หน้าผ้า!Z154</f>
        <v>0</v>
      </c>
      <c r="T145" s="12">
        <f>[2]หน้าผ้า!X154</f>
        <v>0</v>
      </c>
      <c r="U145" s="11">
        <f>[2]หน้าผ้า!AA154</f>
        <v>0</v>
      </c>
      <c r="V145" s="10">
        <f>[2]หน้าผ้า!AJ154</f>
        <v>0</v>
      </c>
      <c r="W145" s="10">
        <f>[2]หน้าผ้า!AL154</f>
        <v>0</v>
      </c>
      <c r="X145" s="10">
        <f>[2]หน้าผ้า!AM154</f>
        <v>0</v>
      </c>
      <c r="Y145" s="10">
        <f>[2]หน้าผ้า!AN154</f>
        <v>0</v>
      </c>
      <c r="Z145" s="9" t="str">
        <f>[2]หน้าผ้า!AO154</f>
        <v>WSWTSCL052125650</v>
      </c>
      <c r="AA145" s="8" t="e">
        <f>[2]หน้าผ้า!AQ154</f>
        <v>#REF!</v>
      </c>
      <c r="AB145" s="8" t="e">
        <f>[2]หน้าผ้า!AR154</f>
        <v>#REF!</v>
      </c>
      <c r="AC145" s="8" t="e">
        <f>[2]หน้าผ้า!AS154</f>
        <v>#REF!</v>
      </c>
      <c r="AD145" s="8" t="e">
        <f>[2]หน้าผ้า!AT154</f>
        <v>#REF!</v>
      </c>
      <c r="AE145" s="8" t="e">
        <f>[2]หน้าผ้า!AU154</f>
        <v>#REF!</v>
      </c>
      <c r="AF145" s="8" t="str">
        <f>[2]หน้าผ้า!AI154</f>
        <v>ระบุในSD</v>
      </c>
      <c r="AG145" s="1" t="str">
        <f>[3]หน้าผ้า!DC157</f>
        <v>พิมพ์ไม่ครบ</v>
      </c>
      <c r="AH145" s="1">
        <f>[2]หน้าผ้า!DL154</f>
        <v>0</v>
      </c>
      <c r="AI145" s="1" t="str">
        <f>[2]หน้าผ้า!DM154</f>
        <v>Lead time</v>
      </c>
      <c r="AJ145" s="3">
        <f>[2]หน้าผ้า!DN154</f>
        <v>0</v>
      </c>
      <c r="AK145" s="3">
        <f>[2]หน้าผ้า!DQ154</f>
        <v>0</v>
      </c>
      <c r="AL145" s="3">
        <f>[2]หน้าผ้า!DR154</f>
        <v>0</v>
      </c>
      <c r="AM145" s="3">
        <f>[2]หน้าผ้า!DS154</f>
        <v>0</v>
      </c>
      <c r="AN145" s="3">
        <f>[2]หน้าผ้า!DT154</f>
        <v>0</v>
      </c>
      <c r="AO145" s="3">
        <f>[2]หน้าผ้า!DU154</f>
        <v>0</v>
      </c>
      <c r="AP145" s="3">
        <f>[2]หน้าผ้า!DP154</f>
        <v>0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>
        <f>[2]หน้าผ้า!EC154</f>
        <v>0</v>
      </c>
      <c r="AX145" s="2">
        <f>[2]หน้าผ้า!ED154</f>
        <v>0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WRWT25650/WRCL25680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0</v>
      </c>
      <c r="B146" s="14">
        <f>[2]หน้าผ้า!B155</f>
        <v>0</v>
      </c>
      <c r="C146" s="9">
        <f>[2]หน้าผ้า!E155</f>
        <v>0</v>
      </c>
      <c r="D146" s="13">
        <f>[2]หน้าผ้า!F155</f>
        <v>0</v>
      </c>
      <c r="E146" s="9">
        <f>[2]หน้าผ้า!G155</f>
        <v>21</v>
      </c>
      <c r="F146" s="9">
        <f>[2]หน้าผ้า!H155</f>
        <v>37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83</v>
      </c>
      <c r="J146" s="9" t="str">
        <f>[2]หน้าผ้า!M155</f>
        <v>±</v>
      </c>
      <c r="K146" s="9">
        <f>[2]หน้าผ้า!N155</f>
        <v>5</v>
      </c>
      <c r="L146" s="9">
        <f>[2]หน้าผ้า!R155</f>
        <v>0</v>
      </c>
      <c r="M146" s="10">
        <f>[2]หน้าผ้า!T155</f>
        <v>0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>
        <f>[2]หน้าผ้า!Z155</f>
        <v>0</v>
      </c>
      <c r="T146" s="12">
        <f>[2]หน้าผ้า!X155</f>
        <v>0</v>
      </c>
      <c r="U146" s="11">
        <f>[2]หน้าผ้า!AA155</f>
        <v>0</v>
      </c>
      <c r="V146" s="10">
        <f>[2]หน้าผ้า!AJ155</f>
        <v>0</v>
      </c>
      <c r="W146" s="10">
        <f>[2]หน้าผ้า!AL155</f>
        <v>0</v>
      </c>
      <c r="X146" s="10">
        <f>[2]หน้าผ้า!AM155</f>
        <v>0</v>
      </c>
      <c r="Y146" s="10">
        <f>[2]หน้าผ้า!AN155</f>
        <v>0</v>
      </c>
      <c r="Z146" s="9" t="str">
        <f>[2]หน้าผ้า!AO155</f>
        <v>WSWT2125800</v>
      </c>
      <c r="AA146" s="8" t="e">
        <f>[2]หน้าผ้า!AQ155</f>
        <v>#REF!</v>
      </c>
      <c r="AB146" s="8" t="e">
        <f>[2]หน้าผ้า!AR155</f>
        <v>#REF!</v>
      </c>
      <c r="AC146" s="8" t="e">
        <f>[2]หน้าผ้า!AS155</f>
        <v>#REF!</v>
      </c>
      <c r="AD146" s="8" t="e">
        <f>[2]หน้าผ้า!AT155</f>
        <v>#REF!</v>
      </c>
      <c r="AE146" s="8" t="e">
        <f>[2]หน้าผ้า!AU155</f>
        <v>#REF!</v>
      </c>
      <c r="AF146" s="8" t="str">
        <f>[2]หน้าผ้า!AI155</f>
        <v>ระบุในSD</v>
      </c>
      <c r="AG146" s="1" t="str">
        <f>[3]หน้าผ้า!DC158</f>
        <v>ยังไม่ได้พิมพ์</v>
      </c>
      <c r="AH146" s="1">
        <f>[2]หน้าผ้า!DL155</f>
        <v>0</v>
      </c>
      <c r="AI146" s="1">
        <f>[2]หน้าผ้า!DM155</f>
        <v>0</v>
      </c>
      <c r="AJ146" s="3">
        <f>[2]หน้าผ้า!DN155</f>
        <v>0</v>
      </c>
      <c r="AK146" s="3">
        <f>[2]หน้าผ้า!DQ155</f>
        <v>0</v>
      </c>
      <c r="AL146" s="3">
        <f>[2]หน้าผ้า!DR155</f>
        <v>0</v>
      </c>
      <c r="AM146" s="3">
        <f>[2]หน้าผ้า!DS155</f>
        <v>0</v>
      </c>
      <c r="AN146" s="3">
        <f>[2]หน้าผ้า!DT155</f>
        <v>0</v>
      </c>
      <c r="AO146" s="3">
        <f>[2]หน้าผ้า!DU155</f>
        <v>0</v>
      </c>
      <c r="AP146" s="3">
        <f>[2]หน้าผ้า!DP155</f>
        <v>0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>
        <f>[2]หน้าผ้า!EC155</f>
        <v>0</v>
      </c>
      <c r="AX146" s="2">
        <f>[2]หน้าผ้า!ED155</f>
        <v>0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WRWT210800/WRWT25800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45822</v>
      </c>
      <c r="B147" s="14" t="str">
        <f>[2]หน้าผ้า!B156</f>
        <v>MK68-000792</v>
      </c>
      <c r="C147" s="9" t="str">
        <f>[2]หน้าผ้า!E156</f>
        <v>บจก.หนองบัวฟีดมิลล์</v>
      </c>
      <c r="D147" s="13" t="str">
        <f>[2]หน้าผ้า!F156</f>
        <v>ยูนิคอร์นฟิช401M</v>
      </c>
      <c r="E147" s="9">
        <f>[2]หน้าผ้า!G156</f>
        <v>21</v>
      </c>
      <c r="F147" s="9">
        <f>[2]หน้าผ้า!H156</f>
        <v>37</v>
      </c>
      <c r="G147" s="9" t="str">
        <f>[2]หน้าผ้า!I156</f>
        <v>ขาว</v>
      </c>
      <c r="H147" s="9" t="str">
        <f>[2]หน้าผ้า!J156</f>
        <v>ใส</v>
      </c>
      <c r="I147" s="9">
        <f>[2]หน้าผ้า!L156</f>
        <v>100</v>
      </c>
      <c r="J147" s="9" t="str">
        <f>[2]หน้าผ้า!M156</f>
        <v>±</v>
      </c>
      <c r="K147" s="9">
        <f>[2]หน้าผ้า!N156</f>
        <v>5</v>
      </c>
      <c r="L147" s="9" t="str">
        <f>[2]หน้าผ้า!R156</f>
        <v>บิด</v>
      </c>
      <c r="M147" s="10">
        <f>[2]หน้าผ้า!T156</f>
        <v>22</v>
      </c>
      <c r="N147" s="9">
        <f>[2]หน้าผ้า!U156</f>
        <v>40</v>
      </c>
      <c r="O147" s="9">
        <f>[2]หน้าผ้า!V156</f>
        <v>40</v>
      </c>
      <c r="P147" s="10">
        <f>[2]หน้าผ้า!AB156</f>
        <v>217.10408191999997</v>
      </c>
      <c r="Q147" s="10">
        <f>[2]หน้าผ้า!AC156</f>
        <v>0</v>
      </c>
      <c r="R147" s="10">
        <f>[2]หน้าผ้า!AD156</f>
        <v>217.10408191999997</v>
      </c>
      <c r="S147" s="9" t="str">
        <f>[2]หน้าผ้า!Z156</f>
        <v>500กระสอบ</v>
      </c>
      <c r="T147" s="12">
        <f>[2]หน้าผ้า!X156</f>
        <v>45834</v>
      </c>
      <c r="U147" s="11">
        <f>[2]หน้าผ้า!AA156</f>
        <v>10000</v>
      </c>
      <c r="V147" s="10">
        <f>[2]หน้าผ้า!AJ156</f>
        <v>0</v>
      </c>
      <c r="W147" s="10">
        <f>[2]หน้าผ้า!AL156</f>
        <v>10000</v>
      </c>
      <c r="X147" s="10">
        <f>[2]หน้าผ้า!AM156</f>
        <v>10500</v>
      </c>
      <c r="Y147" s="10">
        <f>[2]หน้าผ้า!AN156</f>
        <v>0</v>
      </c>
      <c r="Z147" s="9" t="str">
        <f>[2]หน้าผ้า!AO156</f>
        <v>WSWT2121670SM</v>
      </c>
      <c r="AA147" s="8">
        <f>[2]หน้าผ้า!AQ156</f>
        <v>0</v>
      </c>
      <c r="AB147" s="8">
        <f>[2]หน้าผ้า!AR156</f>
        <v>0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ยังไม่ได้พิมพ์</v>
      </c>
      <c r="AH147" s="1" t="str">
        <f>[2]หน้าผ้า!DL156</f>
        <v>P8</v>
      </c>
      <c r="AI147" s="1">
        <f>[2]หน้าผ้า!DM156</f>
        <v>4</v>
      </c>
      <c r="AJ147" s="3">
        <f>[2]หน้าผ้า!DN156</f>
        <v>45834</v>
      </c>
      <c r="AK147" s="3">
        <f>[2]หน้าผ้า!DQ156</f>
        <v>45830</v>
      </c>
      <c r="AL147" s="3">
        <f>[2]หน้าผ้า!DR156</f>
        <v>45824</v>
      </c>
      <c r="AM147" s="3">
        <f>[2]หน้าผ้า!DS156</f>
        <v>45831</v>
      </c>
      <c r="AN147" s="3">
        <f>[2]หน้าผ้า!DT156</f>
        <v>45832</v>
      </c>
      <c r="AO147" s="3">
        <f>[2]หน้าผ้า!DU156</f>
        <v>45832</v>
      </c>
      <c r="AP147" s="3">
        <f>[2]หน้าผ้า!DP156</f>
        <v>45829</v>
      </c>
      <c r="AQ147" s="3">
        <f>[2]หน้าผ้า!DW156</f>
        <v>45833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งานเคลือบ+พิมพ์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WRWT21670/WRWT21670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45827</v>
      </c>
      <c r="B148" s="14" t="str">
        <f>[2]หน้าผ้า!B157</f>
        <v>MK68-000813</v>
      </c>
      <c r="C148" s="9" t="str">
        <f>[2]หน้าผ้า!E157</f>
        <v>บจก.แอมโก้เวท</v>
      </c>
      <c r="D148" s="13" t="str">
        <f>[2]หน้าผ้า!F157</f>
        <v>แดนโกร20(เขียวเข้ม)</v>
      </c>
      <c r="E148" s="9">
        <f>[2]หน้าผ้า!G157</f>
        <v>21</v>
      </c>
      <c r="F148" s="9">
        <f>[2]หน้าผ้า!H157</f>
        <v>37</v>
      </c>
      <c r="G148" s="9" t="str">
        <f>[2]หน้าผ้า!I157</f>
        <v>ขาว</v>
      </c>
      <c r="H148" s="9" t="str">
        <f>[2]หน้าผ้า!J157</f>
        <v>ใส</v>
      </c>
      <c r="I148" s="9">
        <f>[2]หน้าผ้า!L157</f>
        <v>100</v>
      </c>
      <c r="J148" s="9" t="str">
        <f>[2]หน้าผ้า!M157</f>
        <v>±</v>
      </c>
      <c r="K148" s="9">
        <f>[2]หน้าผ้า!N157</f>
        <v>5</v>
      </c>
      <c r="L148" s="9" t="str">
        <f>[2]หน้าผ้า!R157</f>
        <v>ไม่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 xml:space="preserve">300กระสอบแบนเต็มใบ </v>
      </c>
      <c r="T148" s="12">
        <f>[2]หน้าผ้า!X157</f>
        <v>45835</v>
      </c>
      <c r="U148" s="11">
        <f>[2]หน้าผ้า!AA157</f>
        <v>50000</v>
      </c>
      <c r="V148" s="10">
        <f>[2]หน้าผ้า!AJ157</f>
        <v>0</v>
      </c>
      <c r="W148" s="10">
        <f>[2]หน้าผ้า!AL157</f>
        <v>50000</v>
      </c>
      <c r="X148" s="10">
        <f>[2]หน้าผ้า!AM157</f>
        <v>13705</v>
      </c>
      <c r="Y148" s="10">
        <f>[2]หน้าผ้า!AN157</f>
        <v>38109.75</v>
      </c>
      <c r="Z148" s="9" t="str">
        <f>[2]หน้าผ้า!AO157</f>
        <v>WSWT2121670SM</v>
      </c>
      <c r="AA148" s="8">
        <f>[2]หน้าผ้า!AQ157</f>
        <v>40994.276977500005</v>
      </c>
      <c r="AB148" s="8">
        <f>[2]หน้าผ้า!AR157</f>
        <v>40994.276977500005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40994.276977500005</v>
      </c>
      <c r="AF148" s="8">
        <f>[2]หน้าผ้า!AI157</f>
        <v>0</v>
      </c>
      <c r="AG148" s="1" t="str">
        <f>[3]หน้าผ้า!DC160</f>
        <v>ยังไม่ได้พิมพ์</v>
      </c>
      <c r="AH148" s="1" t="str">
        <f>[2]หน้าผ้า!DL157</f>
        <v>P8</v>
      </c>
      <c r="AI148" s="1">
        <f>[2]หน้าผ้า!DM157</f>
        <v>4</v>
      </c>
      <c r="AJ148" s="3">
        <f>[2]หน้าผ้า!DN157</f>
        <v>45835</v>
      </c>
      <c r="AK148" s="3">
        <f>[2]หน้าผ้า!DQ157</f>
        <v>45831</v>
      </c>
      <c r="AL148" s="3">
        <f>[2]หน้าผ้า!DR157</f>
        <v>45825</v>
      </c>
      <c r="AM148" s="3">
        <f>[2]หน้าผ้า!DS157</f>
        <v>45832</v>
      </c>
      <c r="AN148" s="3">
        <f>[2]หน้าผ้า!DT157</f>
        <v>45833</v>
      </c>
      <c r="AO148" s="3">
        <f>[2]หน้าผ้า!DU157</f>
        <v>45833</v>
      </c>
      <c r="AP148" s="3">
        <f>[2]หน้าผ้า!DP157</f>
        <v>45830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งานเคลือบ+พิมพ์</v>
      </c>
      <c r="AX148" s="2" t="str">
        <f>[2]หน้าผ้า!ED157</f>
        <v xml:space="preserve"> /</v>
      </c>
      <c r="AY148" s="2" t="str">
        <f>[2]หน้าผ้า!AG157</f>
        <v>26/6เย็น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WRWT21670/WRWT21670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45827</v>
      </c>
      <c r="B149" s="14" t="str">
        <f>[2]หน้าผ้า!B158</f>
        <v>MK68-000813</v>
      </c>
      <c r="C149" s="9" t="str">
        <f>[2]หน้าผ้า!E158</f>
        <v>บจก.แอมโก้เวท</v>
      </c>
      <c r="D149" s="13" t="str">
        <f>[2]หน้าผ้า!F158</f>
        <v>วีโว่300</v>
      </c>
      <c r="E149" s="9">
        <f>[2]หน้าผ้า!G158</f>
        <v>21</v>
      </c>
      <c r="F149" s="9">
        <f>[2]หน้าผ้า!H158</f>
        <v>37</v>
      </c>
      <c r="G149" s="9" t="str">
        <f>[2]หน้าผ้า!I158</f>
        <v>ขาว</v>
      </c>
      <c r="H149" s="9" t="str">
        <f>[2]หน้าผ้า!J158</f>
        <v>ใส</v>
      </c>
      <c r="I149" s="9">
        <f>[2]หน้าผ้า!L158</f>
        <v>100</v>
      </c>
      <c r="J149" s="9" t="str">
        <f>[2]หน้าผ้า!M158</f>
        <v>±</v>
      </c>
      <c r="K149" s="9">
        <f>[2]หน้าผ้า!N158</f>
        <v>5</v>
      </c>
      <c r="L149" s="9" t="str">
        <f>[2]หน้าผ้า!R158</f>
        <v>ไม่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 xml:space="preserve">300กระสอบแบนเต็มใบ </v>
      </c>
      <c r="T149" s="12">
        <f>[2]หน้าผ้า!X158</f>
        <v>45835</v>
      </c>
      <c r="U149" s="11">
        <f>[2]หน้าผ้า!AA158</f>
        <v>50000</v>
      </c>
      <c r="V149" s="10">
        <f>[2]หน้าผ้า!AJ158</f>
        <v>0</v>
      </c>
      <c r="W149" s="10">
        <f>[2]หน้าผ้า!AL158</f>
        <v>50000</v>
      </c>
      <c r="X149" s="10">
        <f>[2]หน้าผ้า!AM158</f>
        <v>0</v>
      </c>
      <c r="Y149" s="10">
        <f>[2]หน้าผ้า!AN158</f>
        <v>52500</v>
      </c>
      <c r="Z149" s="9" t="str">
        <f>[2]หน้าผ้า!AO158</f>
        <v>WSWT2121670SM</v>
      </c>
      <c r="AA149" s="8">
        <f>[2]หน้าผ้า!AQ158</f>
        <v>53784.500000000007</v>
      </c>
      <c r="AB149" s="8">
        <f>[2]หน้าผ้า!AR158</f>
        <v>25008</v>
      </c>
      <c r="AC149" s="8">
        <f>[2]หน้าผ้า!AS158</f>
        <v>28776.500000000007</v>
      </c>
      <c r="AD149" s="8">
        <f>[2]หน้าผ้า!AT158</f>
        <v>0</v>
      </c>
      <c r="AE149" s="8">
        <f>[2]หน้าผ้า!AU158</f>
        <v>53784.500000000007</v>
      </c>
      <c r="AF149" s="8">
        <f>[2]หน้าผ้า!AI158</f>
        <v>0</v>
      </c>
      <c r="AG149" s="1" t="str">
        <f>[3]หน้าผ้า!DC161</f>
        <v>ยังไม่ได้พิมพ์</v>
      </c>
      <c r="AH149" s="1" t="str">
        <f>[2]หน้าผ้า!DL158</f>
        <v>P8</v>
      </c>
      <c r="AI149" s="1">
        <f>[2]หน้าผ้า!DM158</f>
        <v>4</v>
      </c>
      <c r="AJ149" s="3">
        <f>[2]หน้าผ้า!DN158</f>
        <v>45835</v>
      </c>
      <c r="AK149" s="3">
        <f>[2]หน้าผ้า!DQ158</f>
        <v>45831</v>
      </c>
      <c r="AL149" s="3">
        <f>[2]หน้าผ้า!DR158</f>
        <v>45825</v>
      </c>
      <c r="AM149" s="3">
        <f>[2]หน้าผ้า!DS158</f>
        <v>45832</v>
      </c>
      <c r="AN149" s="3">
        <f>[2]หน้าผ้า!DT158</f>
        <v>45833</v>
      </c>
      <c r="AO149" s="3">
        <f>[2]หน้าผ้า!DU158</f>
        <v>45833</v>
      </c>
      <c r="AP149" s="3">
        <f>[2]หน้าผ้า!DP158</f>
        <v>45830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งานเคลือบ+พิมพ์</v>
      </c>
      <c r="AX149" s="2" t="str">
        <f>[2]หน้าผ้า!ED158</f>
        <v xml:space="preserve"> /</v>
      </c>
      <c r="AY149" s="2" t="str">
        <f>[2]หน้าผ้า!AG158</f>
        <v>26/6เย็น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WRWT21670/WRWT21670</v>
      </c>
      <c r="BD149" s="56">
        <f>[2]หน้าผ้า!CA158</f>
        <v>2069.414036666667</v>
      </c>
    </row>
    <row r="150" spans="1:56" ht="27.75" customHeight="1" x14ac:dyDescent="0.45">
      <c r="A150" s="3">
        <f>[2]หน้าผ้า!C159</f>
        <v>45827</v>
      </c>
      <c r="B150" s="14" t="str">
        <f>[2]หน้าผ้า!B159</f>
        <v>MK68-000813</v>
      </c>
      <c r="C150" s="9" t="str">
        <f>[2]หน้าผ้า!E159</f>
        <v>บจก.แอมโก้เวท</v>
      </c>
      <c r="D150" s="13" t="str">
        <f>[2]หน้าผ้า!F159</f>
        <v>วีโว่400</v>
      </c>
      <c r="E150" s="9">
        <f>[2]หน้าผ้า!G159</f>
        <v>21</v>
      </c>
      <c r="F150" s="9">
        <f>[2]หน้าผ้า!H159</f>
        <v>37</v>
      </c>
      <c r="G150" s="9" t="str">
        <f>[2]หน้าผ้า!I159</f>
        <v>ขาว</v>
      </c>
      <c r="H150" s="9" t="str">
        <f>[2]หน้าผ้า!J159</f>
        <v>ใส</v>
      </c>
      <c r="I150" s="9">
        <f>[2]หน้าผ้า!L159</f>
        <v>100</v>
      </c>
      <c r="J150" s="9" t="str">
        <f>[2]หน้าผ้า!M159</f>
        <v>±</v>
      </c>
      <c r="K150" s="9">
        <f>[2]หน้าผ้า!N159</f>
        <v>5</v>
      </c>
      <c r="L150" s="9" t="str">
        <f>[2]หน้าผ้า!R159</f>
        <v>ไม่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 xml:space="preserve">300กระสอบแบนเต็มใบ </v>
      </c>
      <c r="T150" s="12">
        <f>[2]หน้าผ้า!X159</f>
        <v>45835</v>
      </c>
      <c r="U150" s="11">
        <f>[2]หน้าผ้า!AA159</f>
        <v>50000</v>
      </c>
      <c r="V150" s="10">
        <f>[2]หน้าผ้า!AJ159</f>
        <v>0</v>
      </c>
      <c r="W150" s="10">
        <f>[2]หน้าผ้า!AL159</f>
        <v>50000</v>
      </c>
      <c r="X150" s="10">
        <f>[2]หน้าผ้า!AM159</f>
        <v>0</v>
      </c>
      <c r="Y150" s="10">
        <f>[2]หน้าผ้า!AN159</f>
        <v>52500</v>
      </c>
      <c r="Z150" s="9" t="str">
        <f>[2]หน้าผ้า!AO159</f>
        <v>WSWT2121670SM</v>
      </c>
      <c r="AA150" s="8">
        <f>[2]หน้าผ้า!AQ159</f>
        <v>53784.500000000007</v>
      </c>
      <c r="AB150" s="8">
        <f>[2]หน้าผ้า!AR159</f>
        <v>0</v>
      </c>
      <c r="AC150" s="8">
        <f>[2]หน้าผ้า!AS159</f>
        <v>53784.500000000007</v>
      </c>
      <c r="AD150" s="8">
        <f>[2]หน้าผ้า!AT159</f>
        <v>0</v>
      </c>
      <c r="AE150" s="8">
        <f>[2]หน้าผ้า!AU159</f>
        <v>53784.500000000007</v>
      </c>
      <c r="AF150" s="8">
        <f>[2]หน้าผ้า!AI159</f>
        <v>0</v>
      </c>
      <c r="AG150" s="1" t="str">
        <f>[3]หน้าผ้า!DC162</f>
        <v>ยังไม่ได้พิมพ์</v>
      </c>
      <c r="AH150" s="1" t="str">
        <f>[2]หน้าผ้า!DL159</f>
        <v>P8</v>
      </c>
      <c r="AI150" s="1">
        <f>[2]หน้าผ้า!DM159</f>
        <v>4</v>
      </c>
      <c r="AJ150" s="3">
        <f>[2]หน้าผ้า!DN159</f>
        <v>45835</v>
      </c>
      <c r="AK150" s="3">
        <f>[2]หน้าผ้า!DQ159</f>
        <v>45831</v>
      </c>
      <c r="AL150" s="3">
        <f>[2]หน้าผ้า!DR159</f>
        <v>45825</v>
      </c>
      <c r="AM150" s="3">
        <f>[2]หน้าผ้า!DS159</f>
        <v>45832</v>
      </c>
      <c r="AN150" s="3">
        <f>[2]หน้าผ้า!DT159</f>
        <v>45833</v>
      </c>
      <c r="AO150" s="3">
        <f>[2]หน้าผ้า!DU159</f>
        <v>45833</v>
      </c>
      <c r="AP150" s="3">
        <f>[2]หน้าผ้า!DP159</f>
        <v>45830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งานเคลือบ+พิมพ์</v>
      </c>
      <c r="AX150" s="2" t="str">
        <f>[2]หน้าผ้า!ED159</f>
        <v xml:space="preserve"> /</v>
      </c>
      <c r="AY150" s="2" t="str">
        <f>[2]หน้าผ้า!AG159</f>
        <v>26/6เย็น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WRWT21670/WRWT21670</v>
      </c>
      <c r="BD150" s="56">
        <f>[2]หน้าผ้า!CA159</f>
        <v>3867.8226766666667</v>
      </c>
    </row>
    <row r="151" spans="1:56" ht="27.75" customHeight="1" x14ac:dyDescent="0.45">
      <c r="A151" s="3">
        <f>[2]หน้าผ้า!C160</f>
        <v>45826</v>
      </c>
      <c r="B151" s="14" t="str">
        <f>[2]หน้าผ้า!B160</f>
        <v>MK68-000804</v>
      </c>
      <c r="C151" s="9" t="str">
        <f>[2]หน้าผ้า!E160</f>
        <v>บจก.เอพีเอ็ม อะโกร</v>
      </c>
      <c r="D151" s="13" t="str">
        <f>[2]หน้าผ้า!F160</f>
        <v>ฟีล กู๊ด 802</v>
      </c>
      <c r="E151" s="9">
        <f>[2]หน้าผ้า!G160</f>
        <v>21</v>
      </c>
      <c r="F151" s="9">
        <f>[2]หน้าผ้า!H160</f>
        <v>38</v>
      </c>
      <c r="G151" s="9" t="str">
        <f>[2]หน้าผ้า!I160</f>
        <v>ขาว</v>
      </c>
      <c r="H151" s="9" t="str">
        <f>[2]หน้าผ้า!J160</f>
        <v>ใส</v>
      </c>
      <c r="I151" s="9">
        <f>[2]หน้าผ้า!L160</f>
        <v>102</v>
      </c>
      <c r="J151" s="9" t="str">
        <f>[2]หน้าผ้า!M160</f>
        <v>±</v>
      </c>
      <c r="K151" s="9">
        <f>[2]หน้าผ้า!N160</f>
        <v>5</v>
      </c>
      <c r="L151" s="9" t="str">
        <f>[2]หน้าผ้า!R160</f>
        <v>บิด</v>
      </c>
      <c r="M151" s="10">
        <f>[2]หน้าผ้า!T160</f>
        <v>22</v>
      </c>
      <c r="N151" s="9">
        <f>[2]หน้าผ้า!U160</f>
        <v>40</v>
      </c>
      <c r="O151" s="9">
        <f>[2]หน้าผ้า!V160</f>
        <v>40</v>
      </c>
      <c r="P151" s="10">
        <f>[2]หน้าผ้า!AB160</f>
        <v>173.68326553599996</v>
      </c>
      <c r="Q151" s="10">
        <f>[2]หน้าผ้า!AC160</f>
        <v>0</v>
      </c>
      <c r="R151" s="10">
        <f>[2]หน้าผ้า!AD160</f>
        <v>173.68326553599996</v>
      </c>
      <c r="S151" s="9" t="str">
        <f>[2]หน้าผ้า!Z160</f>
        <v>500กระสอบแบน</v>
      </c>
      <c r="T151" s="12">
        <f>[2]หน้าผ้า!X160</f>
        <v>45847</v>
      </c>
      <c r="U151" s="11">
        <f>[2]หน้าผ้า!AA160</f>
        <v>8000</v>
      </c>
      <c r="V151" s="10">
        <f>[2]หน้าผ้า!AJ160</f>
        <v>0</v>
      </c>
      <c r="W151" s="10">
        <f>[2]หน้าผ้า!AL160</f>
        <v>8000</v>
      </c>
      <c r="X151" s="10">
        <f>[2]หน้าผ้า!AM160</f>
        <v>0</v>
      </c>
      <c r="Y151" s="10">
        <f>[2]หน้าผ้า!AN160</f>
        <v>8400</v>
      </c>
      <c r="Z151" s="9" t="str">
        <f>[2]หน้าผ้า!AO160</f>
        <v>WSWT2121670SM</v>
      </c>
      <c r="AA151" s="8">
        <f>[2]หน้าผ้า!AQ160</f>
        <v>8829.0399999999991</v>
      </c>
      <c r="AB151" s="8">
        <f>[2]หน้าผ้า!AR160</f>
        <v>0</v>
      </c>
      <c r="AC151" s="8">
        <f>[2]หน้าผ้า!AS160</f>
        <v>8829.0399999999991</v>
      </c>
      <c r="AD151" s="8">
        <f>[2]หน้าผ้า!AT160</f>
        <v>0</v>
      </c>
      <c r="AE151" s="8">
        <f>[2]หน้าผ้า!AU160</f>
        <v>8829.0399999999991</v>
      </c>
      <c r="AF151" s="8">
        <f>[2]หน้าผ้า!AI160</f>
        <v>0</v>
      </c>
      <c r="AG151" s="1" t="str">
        <f>[3]หน้าผ้า!DC163</f>
        <v>ยังไม่ได้พิมพ์</v>
      </c>
      <c r="AH151" s="1" t="str">
        <f>[2]หน้าผ้า!DL160</f>
        <v>P8</v>
      </c>
      <c r="AI151" s="1">
        <f>[2]หน้าผ้า!DM160</f>
        <v>4</v>
      </c>
      <c r="AJ151" s="3">
        <f>[2]หน้าผ้า!DN160</f>
        <v>45847</v>
      </c>
      <c r="AK151" s="3">
        <f>[2]หน้าผ้า!DQ160</f>
        <v>45843</v>
      </c>
      <c r="AL151" s="3">
        <f>[2]หน้าผ้า!DR160</f>
        <v>45837</v>
      </c>
      <c r="AM151" s="3">
        <f>[2]หน้าผ้า!DS160</f>
        <v>45844</v>
      </c>
      <c r="AN151" s="3">
        <f>[2]หน้าผ้า!DT160</f>
        <v>45845</v>
      </c>
      <c r="AO151" s="3">
        <f>[2]หน้าผ้า!DU160</f>
        <v>45845</v>
      </c>
      <c r="AP151" s="3">
        <f>[2]หน้าผ้า!DP160</f>
        <v>45842</v>
      </c>
      <c r="AQ151" s="3">
        <f>[2]หน้าผ้า!DW160</f>
        <v>45846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งานเคลือบ+พิมพ์</v>
      </c>
      <c r="AX151" s="2" t="str">
        <f>[2]หน้าผ้า!ED160</f>
        <v>รอART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WRWT21670/WRWT21670</v>
      </c>
      <c r="BD151" s="56">
        <f>[2]หน้าผ้า!CA160</f>
        <v>634.92569653333328</v>
      </c>
    </row>
    <row r="152" spans="1:56" ht="27.75" customHeight="1" x14ac:dyDescent="0.45">
      <c r="A152" s="3">
        <f>[2]หน้าผ้า!C161</f>
        <v>45826</v>
      </c>
      <c r="B152" s="14" t="str">
        <f>[2]หน้าผ้า!B161</f>
        <v>MK68-000805</v>
      </c>
      <c r="C152" s="9" t="str">
        <f>[2]หน้าผ้า!E161</f>
        <v>บจก.เอพีเอ็ม อะโกร</v>
      </c>
      <c r="D152" s="13" t="str">
        <f>[2]หน้าผ้า!F161</f>
        <v>ฟีล กู๊ด 801</v>
      </c>
      <c r="E152" s="9">
        <f>[2]หน้าผ้า!G161</f>
        <v>21</v>
      </c>
      <c r="F152" s="9">
        <f>[2]หน้าผ้า!H161</f>
        <v>38</v>
      </c>
      <c r="G152" s="9" t="str">
        <f>[2]หน้าผ้า!I161</f>
        <v>ขาว</v>
      </c>
      <c r="H152" s="9" t="str">
        <f>[2]หน้าผ้า!J161</f>
        <v>ใส</v>
      </c>
      <c r="I152" s="9">
        <f>[2]หน้าผ้า!L161</f>
        <v>102</v>
      </c>
      <c r="J152" s="9" t="str">
        <f>[2]หน้าผ้า!M161</f>
        <v>±</v>
      </c>
      <c r="K152" s="9">
        <f>[2]หน้าผ้า!N161</f>
        <v>5</v>
      </c>
      <c r="L152" s="9" t="str">
        <f>[2]หน้าผ้า!R161</f>
        <v>บิด</v>
      </c>
      <c r="M152" s="10">
        <f>[2]หน้าผ้า!T161</f>
        <v>22</v>
      </c>
      <c r="N152" s="9">
        <f>[2]หน้าผ้า!U161</f>
        <v>40</v>
      </c>
      <c r="O152" s="9">
        <f>[2]หน้าผ้า!V161</f>
        <v>40</v>
      </c>
      <c r="P152" s="10">
        <f>[2]หน้าผ้า!AB161</f>
        <v>65.13122457599998</v>
      </c>
      <c r="Q152" s="10">
        <f>[2]หน้าผ้า!AC161</f>
        <v>0</v>
      </c>
      <c r="R152" s="10">
        <f>[2]หน้าผ้า!AD161</f>
        <v>65.13122457599998</v>
      </c>
      <c r="S152" s="9" t="str">
        <f>[2]หน้าผ้า!Z161</f>
        <v>500กระสอบแบน</v>
      </c>
      <c r="T152" s="12">
        <f>[2]หน้าผ้า!X161</f>
        <v>45868</v>
      </c>
      <c r="U152" s="11">
        <f>[2]หน้าผ้า!AA161</f>
        <v>3000</v>
      </c>
      <c r="V152" s="10">
        <f>[2]หน้าผ้า!AJ161</f>
        <v>0</v>
      </c>
      <c r="W152" s="10">
        <f>[2]หน้าผ้า!AL161</f>
        <v>3000</v>
      </c>
      <c r="X152" s="10">
        <f>[2]หน้าผ้า!AM161</f>
        <v>0</v>
      </c>
      <c r="Y152" s="10">
        <f>[2]หน้าผ้า!AN161</f>
        <v>3150</v>
      </c>
      <c r="Z152" s="9" t="str">
        <f>[2]หน้าผ้า!AO161</f>
        <v>WSWT2121670SM</v>
      </c>
      <c r="AA152" s="8">
        <f>[2]หน้าผ้า!AQ161</f>
        <v>3310.89</v>
      </c>
      <c r="AB152" s="8">
        <f>[2]หน้าผ้า!AR161</f>
        <v>0</v>
      </c>
      <c r="AC152" s="8">
        <f>[2]หน้าผ้า!AS161</f>
        <v>3310.89</v>
      </c>
      <c r="AD152" s="8">
        <f>[2]หน้าผ้า!AT161</f>
        <v>0</v>
      </c>
      <c r="AE152" s="8">
        <f>[2]หน้าผ้า!AU161</f>
        <v>3310.89</v>
      </c>
      <c r="AF152" s="8">
        <f>[2]หน้าผ้า!AI161</f>
        <v>0</v>
      </c>
      <c r="AG152" s="1" t="str">
        <f>[3]หน้าผ้า!DC164</f>
        <v>ยังไม่ได้พิมพ์</v>
      </c>
      <c r="AH152" s="1" t="str">
        <f>[2]หน้าผ้า!DL161</f>
        <v>P8</v>
      </c>
      <c r="AI152" s="1">
        <f>[2]หน้าผ้า!DM161</f>
        <v>4</v>
      </c>
      <c r="AJ152" s="3">
        <f>[2]หน้าผ้า!DN161</f>
        <v>45868</v>
      </c>
      <c r="AK152" s="3">
        <f>[2]หน้าผ้า!DQ161</f>
        <v>45864</v>
      </c>
      <c r="AL152" s="3">
        <f>[2]หน้าผ้า!DR161</f>
        <v>45858</v>
      </c>
      <c r="AM152" s="3">
        <f>[2]หน้าผ้า!DS161</f>
        <v>45865</v>
      </c>
      <c r="AN152" s="3">
        <f>[2]หน้าผ้า!DT161</f>
        <v>45866</v>
      </c>
      <c r="AO152" s="3">
        <f>[2]หน้าผ้า!DU161</f>
        <v>45866</v>
      </c>
      <c r="AP152" s="3">
        <f>[2]หน้าผ้า!DP161</f>
        <v>45863</v>
      </c>
      <c r="AQ152" s="3">
        <f>[2]หน้าผ้า!DW161</f>
        <v>45867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งานเคลือบ+พิมพ์</v>
      </c>
      <c r="AX152" s="2" t="str">
        <f>[2]หน้าผ้า!ED161</f>
        <v>รอART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WRWT21670/WRWT21670</v>
      </c>
      <c r="BD152" s="56">
        <f>[2]หน้าผ้า!CA161</f>
        <v>238.09713619999999</v>
      </c>
    </row>
    <row r="153" spans="1:56" ht="27.75" customHeight="1" x14ac:dyDescent="0.45">
      <c r="A153" s="3">
        <f>[2]หน้าผ้า!C162</f>
        <v>45826</v>
      </c>
      <c r="B153" s="14" t="str">
        <f>[2]หน้าผ้า!B162</f>
        <v>MK68-000804</v>
      </c>
      <c r="C153" s="9" t="str">
        <f>[2]หน้าผ้า!E162</f>
        <v>บจก.เอพีเอ็ม อะโกร</v>
      </c>
      <c r="D153" s="13" t="str">
        <f>[2]หน้าผ้า!F162</f>
        <v>ฟีล กู๊ด 802</v>
      </c>
      <c r="E153" s="9">
        <f>[2]หน้าผ้า!G162</f>
        <v>21</v>
      </c>
      <c r="F153" s="9">
        <f>[2]หน้าผ้า!H162</f>
        <v>38</v>
      </c>
      <c r="G153" s="9" t="str">
        <f>[2]หน้าผ้า!I162</f>
        <v>ขาว</v>
      </c>
      <c r="H153" s="9" t="str">
        <f>[2]หน้าผ้า!J162</f>
        <v>ใส</v>
      </c>
      <c r="I153" s="9">
        <f>[2]หน้าผ้า!L162</f>
        <v>102</v>
      </c>
      <c r="J153" s="9" t="str">
        <f>[2]หน้าผ้า!M162</f>
        <v>±</v>
      </c>
      <c r="K153" s="9">
        <f>[2]หน้าผ้า!N162</f>
        <v>5</v>
      </c>
      <c r="L153" s="9" t="str">
        <f>[2]หน้าผ้า!R162</f>
        <v>บิด</v>
      </c>
      <c r="M153" s="10">
        <f>[2]หน้าผ้า!T162</f>
        <v>22</v>
      </c>
      <c r="N153" s="9">
        <f>[2]หน้าผ้า!U162</f>
        <v>40</v>
      </c>
      <c r="O153" s="9">
        <f>[2]หน้าผ้า!V162</f>
        <v>40</v>
      </c>
      <c r="P153" s="10">
        <f>[2]หน้าผ้า!AB162</f>
        <v>151.97285734399995</v>
      </c>
      <c r="Q153" s="10">
        <f>[2]หน้าผ้า!AC162</f>
        <v>0</v>
      </c>
      <c r="R153" s="10">
        <f>[2]หน้าผ้า!AD162</f>
        <v>151.97285734399995</v>
      </c>
      <c r="S153" s="9" t="str">
        <f>[2]หน้าผ้า!Z162</f>
        <v>500กระสอบแบน</v>
      </c>
      <c r="T153" s="12" t="str">
        <f>[2]หน้าผ้า!X162</f>
        <v>รอแจ้ง</v>
      </c>
      <c r="U153" s="11">
        <f>[2]หน้าผ้า!AA162</f>
        <v>7000</v>
      </c>
      <c r="V153" s="10">
        <f>[2]หน้าผ้า!AJ162</f>
        <v>0</v>
      </c>
      <c r="W153" s="10">
        <f>[2]หน้าผ้า!AL162</f>
        <v>7000</v>
      </c>
      <c r="X153" s="10">
        <f>[2]หน้าผ้า!AM162</f>
        <v>0</v>
      </c>
      <c r="Y153" s="10">
        <f>[2]หน้าผ้า!AN162</f>
        <v>7350</v>
      </c>
      <c r="Z153" s="9" t="str">
        <f>[2]หน้าผ้า!AO162</f>
        <v>WSWT2121670SM</v>
      </c>
      <c r="AA153" s="8">
        <f>[2]หน้าผ้า!AQ162</f>
        <v>7725.41</v>
      </c>
      <c r="AB153" s="8">
        <f>[2]หน้าผ้า!AR162</f>
        <v>0</v>
      </c>
      <c r="AC153" s="8">
        <f>[2]หน้าผ้า!AS162</f>
        <v>7725.41</v>
      </c>
      <c r="AD153" s="8">
        <f>[2]หน้าผ้า!AT162</f>
        <v>0</v>
      </c>
      <c r="AE153" s="8">
        <f>[2]หน้าผ้า!AU162</f>
        <v>7725.41</v>
      </c>
      <c r="AF153" s="8">
        <f>[2]หน้าผ้า!AI162</f>
        <v>0</v>
      </c>
      <c r="AG153" s="1" t="str">
        <f>[3]หน้าผ้า!DC165</f>
        <v>ยังไม่ได้พิมพ์</v>
      </c>
      <c r="AH153" s="1" t="str">
        <f>[2]หน้าผ้า!DL162</f>
        <v>P8</v>
      </c>
      <c r="AI153" s="1">
        <f>[2]หน้าผ้า!DM162</f>
        <v>4</v>
      </c>
      <c r="AJ153" s="3" t="str">
        <f>[2]หน้าผ้า!DN162</f>
        <v>รอแจ้ง</v>
      </c>
      <c r="AK153" s="3" t="e">
        <f>[2]หน้าผ้า!DQ162</f>
        <v>#VALUE!</v>
      </c>
      <c r="AL153" s="3" t="e">
        <f>[2]หน้าผ้า!DR162</f>
        <v>#VALUE!</v>
      </c>
      <c r="AM153" s="3" t="e">
        <f>[2]หน้าผ้า!DS162</f>
        <v>#VALUE!</v>
      </c>
      <c r="AN153" s="3" t="e">
        <f>[2]หน้าผ้า!DT162</f>
        <v>#VALUE!</v>
      </c>
      <c r="AO153" s="3" t="e">
        <f>[2]หน้าผ้า!DU162</f>
        <v>#VALUE!</v>
      </c>
      <c r="AP153" s="3" t="e">
        <f>[2]หน้าผ้า!DP162</f>
        <v>#VALUE!</v>
      </c>
      <c r="AQ153" s="3" t="e">
        <f>[2]หน้าผ้า!DW162</f>
        <v>#VALUE!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งานเคลือบ+พิมพ์</v>
      </c>
      <c r="AX153" s="2" t="str">
        <f>[2]หน้าผ้า!ED162</f>
        <v>รอART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WRWT21670/WRWT21670</v>
      </c>
      <c r="BD153" s="56">
        <f>[2]หน้าผ้า!CA162</f>
        <v>555.55998446666672</v>
      </c>
    </row>
    <row r="154" spans="1:56" ht="27.75" customHeight="1" x14ac:dyDescent="0.45">
      <c r="A154" s="3">
        <f>[2]หน้าผ้า!C163</f>
        <v>45628</v>
      </c>
      <c r="B154" s="14" t="str">
        <f>[2]หน้าผ้า!B163</f>
        <v>MK67-001617</v>
      </c>
      <c r="C154" s="9" t="str">
        <f>[2]หน้าผ้า!E163</f>
        <v>บจก.ที.ซี.ยูเนี่ยน อโกรเทค</v>
      </c>
      <c r="D154" s="13" t="str">
        <f>[2]หน้าผ้า!F163</f>
        <v>Zhejiang UN</v>
      </c>
      <c r="E154" s="9">
        <f>[2]หน้าผ้า!G163</f>
        <v>21</v>
      </c>
      <c r="F154" s="9">
        <f>[2]หน้าผ้า!H163</f>
        <v>37</v>
      </c>
      <c r="G154" s="9" t="str">
        <f>[2]หน้าผ้า!I163</f>
        <v>ขาว</v>
      </c>
      <c r="H154" s="9" t="str">
        <f>[2]หน้าผ้า!J163</f>
        <v>ใส</v>
      </c>
      <c r="I154" s="9">
        <f>[2]หน้าผ้า!L163</f>
        <v>100</v>
      </c>
      <c r="J154" s="9" t="str">
        <f>[2]หน้าผ้า!M163</f>
        <v>±</v>
      </c>
      <c r="K154" s="9">
        <f>[2]หน้าผ้า!N163</f>
        <v>5</v>
      </c>
      <c r="L154" s="9" t="str">
        <f>[2]หน้าผ้า!R163</f>
        <v>ไม่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 xml:space="preserve">300กระสอบแบนเต็มใบ </v>
      </c>
      <c r="T154" s="12" t="str">
        <f>[2]หน้าผ้า!X163</f>
        <v>รอแจ้ง</v>
      </c>
      <c r="U154" s="11">
        <f>[2]หน้าผ้า!AA163</f>
        <v>8000</v>
      </c>
      <c r="V154" s="10">
        <f>[2]หน้าผ้า!AJ163</f>
        <v>0</v>
      </c>
      <c r="W154" s="10">
        <f>[2]หน้าผ้า!AL163</f>
        <v>8000</v>
      </c>
      <c r="X154" s="10">
        <f>[2]หน้าผ้า!AM163</f>
        <v>0</v>
      </c>
      <c r="Y154" s="10">
        <f>[2]หน้าผ้า!AN163</f>
        <v>8400</v>
      </c>
      <c r="Z154" s="9" t="str">
        <f>[2]หน้าผ้า!AO163</f>
        <v>WSWT2121670SM</v>
      </c>
      <c r="AA154" s="8">
        <f>[2]หน้าผ้า!AQ163</f>
        <v>8605.52</v>
      </c>
      <c r="AB154" s="8">
        <f>[2]หน้าผ้า!AR163</f>
        <v>0</v>
      </c>
      <c r="AC154" s="8">
        <f>[2]หน้าผ้า!AS163</f>
        <v>8605.52</v>
      </c>
      <c r="AD154" s="8">
        <f>[2]หน้าผ้า!AT163</f>
        <v>0</v>
      </c>
      <c r="AE154" s="8">
        <f>[2]หน้าผ้า!AU163</f>
        <v>8605.52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P8</v>
      </c>
      <c r="AI154" s="1">
        <f>[2]หน้าผ้า!DM163</f>
        <v>4</v>
      </c>
      <c r="AJ154" s="3" t="str">
        <f>[2]หน้าผ้า!DN163</f>
        <v>รอแจ้ง</v>
      </c>
      <c r="AK154" s="3" t="e">
        <f>[2]หน้าผ้า!DQ163</f>
        <v>#VALUE!</v>
      </c>
      <c r="AL154" s="3" t="e">
        <f>[2]หน้าผ้า!DR163</f>
        <v>#VALUE!</v>
      </c>
      <c r="AM154" s="3" t="e">
        <f>[2]หน้าผ้า!DS163</f>
        <v>#VALUE!</v>
      </c>
      <c r="AN154" s="3" t="e">
        <f>[2]หน้าผ้า!DT163</f>
        <v>#VALUE!</v>
      </c>
      <c r="AO154" s="3" t="e">
        <f>[2]หน้าผ้า!DU163</f>
        <v>#VALUE!</v>
      </c>
      <c r="AP154" s="3" t="e">
        <f>[2]หน้าผ้า!DP163</f>
        <v>#VALUE!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งานเคลือบ+พิมพ์</v>
      </c>
      <c r="AX154" s="2" t="str">
        <f>[2]หน้าผ้า!ED163</f>
        <v xml:space="preserve"> /</v>
      </c>
      <c r="AY154" s="2" t="str">
        <f>[2]หน้าผ้า!AG163</f>
        <v>20/1--5/3 ลูกค้าแจ้งเลื่อน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WRWT21670/WRWT21670</v>
      </c>
      <c r="BD154" s="56">
        <f>[2]หน้าผ้า!CA163</f>
        <v>618.85162826666658</v>
      </c>
    </row>
    <row r="155" spans="1:56" ht="27.75" customHeight="1" x14ac:dyDescent="0.45">
      <c r="A155" s="3">
        <f>[2]หน้าผ้า!C164</f>
        <v>45631</v>
      </c>
      <c r="B155" s="14" t="str">
        <f>[2]หน้าผ้า!B164</f>
        <v>MK67-001642</v>
      </c>
      <c r="C155" s="9" t="str">
        <f>[2]หน้าผ้า!E164</f>
        <v>บจก.ที.ซี.ยูเนี่ยน อโกรเทค</v>
      </c>
      <c r="D155" s="13" t="str">
        <f>[2]หน้าผ้า!F164</f>
        <v>Zhejiang UN</v>
      </c>
      <c r="E155" s="9">
        <f>[2]หน้าผ้า!G164</f>
        <v>21</v>
      </c>
      <c r="F155" s="9">
        <f>[2]หน้าผ้า!H164</f>
        <v>37</v>
      </c>
      <c r="G155" s="9" t="str">
        <f>[2]หน้าผ้า!I164</f>
        <v>ขาว</v>
      </c>
      <c r="H155" s="9" t="str">
        <f>[2]หน้าผ้า!J164</f>
        <v>ใส</v>
      </c>
      <c r="I155" s="9">
        <f>[2]หน้าผ้า!L164</f>
        <v>100</v>
      </c>
      <c r="J155" s="9" t="str">
        <f>[2]หน้าผ้า!M164</f>
        <v>±</v>
      </c>
      <c r="K155" s="9">
        <f>[2]หน้าผ้า!N164</f>
        <v>5</v>
      </c>
      <c r="L155" s="9" t="str">
        <f>[2]หน้าผ้า!R164</f>
        <v>ไม่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 xml:space="preserve">300กระสอบแบนเต็มใบ </v>
      </c>
      <c r="T155" s="12" t="str">
        <f>[2]หน้าผ้า!X164</f>
        <v>รอแจ้ง</v>
      </c>
      <c r="U155" s="11">
        <f>[2]หน้าผ้า!AA164</f>
        <v>16000</v>
      </c>
      <c r="V155" s="10">
        <f>[2]หน้าผ้า!AJ164</f>
        <v>0</v>
      </c>
      <c r="W155" s="10">
        <f>[2]หน้าผ้า!AL164</f>
        <v>16000</v>
      </c>
      <c r="X155" s="10">
        <f>[2]หน้าผ้า!AM164</f>
        <v>0</v>
      </c>
      <c r="Y155" s="10">
        <f>[2]หน้าผ้า!AN164</f>
        <v>16800</v>
      </c>
      <c r="Z155" s="9" t="str">
        <f>[2]หน้าผ้า!AO164</f>
        <v>WSWT2121670SM</v>
      </c>
      <c r="AA155" s="8">
        <f>[2]หน้าผ้า!AQ164</f>
        <v>17211.04</v>
      </c>
      <c r="AB155" s="8">
        <f>[2]หน้าผ้า!AR164</f>
        <v>0</v>
      </c>
      <c r="AC155" s="8">
        <f>[2]หน้าผ้า!AS164</f>
        <v>17211.04</v>
      </c>
      <c r="AD155" s="8">
        <f>[2]หน้าผ้า!AT164</f>
        <v>0</v>
      </c>
      <c r="AE155" s="8">
        <f>[2]หน้าผ้า!AU164</f>
        <v>17211.04</v>
      </c>
      <c r="AF155" s="8">
        <f>[2]หน้าผ้า!AI164</f>
        <v>0</v>
      </c>
      <c r="AG155" s="1" t="str">
        <f>[3]หน้าผ้า!DC167</f>
        <v>รอแบบ</v>
      </c>
      <c r="AH155" s="1" t="str">
        <f>[2]หน้าผ้า!DL164</f>
        <v>P8</v>
      </c>
      <c r="AI155" s="1">
        <f>[2]หน้าผ้า!DM164</f>
        <v>4</v>
      </c>
      <c r="AJ155" s="3" t="str">
        <f>[2]หน้าผ้า!DN164</f>
        <v>รอแจ้ง</v>
      </c>
      <c r="AK155" s="3" t="e">
        <f>[2]หน้าผ้า!DQ164</f>
        <v>#VALUE!</v>
      </c>
      <c r="AL155" s="3" t="e">
        <f>[2]หน้าผ้า!DR164</f>
        <v>#VALUE!</v>
      </c>
      <c r="AM155" s="3" t="e">
        <f>[2]หน้าผ้า!DS164</f>
        <v>#VALUE!</v>
      </c>
      <c r="AN155" s="3" t="e">
        <f>[2]หน้าผ้า!DT164</f>
        <v>#VALUE!</v>
      </c>
      <c r="AO155" s="3" t="e">
        <f>[2]หน้าผ้า!DU164</f>
        <v>#VALUE!</v>
      </c>
      <c r="AP155" s="3" t="e">
        <f>[2]หน้าผ้า!DP164</f>
        <v>#VALUE!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งานเคลือบ+พิมพ์</v>
      </c>
      <c r="AX155" s="2" t="str">
        <f>[2]หน้าผ้า!ED164</f>
        <v xml:space="preserve"> /</v>
      </c>
      <c r="AY155" s="2" t="str">
        <f>[2]หน้าผ้า!AG164</f>
        <v>3/2---19/3 ลูกค้าแจ้งเลื่อน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WRWT21670/WRWT21670</v>
      </c>
      <c r="BD155" s="56">
        <f>[2]หน้าผ้า!CA164</f>
        <v>1237.7032565333332</v>
      </c>
    </row>
    <row r="156" spans="1:56" ht="27.75" customHeight="1" x14ac:dyDescent="0.45">
      <c r="A156" s="3">
        <f>[2]หน้าผ้า!C165</f>
        <v>45631</v>
      </c>
      <c r="B156" s="14" t="str">
        <f>[2]หน้าผ้า!B165</f>
        <v>MK67-001643</v>
      </c>
      <c r="C156" s="9" t="str">
        <f>[2]หน้าผ้า!E165</f>
        <v>บจก.ที.ซี.ยูเนี่ยน อโกรเทค</v>
      </c>
      <c r="D156" s="13" t="str">
        <f>[2]หน้าผ้า!F165</f>
        <v>Zhejiang UN</v>
      </c>
      <c r="E156" s="9">
        <f>[2]หน้าผ้า!G165</f>
        <v>21</v>
      </c>
      <c r="F156" s="9">
        <f>[2]หน้าผ้า!H165</f>
        <v>37</v>
      </c>
      <c r="G156" s="9" t="str">
        <f>[2]หน้าผ้า!I165</f>
        <v>ขาว</v>
      </c>
      <c r="H156" s="9" t="str">
        <f>[2]หน้าผ้า!J165</f>
        <v>ใส</v>
      </c>
      <c r="I156" s="9">
        <f>[2]หน้าผ้า!L165</f>
        <v>100</v>
      </c>
      <c r="J156" s="9" t="str">
        <f>[2]หน้าผ้า!M165</f>
        <v>±</v>
      </c>
      <c r="K156" s="9">
        <f>[2]หน้าผ้า!N165</f>
        <v>5</v>
      </c>
      <c r="L156" s="9" t="str">
        <f>[2]หน้าผ้า!R165</f>
        <v>ไม่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 xml:space="preserve">300กระสอบแบนเต็มใบ </v>
      </c>
      <c r="T156" s="12" t="str">
        <f>[2]หน้าผ้า!X165</f>
        <v>รอแจ้ง</v>
      </c>
      <c r="U156" s="11">
        <f>[2]หน้าผ้า!AA165</f>
        <v>16000</v>
      </c>
      <c r="V156" s="10">
        <f>[2]หน้าผ้า!AJ165</f>
        <v>0</v>
      </c>
      <c r="W156" s="10">
        <f>[2]หน้าผ้า!AL165</f>
        <v>16000</v>
      </c>
      <c r="X156" s="10">
        <f>[2]หน้าผ้า!AM165</f>
        <v>0</v>
      </c>
      <c r="Y156" s="10">
        <f>[2]หน้าผ้า!AN165</f>
        <v>16800</v>
      </c>
      <c r="Z156" s="9" t="str">
        <f>[2]หน้าผ้า!AO165</f>
        <v>WSWT2121670SM</v>
      </c>
      <c r="AA156" s="8">
        <f>[2]หน้าผ้า!AQ165</f>
        <v>17211.04</v>
      </c>
      <c r="AB156" s="8">
        <f>[2]หน้าผ้า!AR165</f>
        <v>0</v>
      </c>
      <c r="AC156" s="8">
        <f>[2]หน้าผ้า!AS165</f>
        <v>17211.04</v>
      </c>
      <c r="AD156" s="8">
        <f>[2]หน้าผ้า!AT165</f>
        <v>0</v>
      </c>
      <c r="AE156" s="8">
        <f>[2]หน้าผ้า!AU165</f>
        <v>17211.04</v>
      </c>
      <c r="AF156" s="8">
        <f>[2]หน้าผ้า!AI165</f>
        <v>0</v>
      </c>
      <c r="AG156" s="1" t="str">
        <f>[3]หน้าผ้า!DC168</f>
        <v>ยังไม่ได้พิมพ์</v>
      </c>
      <c r="AH156" s="1" t="str">
        <f>[2]หน้าผ้า!DL165</f>
        <v>P8</v>
      </c>
      <c r="AI156" s="1">
        <f>[2]หน้าผ้า!DM165</f>
        <v>4</v>
      </c>
      <c r="AJ156" s="3" t="str">
        <f>[2]หน้าผ้า!DN165</f>
        <v>รอแจ้ง</v>
      </c>
      <c r="AK156" s="3" t="e">
        <f>[2]หน้าผ้า!DQ165</f>
        <v>#VALUE!</v>
      </c>
      <c r="AL156" s="3" t="e">
        <f>[2]หน้าผ้า!DR165</f>
        <v>#VALUE!</v>
      </c>
      <c r="AM156" s="3" t="e">
        <f>[2]หน้าผ้า!DS165</f>
        <v>#VALUE!</v>
      </c>
      <c r="AN156" s="3" t="e">
        <f>[2]หน้าผ้า!DT165</f>
        <v>#VALUE!</v>
      </c>
      <c r="AO156" s="3" t="e">
        <f>[2]หน้าผ้า!DU165</f>
        <v>#VALUE!</v>
      </c>
      <c r="AP156" s="3" t="e">
        <f>[2]หน้าผ้า!DP165</f>
        <v>#VALUE!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งานเคลือบ+พิมพ์</v>
      </c>
      <c r="AX156" s="2" t="str">
        <f>[2]หน้าผ้า!ED165</f>
        <v xml:space="preserve"> /</v>
      </c>
      <c r="AY156" s="2" t="str">
        <f>[2]หน้าผ้า!AG165</f>
        <v>17/2---28/3 ลูกค้าแจ้งเลื่อน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WRWT21670/WRWT21670</v>
      </c>
      <c r="BD156" s="56">
        <f>[2]หน้าผ้า!CA165</f>
        <v>1237.7032565333332</v>
      </c>
    </row>
    <row r="157" spans="1:56" ht="27.75" customHeight="1" x14ac:dyDescent="0.45">
      <c r="A157" s="3" t="str">
        <f>[2]หน้าผ้า!C166</f>
        <v>ประมาณการ</v>
      </c>
      <c r="B157" s="14" t="str">
        <f>[2]หน้าผ้า!B166</f>
        <v>ประมาณการ</v>
      </c>
      <c r="C157" s="9" t="str">
        <f>[2]หน้าผ้า!E166</f>
        <v>บจก.ที.ซี.ยูเนี่ยน อโกรเทค</v>
      </c>
      <c r="D157" s="13" t="str">
        <f>[2]หน้าผ้า!F166</f>
        <v>Zhejiang UN</v>
      </c>
      <c r="E157" s="9">
        <f>[2]หน้าผ้า!G166</f>
        <v>21</v>
      </c>
      <c r="F157" s="9">
        <f>[2]หน้าผ้า!H166</f>
        <v>37</v>
      </c>
      <c r="G157" s="9" t="str">
        <f>[2]หน้าผ้า!I166</f>
        <v>ขาว</v>
      </c>
      <c r="H157" s="9" t="str">
        <f>[2]หน้าผ้า!J166</f>
        <v>ใส</v>
      </c>
      <c r="I157" s="9">
        <f>[2]หน้าผ้า!L166</f>
        <v>100</v>
      </c>
      <c r="J157" s="9" t="str">
        <f>[2]หน้าผ้า!M166</f>
        <v>±</v>
      </c>
      <c r="K157" s="9">
        <f>[2]หน้าผ้า!N166</f>
        <v>5</v>
      </c>
      <c r="L157" s="9" t="str">
        <f>[2]หน้าผ้า!R166</f>
        <v>ไม่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 xml:space="preserve">300กระสอบแบนเต็มใบ </v>
      </c>
      <c r="T157" s="12" t="str">
        <f>[2]หน้าผ้า!X166</f>
        <v>รอแจ้ง</v>
      </c>
      <c r="U157" s="11">
        <f>[2]หน้าผ้า!AA166</f>
        <v>10000</v>
      </c>
      <c r="V157" s="10">
        <f>[2]หน้าผ้า!AJ166</f>
        <v>0</v>
      </c>
      <c r="W157" s="10">
        <f>[2]หน้าผ้า!AL166</f>
        <v>10000</v>
      </c>
      <c r="X157" s="10">
        <f>[2]หน้าผ้า!AM166</f>
        <v>0</v>
      </c>
      <c r="Y157" s="10">
        <f>[2]หน้าผ้า!AN166</f>
        <v>10500</v>
      </c>
      <c r="Z157" s="9" t="str">
        <f>[2]หน้าผ้า!AO166</f>
        <v>WSWT2121670SM</v>
      </c>
      <c r="AA157" s="8">
        <f>[2]หน้าผ้า!AQ166</f>
        <v>10756.900000000001</v>
      </c>
      <c r="AB157" s="8">
        <f>[2]หน้าผ้า!AR166</f>
        <v>0</v>
      </c>
      <c r="AC157" s="8">
        <f>[2]หน้าผ้า!AS166</f>
        <v>10756.900000000001</v>
      </c>
      <c r="AD157" s="8">
        <f>[2]หน้าผ้า!AT166</f>
        <v>0</v>
      </c>
      <c r="AE157" s="8">
        <f>[2]หน้าผ้า!AU166</f>
        <v>10756.900000000001</v>
      </c>
      <c r="AF157" s="8">
        <f>[2]หน้าผ้า!AI166</f>
        <v>0</v>
      </c>
      <c r="AG157" s="1" t="str">
        <f>[3]หน้าผ้า!DC169</f>
        <v>พร้อมส่ง</v>
      </c>
      <c r="AH157" s="1" t="str">
        <f>[2]หน้าผ้า!DL166</f>
        <v>P8</v>
      </c>
      <c r="AI157" s="1">
        <f>[2]หน้าผ้า!DM166</f>
        <v>4</v>
      </c>
      <c r="AJ157" s="3" t="str">
        <f>[2]หน้าผ้า!DN166</f>
        <v>รอแจ้ง</v>
      </c>
      <c r="AK157" s="3" t="e">
        <f>[2]หน้าผ้า!DQ166</f>
        <v>#VALUE!</v>
      </c>
      <c r="AL157" s="3" t="e">
        <f>[2]หน้าผ้า!DR166</f>
        <v>#VALUE!</v>
      </c>
      <c r="AM157" s="3" t="e">
        <f>[2]หน้าผ้า!DS166</f>
        <v>#VALUE!</v>
      </c>
      <c r="AN157" s="3" t="e">
        <f>[2]หน้าผ้า!DT166</f>
        <v>#VALUE!</v>
      </c>
      <c r="AO157" s="3" t="e">
        <f>[2]หน้าผ้า!DU166</f>
        <v>#VALUE!</v>
      </c>
      <c r="AP157" s="3" t="e">
        <f>[2]หน้าผ้า!DP166</f>
        <v>#VALUE!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งานเคลือบ+พิมพ์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WRWT21670/WRWT21670</v>
      </c>
      <c r="BD157" s="56">
        <f>[2]หน้าผ้า!CA166</f>
        <v>773.56453533333331</v>
      </c>
    </row>
    <row r="158" spans="1:56" ht="27.75" customHeight="1" x14ac:dyDescent="0.45">
      <c r="A158" s="3" t="str">
        <f>[2]หน้าผ้า!C167</f>
        <v>ประมาณการ</v>
      </c>
      <c r="B158" s="14" t="str">
        <f>[2]หน้าผ้า!B167</f>
        <v>ประมาณการ</v>
      </c>
      <c r="C158" s="9" t="str">
        <f>[2]หน้าผ้า!E167</f>
        <v>บจก.เอพีเอ็ม อะโกร</v>
      </c>
      <c r="D158" s="13" t="str">
        <f>[2]หน้าผ้า!F167</f>
        <v>รอแบบ</v>
      </c>
      <c r="E158" s="9">
        <f>[2]หน้าผ้า!G167</f>
        <v>21</v>
      </c>
      <c r="F158" s="9">
        <f>[2]หน้าผ้า!H167</f>
        <v>40</v>
      </c>
      <c r="G158" s="9" t="str">
        <f>[2]หน้าผ้า!I167</f>
        <v>ขาว</v>
      </c>
      <c r="H158" s="9" t="str">
        <f>[2]หน้าผ้า!J167</f>
        <v>ใส</v>
      </c>
      <c r="I158" s="9">
        <f>[2]หน้าผ้า!L167</f>
        <v>108</v>
      </c>
      <c r="J158" s="9" t="str">
        <f>[2]หน้าผ้า!M167</f>
        <v>±</v>
      </c>
      <c r="K158" s="9">
        <f>[2]หน้าผ้า!N167</f>
        <v>5</v>
      </c>
      <c r="L158" s="9" t="str">
        <f>[2]หน้าผ้า!R167</f>
        <v>จับจีบ</v>
      </c>
      <c r="M158" s="10">
        <f>[2]หน้าผ้า!T167</f>
        <v>22</v>
      </c>
      <c r="N158" s="9">
        <f>[2]หน้าผ้า!U167</f>
        <v>42</v>
      </c>
      <c r="O158" s="9">
        <f>[2]หน้าผ้า!V167</f>
        <v>40</v>
      </c>
      <c r="P158" s="10">
        <f>[2]หน้าผ้า!AB167</f>
        <v>227.95928601599996</v>
      </c>
      <c r="Q158" s="10">
        <f>[2]หน้าผ้า!AC167</f>
        <v>0</v>
      </c>
      <c r="R158" s="10">
        <f>[2]หน้าผ้า!AD167</f>
        <v>227.95928601599996</v>
      </c>
      <c r="S158" s="9" t="str">
        <f>[2]หน้าผ้า!Z167</f>
        <v>500กระสอบแบน</v>
      </c>
      <c r="T158" s="12" t="str">
        <f>[2]หน้าผ้า!X167</f>
        <v>รอแจ้ง</v>
      </c>
      <c r="U158" s="11">
        <f>[2]หน้าผ้า!AA167</f>
        <v>10000</v>
      </c>
      <c r="V158" s="10">
        <f>[2]หน้าผ้า!AJ167</f>
        <v>0</v>
      </c>
      <c r="W158" s="10">
        <f>[2]หน้าผ้า!AL167</f>
        <v>10000</v>
      </c>
      <c r="X158" s="10">
        <f>[2]หน้าผ้า!AM167</f>
        <v>0</v>
      </c>
      <c r="Y158" s="10">
        <f>[2]หน้าผ้า!AN167</f>
        <v>10500</v>
      </c>
      <c r="Z158" s="9" t="str">
        <f>[2]หน้าผ้า!AO167</f>
        <v>WSWT2121670SM</v>
      </c>
      <c r="AA158" s="8">
        <f>[2]หน้าผ้า!AQ167</f>
        <v>11595.1</v>
      </c>
      <c r="AB158" s="8">
        <f>[2]หน้าผ้า!AR167</f>
        <v>0</v>
      </c>
      <c r="AC158" s="8">
        <f>[2]หน้าผ้า!AS167</f>
        <v>11595.1</v>
      </c>
      <c r="AD158" s="8">
        <f>[2]หน้าผ้า!AT167</f>
        <v>0</v>
      </c>
      <c r="AE158" s="8">
        <f>[2]หน้าผ้า!AU167</f>
        <v>11595.1</v>
      </c>
      <c r="AF158" s="8">
        <f>[2]หน้าผ้า!AI167</f>
        <v>0</v>
      </c>
      <c r="AG158" s="1" t="str">
        <f>[3]หน้าผ้า!DC170</f>
        <v>พร้อมส่ง</v>
      </c>
      <c r="AH158" s="1" t="str">
        <f>[2]หน้าผ้า!DL167</f>
        <v>P8</v>
      </c>
      <c r="AI158" s="1">
        <f>[2]หน้าผ้า!DM167</f>
        <v>4</v>
      </c>
      <c r="AJ158" s="3" t="str">
        <f>[2]หน้าผ้า!DN167</f>
        <v>รอแจ้ง</v>
      </c>
      <c r="AK158" s="3" t="e">
        <f>[2]หน้าผ้า!DQ167</f>
        <v>#VALUE!</v>
      </c>
      <c r="AL158" s="3" t="e">
        <f>[2]หน้าผ้า!DR167</f>
        <v>#VALUE!</v>
      </c>
      <c r="AM158" s="3" t="e">
        <f>[2]หน้าผ้า!DS167</f>
        <v>#VALUE!</v>
      </c>
      <c r="AN158" s="3" t="e">
        <f>[2]หน้าผ้า!DT167</f>
        <v>#VALUE!</v>
      </c>
      <c r="AO158" s="3" t="e">
        <f>[2]หน้าผ้า!DU167</f>
        <v>#VALUE!</v>
      </c>
      <c r="AP158" s="3" t="e">
        <f>[2]หน้าผ้า!DP167</f>
        <v>#VALUE!</v>
      </c>
      <c r="AQ158" s="3" t="e">
        <f>[2]หน้าผ้า!DW167</f>
        <v>#VALUE!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งานเคลือบ+พิมพ์</v>
      </c>
      <c r="AX158" s="2" t="str">
        <f>[2]หน้าผ้า!ED167</f>
        <v>รอART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WRWT21670/WRWT21670</v>
      </c>
      <c r="BD158" s="56">
        <f>[2]หน้าผ้า!CA167</f>
        <v>833.84229133333326</v>
      </c>
    </row>
    <row r="159" spans="1:56" ht="27.75" customHeight="1" x14ac:dyDescent="0.45">
      <c r="A159" s="3">
        <f>[2]หน้าผ้า!C168</f>
        <v>45066</v>
      </c>
      <c r="B159" s="14" t="str">
        <f>[2]หน้าผ้า!B168</f>
        <v>MK66-000701</v>
      </c>
      <c r="C159" s="9" t="str">
        <f>[2]หน้าผ้า!E168</f>
        <v>บจก.เอสพีเอ็ม อาหารสัตว์</v>
      </c>
      <c r="D159" s="13" t="str">
        <f>[2]หน้าผ้า!F168</f>
        <v>มาซูฟีด ซี041</v>
      </c>
      <c r="E159" s="9">
        <f>[2]หน้าผ้า!G168</f>
        <v>21</v>
      </c>
      <c r="F159" s="9">
        <f>[2]หน้าผ้า!H168</f>
        <v>38</v>
      </c>
      <c r="G159" s="9" t="str">
        <f>[2]หน้าผ้า!I168</f>
        <v>ขาว</v>
      </c>
      <c r="H159" s="9" t="str">
        <f>[2]หน้าผ้า!J168</f>
        <v>ด้าน</v>
      </c>
      <c r="I159" s="9">
        <f>[2]หน้าผ้า!L168</f>
        <v>102</v>
      </c>
      <c r="J159" s="9" t="str">
        <f>[2]หน้าผ้า!M168</f>
        <v>±</v>
      </c>
      <c r="K159" s="9">
        <f>[2]หน้าผ้า!N168</f>
        <v>5</v>
      </c>
      <c r="L159" s="9" t="str">
        <f>[2]หน้าผ้า!R168</f>
        <v>บิด</v>
      </c>
      <c r="M159" s="10">
        <f>[2]หน้าผ้า!T168</f>
        <v>22</v>
      </c>
      <c r="N159" s="9">
        <f>[2]หน้าผ้า!U168</f>
        <v>40</v>
      </c>
      <c r="O159" s="9">
        <f>[2]หน้าผ้า!V168</f>
        <v>40</v>
      </c>
      <c r="P159" s="10">
        <f>[2]หน้าผ้า!AB168</f>
        <v>108.55204095999999</v>
      </c>
      <c r="Q159" s="10">
        <f>[2]หน้าผ้า!AC168</f>
        <v>0</v>
      </c>
      <c r="R159" s="10">
        <f>[2]หน้าผ้า!AD168</f>
        <v>108.55204095999999</v>
      </c>
      <c r="S159" s="9" t="str">
        <f>[2]หน้าผ้า!Z168</f>
        <v>500กระสอบแบน</v>
      </c>
      <c r="T159" s="12" t="str">
        <f>[2]หน้าผ้า!X168</f>
        <v>รอแจ้ง</v>
      </c>
      <c r="U159" s="11">
        <f>[2]หน้าผ้า!AA168</f>
        <v>5000</v>
      </c>
      <c r="V159" s="10">
        <f>[2]หน้าผ้า!AJ168</f>
        <v>0</v>
      </c>
      <c r="W159" s="10">
        <f>[2]หน้าผ้า!AL168</f>
        <v>5000</v>
      </c>
      <c r="X159" s="10">
        <f>[2]หน้าผ้า!AM168</f>
        <v>0</v>
      </c>
      <c r="Y159" s="10">
        <f>[2]หน้าผ้า!AN168</f>
        <v>5250</v>
      </c>
      <c r="Z159" s="9" t="str">
        <f>[2]หน้าผ้า!AO168</f>
        <v>WSWT2121670SM</v>
      </c>
      <c r="AA159" s="8">
        <f>[2]หน้าผ้า!AQ168</f>
        <v>5518.15</v>
      </c>
      <c r="AB159" s="8">
        <f>[2]หน้าผ้า!AR168</f>
        <v>0</v>
      </c>
      <c r="AC159" s="8">
        <f>[2]หน้าผ้า!AS168</f>
        <v>5518.15</v>
      </c>
      <c r="AD159" s="8">
        <f>[2]หน้าผ้า!AT168</f>
        <v>0</v>
      </c>
      <c r="AE159" s="8">
        <f>[2]หน้าผ้า!AU168</f>
        <v>5518.15</v>
      </c>
      <c r="AF159" s="8">
        <f>[2]หน้าผ้า!AI168</f>
        <v>0</v>
      </c>
      <c r="AG159" s="1" t="str">
        <f>[3]หน้าผ้า!DC171</f>
        <v>รอตัด</v>
      </c>
      <c r="AH159" s="1" t="str">
        <f>[2]หน้าผ้า!DL168</f>
        <v>P8</v>
      </c>
      <c r="AI159" s="1">
        <f>[2]หน้าผ้า!DM168</f>
        <v>4</v>
      </c>
      <c r="AJ159" s="3" t="str">
        <f>[2]หน้าผ้า!DN168</f>
        <v>รอแจ้ง</v>
      </c>
      <c r="AK159" s="3" t="e">
        <f>[2]หน้าผ้า!DQ168</f>
        <v>#VALUE!</v>
      </c>
      <c r="AL159" s="3" t="e">
        <f>[2]หน้าผ้า!DR168</f>
        <v>#VALUE!</v>
      </c>
      <c r="AM159" s="3" t="e">
        <f>[2]หน้าผ้า!DS168</f>
        <v>#VALUE!</v>
      </c>
      <c r="AN159" s="3" t="e">
        <f>[2]หน้าผ้า!DT168</f>
        <v>#VALUE!</v>
      </c>
      <c r="AO159" s="3" t="e">
        <f>[2]หน้าผ้า!DU168</f>
        <v>#VALUE!</v>
      </c>
      <c r="AP159" s="3" t="e">
        <f>[2]หน้าผ้า!DP168</f>
        <v>#VALUE!</v>
      </c>
      <c r="AQ159" s="3" t="e">
        <f>[2]หน้าผ้า!DW168</f>
        <v>#VALUE!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งานเคลือบ+พิมพ์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WRWT21670/WRWT21670</v>
      </c>
      <c r="BD159" s="56">
        <f>[2]หน้าผ้า!CA168</f>
        <v>396.82856033333326</v>
      </c>
    </row>
    <row r="160" spans="1:56" ht="27.75" customHeight="1" x14ac:dyDescent="0.45">
      <c r="A160" s="3">
        <f>[2]หน้าผ้า!C169</f>
        <v>45800</v>
      </c>
      <c r="B160" s="14" t="str">
        <f>[2]หน้าผ้า!B169</f>
        <v>MK68-000703</v>
      </c>
      <c r="C160" s="9" t="str">
        <f>[2]หน้าผ้า!E169</f>
        <v>บจก.เอสพีเอ็ม อาหารสัตว์</v>
      </c>
      <c r="D160" s="13" t="str">
        <f>[2]หน้าผ้า!F169</f>
        <v>มาซู ฟีดบี0434</v>
      </c>
      <c r="E160" s="9">
        <f>[2]หน้าผ้า!G169</f>
        <v>21</v>
      </c>
      <c r="F160" s="9">
        <f>[2]หน้าผ้า!H169</f>
        <v>40</v>
      </c>
      <c r="G160" s="9" t="str">
        <f>[2]หน้าผ้า!I169</f>
        <v>ขาว</v>
      </c>
      <c r="H160" s="9" t="str">
        <f>[2]หน้าผ้า!J169</f>
        <v>ด้าน</v>
      </c>
      <c r="I160" s="9">
        <f>[2]หน้าผ้า!L169</f>
        <v>108</v>
      </c>
      <c r="J160" s="9" t="str">
        <f>[2]หน้าผ้า!M169</f>
        <v>±</v>
      </c>
      <c r="K160" s="9">
        <f>[2]หน้าผ้า!N169</f>
        <v>5</v>
      </c>
      <c r="L160" s="9" t="str">
        <f>[2]หน้าผ้า!R169</f>
        <v>บิด</v>
      </c>
      <c r="M160" s="10">
        <f>[2]หน้าผ้า!T169</f>
        <v>22</v>
      </c>
      <c r="N160" s="9">
        <f>[2]หน้าผ้า!U169</f>
        <v>42</v>
      </c>
      <c r="O160" s="9">
        <f>[2]หน้าผ้า!V169</f>
        <v>40</v>
      </c>
      <c r="P160" s="10">
        <f>[2]หน้าผ้า!AB169</f>
        <v>5.2886554355711999</v>
      </c>
      <c r="Q160" s="10">
        <f>[2]หน้าผ้า!AC169</f>
        <v>0</v>
      </c>
      <c r="R160" s="10">
        <f>[2]หน้าผ้า!AD169</f>
        <v>5.2886554355711999</v>
      </c>
      <c r="S160" s="9" t="str">
        <f>[2]หน้าผ้า!Z169</f>
        <v>500กระสอบแบน</v>
      </c>
      <c r="T160" s="12" t="str">
        <f>[2]หน้าผ้า!X169</f>
        <v>รอส่ง</v>
      </c>
      <c r="U160" s="11">
        <f>[2]หน้าผ้า!AA169</f>
        <v>5000</v>
      </c>
      <c r="V160" s="10">
        <f>[2]หน้าผ้า!AJ169</f>
        <v>4768</v>
      </c>
      <c r="W160" s="10">
        <f>[2]หน้าผ้า!AL169</f>
        <v>232</v>
      </c>
      <c r="X160" s="10">
        <f>[2]หน้าผ้า!AM169</f>
        <v>10420</v>
      </c>
      <c r="Y160" s="10">
        <f>[2]หน้าผ้า!AN169</f>
        <v>0</v>
      </c>
      <c r="Z160" s="9" t="str">
        <f>[2]หน้าผ้า!AO169</f>
        <v>WSWT2121670SM</v>
      </c>
      <c r="AA160" s="8">
        <f>[2]หน้าผ้า!AQ169</f>
        <v>0</v>
      </c>
      <c r="AB160" s="8">
        <f>[2]หน้าผ้า!AR169</f>
        <v>0</v>
      </c>
      <c r="AC160" s="8">
        <f>[2]หน้าผ้า!AS169</f>
        <v>0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พร้อมส่ง</v>
      </c>
      <c r="AH160" s="1" t="str">
        <f>[2]หน้าผ้า!DL169</f>
        <v>P8</v>
      </c>
      <c r="AI160" s="1">
        <f>[2]หน้าผ้า!DM169</f>
        <v>4</v>
      </c>
      <c r="AJ160" s="3" t="str">
        <f>[2]หน้าผ้า!DN169</f>
        <v>รอส่ง</v>
      </c>
      <c r="AK160" s="3" t="e">
        <f>[2]หน้าผ้า!DQ169</f>
        <v>#VALUE!</v>
      </c>
      <c r="AL160" s="3" t="e">
        <f>[2]หน้าผ้า!DR169</f>
        <v>#VALUE!</v>
      </c>
      <c r="AM160" s="3" t="e">
        <f>[2]หน้าผ้า!DS169</f>
        <v>#VALUE!</v>
      </c>
      <c r="AN160" s="3" t="e">
        <f>[2]หน้าผ้า!DT169</f>
        <v>#VALUE!</v>
      </c>
      <c r="AO160" s="3" t="e">
        <f>[2]หน้าผ้า!DU169</f>
        <v>#VALUE!</v>
      </c>
      <c r="AP160" s="3" t="e">
        <f>[2]หน้าผ้า!DP169</f>
        <v>#VALUE!</v>
      </c>
      <c r="AQ160" s="3" t="e">
        <f>[2]หน้าผ้า!DW169</f>
        <v>#VALUE!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งานเคลือบ+พิมพ์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WRWT21670/WRWT21670</v>
      </c>
      <c r="BD160" s="56">
        <f>[2]หน้าผ้า!CA169</f>
        <v>0</v>
      </c>
    </row>
    <row r="161" spans="1:56" ht="27.75" customHeight="1" x14ac:dyDescent="0.45">
      <c r="A161" s="3">
        <f>[2]หน้าผ้า!C170</f>
        <v>0</v>
      </c>
      <c r="B161" s="14">
        <f>[2]หน้าผ้า!B170</f>
        <v>0</v>
      </c>
      <c r="C161" s="9">
        <f>[2]หน้าผ้า!E170</f>
        <v>0</v>
      </c>
      <c r="D161" s="13">
        <f>[2]หน้าผ้า!F170</f>
        <v>0</v>
      </c>
      <c r="E161" s="9">
        <f>[2]หน้าผ้า!G170</f>
        <v>21</v>
      </c>
      <c r="F161" s="9">
        <f>[2]หน้าผ้า!H170</f>
        <v>37</v>
      </c>
      <c r="G161" s="9">
        <f>[2]หน้าผ้า!I170</f>
        <v>0</v>
      </c>
      <c r="H161" s="9">
        <f>[2]หน้าผ้า!J170</f>
        <v>0</v>
      </c>
      <c r="I161" s="9">
        <f>[2]หน้าผ้า!L170</f>
        <v>74</v>
      </c>
      <c r="J161" s="9" t="str">
        <f>[2]หน้าผ้า!M170</f>
        <v>±</v>
      </c>
      <c r="K161" s="9">
        <f>[2]หน้าผ้า!N170</f>
        <v>5</v>
      </c>
      <c r="L161" s="9">
        <f>[2]หน้าผ้า!R170</f>
        <v>0</v>
      </c>
      <c r="M161" s="10">
        <f>[2]หน้าผ้า!T170</f>
        <v>0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 t="str">
        <f>[2]หน้าผ้า!AC170</f>
        <v>ว</v>
      </c>
      <c r="R161" s="10">
        <f>[2]หน้าผ้า!AD170</f>
        <v>0</v>
      </c>
      <c r="S161" s="9">
        <f>[2]หน้าผ้า!Z170</f>
        <v>0</v>
      </c>
      <c r="T161" s="12">
        <f>[2]หน้าผ้า!X170</f>
        <v>0</v>
      </c>
      <c r="U161" s="11">
        <f>[2]หน้าผ้า!AA170</f>
        <v>0</v>
      </c>
      <c r="V161" s="10">
        <f>[2]หน้าผ้า!AJ170</f>
        <v>0</v>
      </c>
      <c r="W161" s="10">
        <f>[2]หน้าผ้า!AL170</f>
        <v>0</v>
      </c>
      <c r="X161" s="10">
        <f>[2]หน้าผ้า!AM170</f>
        <v>0</v>
      </c>
      <c r="Y161" s="10">
        <f>[2]หน้าผ้า!AN170</f>
        <v>0</v>
      </c>
      <c r="Z161" s="9" t="str">
        <f>[2]หน้าผ้า!AO170</f>
        <v>WSWT2121670SM</v>
      </c>
      <c r="AA161" s="8">
        <f>[2]หน้าผ้า!AQ170</f>
        <v>239326.36697750003</v>
      </c>
      <c r="AB161" s="8">
        <f>[2]หน้าผ้า!AR170</f>
        <v>66002.276977500005</v>
      </c>
      <c r="AC161" s="8">
        <f>[2]หน้าผ้า!AS170</f>
        <v>173324.09000000003</v>
      </c>
      <c r="AD161" s="8">
        <f>[2]หน้าผ้า!AT170</f>
        <v>0</v>
      </c>
      <c r="AE161" s="8">
        <f>[2]หน้าผ้า!AU170</f>
        <v>239326.36697750003</v>
      </c>
      <c r="AF161" s="8" t="str">
        <f>[2]หน้าผ้า!AI170</f>
        <v>ระบุในSD</v>
      </c>
      <c r="AG161" s="1" t="str">
        <f>[3]หน้าผ้า!DC173</f>
        <v>ยังไม่ได้พิมพ์</v>
      </c>
      <c r="AH161" s="1">
        <f>[2]หน้าผ้า!DL170</f>
        <v>0</v>
      </c>
      <c r="AI161" s="1" t="str">
        <f>[2]หน้าผ้า!DM170</f>
        <v>Lead time</v>
      </c>
      <c r="AJ161" s="3">
        <f>[2]หน้าผ้า!DN170</f>
        <v>0</v>
      </c>
      <c r="AK161" s="3">
        <f>[2]หน้าผ้า!DQ170</f>
        <v>0</v>
      </c>
      <c r="AL161" s="3">
        <f>[2]หน้าผ้า!DR170</f>
        <v>0</v>
      </c>
      <c r="AM161" s="3">
        <f>[2]หน้าผ้า!DS170</f>
        <v>0</v>
      </c>
      <c r="AN161" s="3">
        <f>[2]หน้าผ้า!DT170</f>
        <v>0</v>
      </c>
      <c r="AO161" s="3">
        <f>[2]หน้าผ้า!DU170</f>
        <v>0</v>
      </c>
      <c r="AP161" s="3">
        <f>[2]หน้าผ้า!DP170</f>
        <v>0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>
        <f>[2]หน้าผ้า!EC170</f>
        <v>0</v>
      </c>
      <c r="AX161" s="2">
        <f>[2]หน้าผ้า!ED170</f>
        <v>0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WRWT210670/WRWT21670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9</v>
      </c>
      <c r="B162" s="14" t="str">
        <f>[2]หน้าผ้า!B171</f>
        <v>MK68-000640</v>
      </c>
      <c r="C162" s="9" t="str">
        <f>[2]หน้าผ้า!E171</f>
        <v>กรมการข้าว</v>
      </c>
      <c r="D162" s="13" t="str">
        <f>[2]หน้าผ้า!F171</f>
        <v>เมล็ดพันธุ์ข้าว</v>
      </c>
      <c r="E162" s="9">
        <f>[2]หน้าผ้า!G171</f>
        <v>22</v>
      </c>
      <c r="F162" s="9">
        <f>[2]หน้าผ้า!H171</f>
        <v>34</v>
      </c>
      <c r="G162" s="9" t="str">
        <f>[2]หน้าผ้า!I171</f>
        <v>ขาว</v>
      </c>
      <c r="H162" s="9" t="str">
        <f>[2]หน้าผ้า!J171</f>
        <v>ใส</v>
      </c>
      <c r="I162" s="9">
        <f>[2]หน้าผ้า!L171</f>
        <v>115</v>
      </c>
      <c r="J162" s="9" t="str">
        <f>[2]หน้าผ้า!M171</f>
        <v>+</v>
      </c>
      <c r="K162" s="9">
        <f>[2]หน้าผ้า!N171</f>
        <v>5</v>
      </c>
      <c r="L162" s="9" t="str">
        <f>[2]หน้าผ้า!R171</f>
        <v>ไม่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>300กระสอบแบนเต็มใบ</v>
      </c>
      <c r="T162" s="12">
        <f>[2]หน้าผ้า!X171</f>
        <v>45836</v>
      </c>
      <c r="U162" s="11">
        <f>[2]หน้าผ้า!AA171</f>
        <v>239700</v>
      </c>
      <c r="V162" s="10">
        <f>[2]หน้าผ้า!AJ171</f>
        <v>229700</v>
      </c>
      <c r="W162" s="10">
        <f>[2]หน้าผ้า!AL171</f>
        <v>10000</v>
      </c>
      <c r="X162" s="10">
        <f>[2]หน้าผ้า!AM171</f>
        <v>239772</v>
      </c>
      <c r="Y162" s="10">
        <f>[2]หน้าผ้า!AN171</f>
        <v>0</v>
      </c>
      <c r="Z162" s="9" t="str">
        <f>[2]หน้าผ้า!AO171</f>
        <v>WSWT2221940</v>
      </c>
      <c r="AA162" s="8">
        <f>[2]หน้าผ้า!AQ171</f>
        <v>0</v>
      </c>
      <c r="AB162" s="8">
        <f>[2]หน้าผ้า!AR171</f>
        <v>0</v>
      </c>
      <c r="AC162" s="8">
        <f>[2]หน้าผ้า!AS171</f>
        <v>0</v>
      </c>
      <c r="AD162" s="8">
        <f>[2]หน้าผ้า!AT171</f>
        <v>0</v>
      </c>
      <c r="AE162" s="8">
        <f>[2]หน้าผ้า!AU171</f>
        <v>0</v>
      </c>
      <c r="AF162" s="8" t="str">
        <f>[2]หน้าผ้า!AI171</f>
        <v>ห้ามขาด-ผลิตเกิน 300</v>
      </c>
      <c r="AG162" s="1" t="str">
        <f>[3]หน้าผ้า!DC174</f>
        <v>ยังไม่ได้พิมพ์</v>
      </c>
      <c r="AH162" s="1" t="str">
        <f>[2]หน้าผ้า!DL171</f>
        <v>P8</v>
      </c>
      <c r="AI162" s="1">
        <f>[2]หน้าผ้า!DM171</f>
        <v>4</v>
      </c>
      <c r="AJ162" s="3">
        <f>[2]หน้าผ้า!DN171</f>
        <v>45836</v>
      </c>
      <c r="AK162" s="3">
        <f>[2]หน้าผ้า!DQ171</f>
        <v>45832</v>
      </c>
      <c r="AL162" s="3">
        <f>[2]หน้าผ้า!DR171</f>
        <v>45826</v>
      </c>
      <c r="AM162" s="3">
        <f>[2]หน้าผ้า!DS171</f>
        <v>45833</v>
      </c>
      <c r="AN162" s="3">
        <f>[2]หน้าผ้า!DT171</f>
        <v>45834</v>
      </c>
      <c r="AO162" s="3">
        <f>[2]หน้าผ้า!DU171</f>
        <v>45834</v>
      </c>
      <c r="AP162" s="3">
        <f>[2]หน้าผ้า!DP171</f>
        <v>45831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งานเคลือบ+พิมพ์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WRWT21940/WRWT21940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0</v>
      </c>
      <c r="B163" s="14">
        <f>[2]หน้าผ้า!B172</f>
        <v>0</v>
      </c>
      <c r="C163" s="9">
        <f>[2]หน้าผ้า!E172</f>
        <v>0</v>
      </c>
      <c r="D163" s="13">
        <f>[2]หน้าผ้า!F172</f>
        <v>0</v>
      </c>
      <c r="E163" s="9">
        <f>[2]หน้าผ้า!G172</f>
        <v>21.6</v>
      </c>
      <c r="F163" s="9">
        <f>[2]หน้าผ้า!H172</f>
        <v>34</v>
      </c>
      <c r="G163" s="9">
        <f>[2]หน้าผ้า!I172</f>
        <v>0</v>
      </c>
      <c r="H163" s="9">
        <f>[2]หน้าผ้า!J172</f>
        <v>0</v>
      </c>
      <c r="I163" s="9">
        <f>[2]หน้าผ้า!L172</f>
        <v>97</v>
      </c>
      <c r="J163" s="9" t="str">
        <f>[2]หน้าผ้า!M172</f>
        <v>±</v>
      </c>
      <c r="K163" s="9">
        <f>[2]หน้าผ้า!N172</f>
        <v>5</v>
      </c>
      <c r="L163" s="9">
        <f>[2]หน้าผ้า!R172</f>
        <v>0</v>
      </c>
      <c r="M163" s="10">
        <f>[2]หน้าผ้า!T172</f>
        <v>0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>
        <f>[2]หน้าผ้า!Z172</f>
        <v>0</v>
      </c>
      <c r="T163" s="12">
        <f>[2]หน้าผ้า!X172</f>
        <v>0</v>
      </c>
      <c r="U163" s="11">
        <f>[2]หน้าผ้า!AA172</f>
        <v>0</v>
      </c>
      <c r="V163" s="10">
        <f>[2]หน้าผ้า!AJ172</f>
        <v>0</v>
      </c>
      <c r="W163" s="10">
        <f>[2]หน้าผ้า!AL172</f>
        <v>0</v>
      </c>
      <c r="X163" s="10">
        <f>[2]หน้าผ้า!AM172</f>
        <v>0</v>
      </c>
      <c r="Y163" s="10">
        <f>[2]หน้าผ้า!AN172</f>
        <v>0</v>
      </c>
      <c r="Z163" s="9" t="str">
        <f>[2]หน้าผ้า!AO172</f>
        <v>WSWT2221940</v>
      </c>
      <c r="AA163" s="8">
        <f>[2]หน้าผ้า!AQ172</f>
        <v>0</v>
      </c>
      <c r="AB163" s="8">
        <f>[2]หน้าผ้า!AR172</f>
        <v>0</v>
      </c>
      <c r="AC163" s="8">
        <f>[2]หน้าผ้า!AS172</f>
        <v>0</v>
      </c>
      <c r="AD163" s="8">
        <f>[2]หน้าผ้า!AT172</f>
        <v>0</v>
      </c>
      <c r="AE163" s="8">
        <f>[2]หน้าผ้า!AU172</f>
        <v>0</v>
      </c>
      <c r="AF163" s="8" t="str">
        <f>[2]หน้าผ้า!AI172</f>
        <v>ระบุในSD</v>
      </c>
      <c r="AG163" s="1" t="str">
        <f>[3]หน้าผ้า!DC175</f>
        <v>ยังไม่ได้พิมพ์</v>
      </c>
      <c r="AH163" s="1">
        <f>[2]หน้าผ้า!DL172</f>
        <v>0</v>
      </c>
      <c r="AI163" s="1" t="str">
        <f>[2]หน้าผ้า!DM172</f>
        <v>Lead time</v>
      </c>
      <c r="AJ163" s="3">
        <f>[2]หน้าผ้า!DN172</f>
        <v>0</v>
      </c>
      <c r="AK163" s="3">
        <f>[2]หน้าผ้า!DQ172</f>
        <v>0</v>
      </c>
      <c r="AL163" s="3">
        <f>[2]หน้าผ้า!DR172</f>
        <v>0</v>
      </c>
      <c r="AM163" s="3">
        <f>[2]หน้าผ้า!DS172</f>
        <v>0</v>
      </c>
      <c r="AN163" s="3">
        <f>[2]หน้าผ้า!DT172</f>
        <v>0</v>
      </c>
      <c r="AO163" s="3">
        <f>[2]หน้าผ้า!DU172</f>
        <v>0</v>
      </c>
      <c r="AP163" s="3">
        <f>[2]หน้าผ้า!DP172</f>
        <v>0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>
        <f>[2]หน้าผ้า!EC172</f>
        <v>0</v>
      </c>
      <c r="AX163" s="2">
        <f>[2]หน้าผ้า!ED172</f>
        <v>0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WRWT21940/WRWT21940</v>
      </c>
      <c r="BD163" s="56">
        <f>[2]หน้าผ้า!CA172</f>
        <v>0</v>
      </c>
    </row>
    <row r="164" spans="1:56" ht="27.75" customHeight="1" x14ac:dyDescent="0.45">
      <c r="A164" s="3">
        <f>[2]หน้าผ้า!C173</f>
        <v>45820</v>
      </c>
      <c r="B164" s="14" t="str">
        <f>[2]หน้าผ้า!B173</f>
        <v>MK68-000783</v>
      </c>
      <c r="C164" s="9" t="str">
        <f>[2]หน้าผ้า!E173</f>
        <v>บจก.ซิเบลโก้(บางเลน)</v>
      </c>
      <c r="D164" s="13" t="str">
        <f>[2]หน้าผ้า!F173</f>
        <v>FELDSPAR SP SPAR A</v>
      </c>
      <c r="E164" s="9">
        <f>[2]หน้าผ้า!G173</f>
        <v>23</v>
      </c>
      <c r="F164" s="9">
        <f>[2]หน้าผ้า!H173</f>
        <v>38</v>
      </c>
      <c r="G164" s="9" t="str">
        <f>[2]หน้าผ้า!I173</f>
        <v>ขาว</v>
      </c>
      <c r="H164" s="9" t="str">
        <f>[2]หน้าผ้า!J173</f>
        <v>ใส</v>
      </c>
      <c r="I164" s="9">
        <f>[2]หน้าผ้า!L173</f>
        <v>100</v>
      </c>
      <c r="J164" s="9" t="str">
        <f>[2]หน้าผ้า!M173</f>
        <v>±</v>
      </c>
      <c r="K164" s="9">
        <f>[2]หน้าผ้า!N173</f>
        <v>5</v>
      </c>
      <c r="L164" s="9" t="str">
        <f>[2]หน้าผ้า!R173</f>
        <v>ไม่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>500กระสอบ</v>
      </c>
      <c r="T164" s="12">
        <f>[2]หน้าผ้า!X173</f>
        <v>45834</v>
      </c>
      <c r="U164" s="11">
        <f>[2]หน้าผ้า!AA173</f>
        <v>5000</v>
      </c>
      <c r="V164" s="10">
        <f>[2]หน้าผ้า!AJ173</f>
        <v>0</v>
      </c>
      <c r="W164" s="10">
        <f>[2]หน้าผ้า!AL173</f>
        <v>5000</v>
      </c>
      <c r="X164" s="10">
        <f>[2]หน้าผ้า!AM173</f>
        <v>0</v>
      </c>
      <c r="Y164" s="10">
        <f>[2]หน้าผ้า!AN173</f>
        <v>5250</v>
      </c>
      <c r="Z164" s="9" t="str">
        <f>[2]หน้าผ้า!AO173</f>
        <v>WSWT2325650</v>
      </c>
      <c r="AA164" s="8">
        <f>[2]หน้าผ้า!AQ173</f>
        <v>5518.15</v>
      </c>
      <c r="AB164" s="8">
        <f>[2]หน้าผ้า!AR173</f>
        <v>5518.15</v>
      </c>
      <c r="AC164" s="8">
        <f>[2]หน้าผ้า!AS173</f>
        <v>0</v>
      </c>
      <c r="AD164" s="8">
        <f>[2]หน้าผ้า!AT173</f>
        <v>1236</v>
      </c>
      <c r="AE164" s="8">
        <f>[2]หน้าผ้า!AU173</f>
        <v>4282.1499999999996</v>
      </c>
      <c r="AF164" s="8">
        <f>[2]หน้าผ้า!AI173</f>
        <v>0</v>
      </c>
      <c r="AG164" s="1" t="str">
        <f>[3]หน้าผ้า!DC176</f>
        <v>ยังไม่ได้พิมพ์</v>
      </c>
      <c r="AH164" s="1" t="str">
        <f>[2]หน้าผ้า!DL173</f>
        <v>P8</v>
      </c>
      <c r="AI164" s="1">
        <f>[2]หน้าผ้า!DM173</f>
        <v>4</v>
      </c>
      <c r="AJ164" s="3">
        <f>[2]หน้าผ้า!DN173</f>
        <v>45834</v>
      </c>
      <c r="AK164" s="3">
        <f>[2]หน้าผ้า!DQ173</f>
        <v>45830</v>
      </c>
      <c r="AL164" s="3">
        <f>[2]หน้าผ้า!DR173</f>
        <v>45824</v>
      </c>
      <c r="AM164" s="3">
        <f>[2]หน้าผ้า!DS173</f>
        <v>45831</v>
      </c>
      <c r="AN164" s="3">
        <f>[2]หน้าผ้า!DT173</f>
        <v>45832</v>
      </c>
      <c r="AO164" s="3">
        <f>[2]หน้าผ้า!DU173</f>
        <v>45832</v>
      </c>
      <c r="AP164" s="3">
        <f>[2]หน้าผ้า!DP173</f>
        <v>45829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งานเคลือบ+พิมพ์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WRWT25650/WRWT25650</v>
      </c>
      <c r="BD164" s="56">
        <f>[2]หน้าผ้า!CA173</f>
        <v>0</v>
      </c>
    </row>
    <row r="165" spans="1:56" ht="27.75" customHeight="1" x14ac:dyDescent="0.45">
      <c r="A165" s="3">
        <f>[2]หน้าผ้า!C174</f>
        <v>45820</v>
      </c>
      <c r="B165" s="14" t="str">
        <f>[2]หน้าผ้า!B174</f>
        <v>MK68-000784</v>
      </c>
      <c r="C165" s="9" t="str">
        <f>[2]หน้าผ้า!E174</f>
        <v>บจก.ซิเบลโก้(สบปราบ)</v>
      </c>
      <c r="D165" s="13" t="str">
        <f>[2]หน้าผ้า!F174</f>
        <v>OPAL CA3(ถุงในดำ)</v>
      </c>
      <c r="E165" s="9">
        <f>[2]หน้าผ้า!G174</f>
        <v>23</v>
      </c>
      <c r="F165" s="9">
        <f>[2]หน้าผ้า!H174</f>
        <v>34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68</v>
      </c>
      <c r="J165" s="9" t="str">
        <f>[2]หน้าผ้า!M174</f>
        <v>±</v>
      </c>
      <c r="K165" s="9">
        <f>[2]หน้าผ้า!N174</f>
        <v>5</v>
      </c>
      <c r="L165" s="9" t="str">
        <f>[2]หน้าผ้า!R174</f>
        <v>ไม่</v>
      </c>
      <c r="M165" s="10">
        <f>[2]หน้าผ้า!T174</f>
        <v>24</v>
      </c>
      <c r="N165" s="9">
        <f>[2]หน้าผ้า!U174</f>
        <v>37</v>
      </c>
      <c r="O165" s="9">
        <f>[2]หน้าผ้า!V174</f>
        <v>50</v>
      </c>
      <c r="P165" s="10">
        <f>[2]หน้าผ้า!AB174</f>
        <v>178.00067625600002</v>
      </c>
      <c r="Q165" s="10">
        <f>[2]หน้าผ้า!AC174</f>
        <v>0</v>
      </c>
      <c r="R165" s="10">
        <f>[2]หน้าผ้า!AD174</f>
        <v>178.00067625600002</v>
      </c>
      <c r="S165" s="9" t="str">
        <f>[2]หน้าผ้า!Z174</f>
        <v>มัด100</v>
      </c>
      <c r="T165" s="12">
        <f>[2]หน้าผ้า!X174</f>
        <v>45842</v>
      </c>
      <c r="U165" s="11">
        <f>[2]หน้าผ้า!AA174</f>
        <v>6500</v>
      </c>
      <c r="V165" s="10">
        <f>[2]หน้าผ้า!AJ174</f>
        <v>0</v>
      </c>
      <c r="W165" s="10">
        <f>[2]หน้าผ้า!AL174</f>
        <v>6500</v>
      </c>
      <c r="X165" s="10">
        <f>[2]หน้าผ้า!AM174</f>
        <v>0</v>
      </c>
      <c r="Y165" s="10">
        <f>[2]หน้าผ้า!AN174</f>
        <v>6825</v>
      </c>
      <c r="Z165" s="9" t="str">
        <f>[2]หน้าผ้า!AO174</f>
        <v>WSWT2325650</v>
      </c>
      <c r="AA165" s="8">
        <f>[2]หน้าผ้า!AQ174</f>
        <v>6447.1549999999997</v>
      </c>
      <c r="AB165" s="8">
        <f>[2]หน้าผ้า!AR174</f>
        <v>6447.1549999999997</v>
      </c>
      <c r="AC165" s="8">
        <f>[2]หน้าผ้า!AS174</f>
        <v>0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รอแบบ</v>
      </c>
      <c r="AH165" s="1" t="str">
        <f>[2]หน้าผ้า!DL174</f>
        <v>P8</v>
      </c>
      <c r="AI165" s="1">
        <f>[2]หน้าผ้า!DM174</f>
        <v>4</v>
      </c>
      <c r="AJ165" s="3">
        <f>[2]หน้าผ้า!DN174</f>
        <v>45842</v>
      </c>
      <c r="AK165" s="3">
        <f>[2]หน้าผ้า!DQ174</f>
        <v>45838</v>
      </c>
      <c r="AL165" s="3">
        <f>[2]หน้าผ้า!DR174</f>
        <v>45832</v>
      </c>
      <c r="AM165" s="3">
        <f>[2]หน้าผ้า!DS174</f>
        <v>45839</v>
      </c>
      <c r="AN165" s="3">
        <f>[2]หน้าผ้า!DT174</f>
        <v>45840</v>
      </c>
      <c r="AO165" s="3">
        <f>[2]หน้าผ้า!DU174</f>
        <v>45840</v>
      </c>
      <c r="AP165" s="3">
        <f>[2]หน้าผ้า!DP174</f>
        <v>45837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งานเคลือบ+พิมพ์</v>
      </c>
      <c r="AX165" s="2" t="str">
        <f>[2]หน้าผ้า!ED174</f>
        <v xml:space="preserve"> /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WRWT25650/WRWT25650</v>
      </c>
      <c r="BD165" s="56">
        <f>[2]หน้าผ้า!CA174</f>
        <v>0</v>
      </c>
    </row>
    <row r="166" spans="1:56" ht="27.75" customHeight="1" x14ac:dyDescent="0.45">
      <c r="A166" s="3">
        <f>[2]หน้าผ้า!C175</f>
        <v>45820</v>
      </c>
      <c r="B166" s="14" t="str">
        <f>[2]หน้าผ้า!B175</f>
        <v>MK68-000784</v>
      </c>
      <c r="C166" s="9" t="str">
        <f>[2]หน้าผ้า!E175</f>
        <v>บจก.ซิเบลโก้(สบปราบ)</v>
      </c>
      <c r="D166" s="13" t="str">
        <f>[2]หน้าผ้า!F175</f>
        <v>EXCELBLEND S50(ถุงในดำ)</v>
      </c>
      <c r="E166" s="9">
        <f>[2]หน้าผ้า!G175</f>
        <v>23</v>
      </c>
      <c r="F166" s="9">
        <f>[2]หน้าผ้า!H175</f>
        <v>34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68</v>
      </c>
      <c r="J166" s="9" t="str">
        <f>[2]หน้าผ้า!M175</f>
        <v>±</v>
      </c>
      <c r="K166" s="9">
        <f>[2]หน้าผ้า!N175</f>
        <v>5</v>
      </c>
      <c r="L166" s="9" t="str">
        <f>[2]หน้าผ้า!R175</f>
        <v>ไม่</v>
      </c>
      <c r="M166" s="10">
        <f>[2]หน้าผ้า!T175</f>
        <v>24</v>
      </c>
      <c r="N166" s="9">
        <f>[2]หน้าผ้า!U175</f>
        <v>37</v>
      </c>
      <c r="O166" s="9">
        <f>[2]หน้าผ้า!V175</f>
        <v>50</v>
      </c>
      <c r="P166" s="10">
        <f>[2]หน้าผ้า!AB175</f>
        <v>178.00067625600002</v>
      </c>
      <c r="Q166" s="10">
        <f>[2]หน้าผ้า!AC175</f>
        <v>0</v>
      </c>
      <c r="R166" s="10">
        <f>[2]หน้าผ้า!AD175</f>
        <v>178.00067625600002</v>
      </c>
      <c r="S166" s="9" t="str">
        <f>[2]หน้าผ้า!Z175</f>
        <v>มัด100</v>
      </c>
      <c r="T166" s="12">
        <f>[2]หน้าผ้า!X175</f>
        <v>45842</v>
      </c>
      <c r="U166" s="11">
        <f>[2]หน้าผ้า!AA175</f>
        <v>6500</v>
      </c>
      <c r="V166" s="10">
        <f>[2]หน้าผ้า!AJ175</f>
        <v>0</v>
      </c>
      <c r="W166" s="10">
        <f>[2]หน้าผ้า!AL175</f>
        <v>6500</v>
      </c>
      <c r="X166" s="10">
        <f>[2]หน้าผ้า!AM175</f>
        <v>0</v>
      </c>
      <c r="Y166" s="10">
        <f>[2]หน้าผ้า!AN175</f>
        <v>6825</v>
      </c>
      <c r="Z166" s="9" t="str">
        <f>[2]หน้าผ้า!AO175</f>
        <v>WSWT2325650</v>
      </c>
      <c r="AA166" s="8">
        <f>[2]หน้าผ้า!AQ175</f>
        <v>6447.1549999999997</v>
      </c>
      <c r="AB166" s="8">
        <f>[2]หน้าผ้า!AR175</f>
        <v>6447.1549999999997</v>
      </c>
      <c r="AC166" s="8">
        <f>[2]หน้าผ้า!AS175</f>
        <v>0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พร้อมส่ง</v>
      </c>
      <c r="AH166" s="1" t="str">
        <f>[2]หน้าผ้า!DL175</f>
        <v>P8</v>
      </c>
      <c r="AI166" s="1">
        <f>[2]หน้าผ้า!DM175</f>
        <v>4</v>
      </c>
      <c r="AJ166" s="3">
        <f>[2]หน้าผ้า!DN175</f>
        <v>45842</v>
      </c>
      <c r="AK166" s="3">
        <f>[2]หน้าผ้า!DQ175</f>
        <v>45838</v>
      </c>
      <c r="AL166" s="3">
        <f>[2]หน้าผ้า!DR175</f>
        <v>45832</v>
      </c>
      <c r="AM166" s="3">
        <f>[2]หน้าผ้า!DS175</f>
        <v>45839</v>
      </c>
      <c r="AN166" s="3">
        <f>[2]หน้าผ้า!DT175</f>
        <v>45840</v>
      </c>
      <c r="AO166" s="3">
        <f>[2]หน้าผ้า!DU175</f>
        <v>45840</v>
      </c>
      <c r="AP166" s="3">
        <f>[2]หน้าผ้า!DP175</f>
        <v>45837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งานเคลือบ+พิมพ์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WRWT25650/WRWT25650</v>
      </c>
      <c r="BD166" s="56">
        <f>[2]หน้าผ้า!CA175</f>
        <v>0</v>
      </c>
    </row>
    <row r="167" spans="1:56" ht="27.75" customHeight="1" x14ac:dyDescent="0.45">
      <c r="A167" s="3">
        <f>[2]หน้าผ้า!C176</f>
        <v>45820</v>
      </c>
      <c r="B167" s="14" t="str">
        <f>[2]หน้าผ้า!B176</f>
        <v>MK68-000784</v>
      </c>
      <c r="C167" s="9" t="str">
        <f>[2]หน้าผ้า!E176</f>
        <v>บจก.ซิเบลโก้(สบปราบ)</v>
      </c>
      <c r="D167" s="13" t="str">
        <f>[2]หน้าผ้า!F176</f>
        <v>BLANK FORM</v>
      </c>
      <c r="E167" s="9">
        <f>[2]หน้าผ้า!G176</f>
        <v>23</v>
      </c>
      <c r="F167" s="9">
        <f>[2]หน้าผ้า!H176</f>
        <v>38</v>
      </c>
      <c r="G167" s="9" t="str">
        <f>[2]หน้าผ้า!I176</f>
        <v>ขาว</v>
      </c>
      <c r="H167" s="9" t="str">
        <f>[2]หน้าผ้า!J176</f>
        <v>ใส</v>
      </c>
      <c r="I167" s="9">
        <f>[2]หน้าผ้า!L176</f>
        <v>100</v>
      </c>
      <c r="J167" s="9" t="str">
        <f>[2]หน้าผ้า!M176</f>
        <v>±</v>
      </c>
      <c r="K167" s="9">
        <f>[2]หน้าผ้า!N176</f>
        <v>5</v>
      </c>
      <c r="L167" s="9" t="str">
        <f>[2]หน้าผ้า!R176</f>
        <v>ไม่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>มัด100</v>
      </c>
      <c r="T167" s="12">
        <f>[2]หน้าผ้า!X176</f>
        <v>45842</v>
      </c>
      <c r="U167" s="11">
        <f>[2]หน้าผ้า!AA176</f>
        <v>7000</v>
      </c>
      <c r="V167" s="10">
        <f>[2]หน้าผ้า!AJ176</f>
        <v>0</v>
      </c>
      <c r="W167" s="10">
        <f>[2]หน้าผ้า!AL176</f>
        <v>7000</v>
      </c>
      <c r="X167" s="10">
        <f>[2]หน้าผ้า!AM176</f>
        <v>0</v>
      </c>
      <c r="Y167" s="10">
        <f>[2]หน้าผ้า!AN176</f>
        <v>7350</v>
      </c>
      <c r="Z167" s="9" t="str">
        <f>[2]หน้าผ้า!AO176</f>
        <v>WSWT2325650</v>
      </c>
      <c r="AA167" s="8">
        <f>[2]หน้าผ้า!AQ176</f>
        <v>7725.41</v>
      </c>
      <c r="AB167" s="8">
        <f>[2]หน้าผ้า!AR176</f>
        <v>7725.41</v>
      </c>
      <c r="AC167" s="8">
        <f>[2]หน้าผ้า!AS176</f>
        <v>0</v>
      </c>
      <c r="AD167" s="8">
        <f>[2]หน้าผ้า!AT176</f>
        <v>0</v>
      </c>
      <c r="AE167" s="8">
        <f>[2]หน้าผ้า!AU176</f>
        <v>7725.41</v>
      </c>
      <c r="AF167" s="8">
        <f>[2]หน้าผ้า!AI176</f>
        <v>0</v>
      </c>
      <c r="AG167" s="1" t="str">
        <f>[3]หน้าผ้า!DC179</f>
        <v>รอแบบ</v>
      </c>
      <c r="AH167" s="1" t="str">
        <f>[2]หน้าผ้า!DL176</f>
        <v>P8</v>
      </c>
      <c r="AI167" s="1">
        <f>[2]หน้าผ้า!DM176</f>
        <v>4</v>
      </c>
      <c r="AJ167" s="3">
        <f>[2]หน้าผ้า!DN176</f>
        <v>45842</v>
      </c>
      <c r="AK167" s="3">
        <f>[2]หน้าผ้า!DQ176</f>
        <v>45838</v>
      </c>
      <c r="AL167" s="3">
        <f>[2]หน้าผ้า!DR176</f>
        <v>45832</v>
      </c>
      <c r="AM167" s="3">
        <f>[2]หน้าผ้า!DS176</f>
        <v>45839</v>
      </c>
      <c r="AN167" s="3">
        <f>[2]หน้าผ้า!DT176</f>
        <v>45840</v>
      </c>
      <c r="AO167" s="3">
        <f>[2]หน้าผ้า!DU176</f>
        <v>45840</v>
      </c>
      <c r="AP167" s="3">
        <f>[2]หน้าผ้า!DP176</f>
        <v>45837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งานเคลือบ+พิมพ์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WRWT25650/WRWT25650</v>
      </c>
      <c r="BD167" s="56">
        <f>[2]หน้าผ้า!CA176</f>
        <v>0</v>
      </c>
    </row>
    <row r="168" spans="1:56" ht="27.75" customHeight="1" x14ac:dyDescent="0.45">
      <c r="A168" s="3" t="str">
        <f>[2]หน้าผ้า!C177</f>
        <v>ประมาณการ</v>
      </c>
      <c r="B168" s="14" t="str">
        <f>[2]หน้าผ้า!B177</f>
        <v>ประมาณการ</v>
      </c>
      <c r="C168" s="9" t="str">
        <f>[2]หน้าผ้า!E177</f>
        <v>บจก.ซิเบลโก้(สบปราบ)</v>
      </c>
      <c r="D168" s="13" t="str">
        <f>[2]หน้าผ้า!F177</f>
        <v>รอแบบ</v>
      </c>
      <c r="E168" s="9">
        <f>[2]หน้าผ้า!G177</f>
        <v>23</v>
      </c>
      <c r="F168" s="9">
        <f>[2]หน้าผ้า!H177</f>
        <v>34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68</v>
      </c>
      <c r="J168" s="9" t="str">
        <f>[2]หน้าผ้า!M177</f>
        <v>±</v>
      </c>
      <c r="K168" s="9">
        <f>[2]หน้าผ้า!N177</f>
        <v>5</v>
      </c>
      <c r="L168" s="9" t="str">
        <f>[2]หน้าผ้า!R177</f>
        <v>ไม่</v>
      </c>
      <c r="M168" s="10">
        <f>[2]หน้าผ้า!T177</f>
        <v>24</v>
      </c>
      <c r="N168" s="9">
        <f>[2]หน้าผ้า!U177</f>
        <v>37</v>
      </c>
      <c r="O168" s="9">
        <f>[2]หน้าผ้า!V177</f>
        <v>50</v>
      </c>
      <c r="P168" s="10">
        <f>[2]หน้าผ้า!AB177</f>
        <v>547.69438847999993</v>
      </c>
      <c r="Q168" s="10">
        <f>[2]หน้าผ้า!AC177</f>
        <v>0</v>
      </c>
      <c r="R168" s="10">
        <f>[2]หน้าผ้า!AD177</f>
        <v>547.69438847999993</v>
      </c>
      <c r="S168" s="9" t="str">
        <f>[2]หน้าผ้า!Z177</f>
        <v>มัด100</v>
      </c>
      <c r="T168" s="12">
        <f>[2]หน้าผ้า!X177</f>
        <v>45868</v>
      </c>
      <c r="U168" s="11">
        <f>[2]หน้าผ้า!AA177</f>
        <v>20000</v>
      </c>
      <c r="V168" s="10">
        <f>[2]หน้าผ้า!AJ177</f>
        <v>0</v>
      </c>
      <c r="W168" s="10">
        <f>[2]หน้าผ้า!AL177</f>
        <v>20000</v>
      </c>
      <c r="X168" s="10">
        <f>[2]หน้าผ้า!AM177</f>
        <v>0</v>
      </c>
      <c r="Y168" s="10">
        <f>[2]หน้าผ้า!AN177</f>
        <v>21000</v>
      </c>
      <c r="Z168" s="9" t="str">
        <f>[2]หน้าผ้า!AO177</f>
        <v>WSWT2325650</v>
      </c>
      <c r="AA168" s="8">
        <f>[2]หน้าผ้า!AQ177</f>
        <v>19837.400000000001</v>
      </c>
      <c r="AB168" s="8">
        <f>[2]หน้าผ้า!AR177</f>
        <v>19837.400000000001</v>
      </c>
      <c r="AC168" s="8">
        <f>[2]หน้าผ้า!AS177</f>
        <v>0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พร้อมส่ง</v>
      </c>
      <c r="AH168" s="1" t="str">
        <f>[2]หน้าผ้า!DL177</f>
        <v>P9</v>
      </c>
      <c r="AI168" s="1">
        <f>[2]หน้าผ้า!DM177</f>
        <v>3</v>
      </c>
      <c r="AJ168" s="3">
        <f>[2]หน้าผ้า!DN177</f>
        <v>45868</v>
      </c>
      <c r="AK168" s="3">
        <f>[2]หน้าผ้า!DQ177</f>
        <v>0</v>
      </c>
      <c r="AL168" s="3">
        <f>[2]หน้าผ้า!DR177</f>
        <v>45858</v>
      </c>
      <c r="AM168" s="3">
        <f>[2]หน้าผ้า!DS177</f>
        <v>45865</v>
      </c>
      <c r="AN168" s="3">
        <f>[2]หน้าผ้า!DT177</f>
        <v>45866</v>
      </c>
      <c r="AO168" s="3">
        <f>[2]หน้าผ้า!DU177</f>
        <v>45866</v>
      </c>
      <c r="AP168" s="3">
        <f>[2]หน้าผ้า!DP177</f>
        <v>45863</v>
      </c>
      <c r="AQ168" s="3">
        <f>[2]หน้าผ้า!DW177</f>
        <v>45867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>รอART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WRWT25650/WRWT25650</v>
      </c>
      <c r="BD168" s="56">
        <f>[2]หน้าผ้า!CA177</f>
        <v>0</v>
      </c>
    </row>
    <row r="169" spans="1:56" ht="27.75" customHeight="1" x14ac:dyDescent="0.45">
      <c r="A169" s="3">
        <f>[2]หน้าผ้า!C178</f>
        <v>0</v>
      </c>
      <c r="B169" s="14">
        <f>[2]หน้าผ้า!B178</f>
        <v>0</v>
      </c>
      <c r="C169" s="9">
        <f>[2]หน้าผ้า!E178</f>
        <v>0</v>
      </c>
      <c r="D169" s="13">
        <f>[2]หน้าผ้า!F178</f>
        <v>0</v>
      </c>
      <c r="E169" s="9">
        <f>[2]หน้าผ้า!G178</f>
        <v>23</v>
      </c>
      <c r="F169" s="9">
        <f>[2]หน้าผ้า!H178</f>
        <v>34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68</v>
      </c>
      <c r="J169" s="9" t="str">
        <f>[2]หน้าผ้า!M178</f>
        <v>±</v>
      </c>
      <c r="K169" s="9">
        <f>[2]หน้าผ้า!N178</f>
        <v>5</v>
      </c>
      <c r="L169" s="9">
        <f>[2]หน้าผ้า!R178</f>
        <v>0</v>
      </c>
      <c r="M169" s="10">
        <f>[2]หน้าผ้า!T178</f>
        <v>0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>
        <f>[2]หน้าผ้า!Z178</f>
        <v>0</v>
      </c>
      <c r="T169" s="12">
        <f>[2]หน้าผ้า!X178</f>
        <v>0</v>
      </c>
      <c r="U169" s="11">
        <f>[2]หน้าผ้า!AA178</f>
        <v>0</v>
      </c>
      <c r="V169" s="10">
        <f>[2]หน้าผ้า!AJ178</f>
        <v>0</v>
      </c>
      <c r="W169" s="10">
        <f>[2]หน้าผ้า!AL178</f>
        <v>0</v>
      </c>
      <c r="X169" s="10">
        <f>[2]หน้าผ้า!AM178</f>
        <v>0</v>
      </c>
      <c r="Y169" s="10">
        <f>[2]หน้าผ้า!AN178</f>
        <v>0</v>
      </c>
      <c r="Z169" s="9" t="str">
        <f>[2]หน้าผ้า!AO178</f>
        <v>WSWT2325650</v>
      </c>
      <c r="AA169" s="8">
        <f>[2]หน้าผ้า!AQ178</f>
        <v>45975.270000000004</v>
      </c>
      <c r="AB169" s="8">
        <f>[2]หน้าผ้า!AR178</f>
        <v>45975.270000000004</v>
      </c>
      <c r="AC169" s="8">
        <f>[2]หน้าผ้า!AS178</f>
        <v>0</v>
      </c>
      <c r="AD169" s="8">
        <f>[2]หน้าผ้า!AT178</f>
        <v>1236</v>
      </c>
      <c r="AE169" s="8">
        <f>[2]หน้าผ้า!AU178</f>
        <v>12007.56</v>
      </c>
      <c r="AF169" s="8" t="str">
        <f>[2]หน้าผ้า!AI178</f>
        <v>ระบุในSD</v>
      </c>
      <c r="AG169" s="1" t="str">
        <f>[3]หน้าผ้า!DC181</f>
        <v>พร้อมส่ง</v>
      </c>
      <c r="AH169" s="1">
        <f>[2]หน้าผ้า!DL178</f>
        <v>0</v>
      </c>
      <c r="AI169" s="1" t="str">
        <f>[2]หน้าผ้า!DM178</f>
        <v>Lead time</v>
      </c>
      <c r="AJ169" s="3">
        <f>[2]หน้าผ้า!DN178</f>
        <v>0</v>
      </c>
      <c r="AK169" s="3">
        <f>[2]หน้าผ้า!DQ178</f>
        <v>0</v>
      </c>
      <c r="AL169" s="3">
        <f>[2]หน้าผ้า!DR178</f>
        <v>0</v>
      </c>
      <c r="AM169" s="3">
        <f>[2]หน้าผ้า!DS178</f>
        <v>0</v>
      </c>
      <c r="AN169" s="3">
        <f>[2]หน้าผ้า!DT178</f>
        <v>0</v>
      </c>
      <c r="AO169" s="3">
        <f>[2]หน้าผ้า!DU178</f>
        <v>0</v>
      </c>
      <c r="AP169" s="3">
        <f>[2]หน้าผ้า!DP178</f>
        <v>0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>
        <f>[2]หน้าผ้า!EC178</f>
        <v>0</v>
      </c>
      <c r="AX169" s="2">
        <f>[2]หน้าผ้า!ED178</f>
        <v>0</v>
      </c>
      <c r="AY169" s="2">
        <f>[2]หน้าผ้า!AG178</f>
        <v>0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WRWT25650/WRWT25650</v>
      </c>
      <c r="BD169" s="56">
        <f>[2]หน้าผ้า!CA178</f>
        <v>0</v>
      </c>
    </row>
    <row r="170" spans="1:56" ht="27.75" customHeight="1" x14ac:dyDescent="0.45">
      <c r="A170" s="3" t="str">
        <f>[2]หน้าผ้า!C179</f>
        <v>ประมาณการ</v>
      </c>
      <c r="B170" s="14" t="str">
        <f>[2]หน้าผ้า!B179</f>
        <v>ประมาณการ</v>
      </c>
      <c r="C170" s="9" t="str">
        <f>[2]หน้าผ้า!E179</f>
        <v>พันธุ์ข้าว</v>
      </c>
      <c r="D170" s="13" t="str">
        <f>[2]หน้าผ้า!F179</f>
        <v>รอแบบ</v>
      </c>
      <c r="E170" s="9">
        <f>[2]หน้าผ้า!G179</f>
        <v>23</v>
      </c>
      <c r="F170" s="9">
        <f>[2]หน้าผ้า!H179</f>
        <v>34</v>
      </c>
      <c r="G170" s="9" t="str">
        <f>[2]หน้าผ้า!I179</f>
        <v>ขาวแถบใส5</v>
      </c>
      <c r="H170" s="9">
        <f>[2]หน้าผ้า!J179</f>
        <v>0</v>
      </c>
      <c r="I170" s="9">
        <f>[2]หน้าผ้า!L179</f>
        <v>68</v>
      </c>
      <c r="J170" s="9" t="str">
        <f>[2]หน้าผ้า!M179</f>
        <v>±</v>
      </c>
      <c r="K170" s="9">
        <f>[2]หน้าผ้า!N179</f>
        <v>5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>500กระสอบ</v>
      </c>
      <c r="T170" s="12">
        <f>[2]หน้าผ้า!X179</f>
        <v>45868</v>
      </c>
      <c r="U170" s="11">
        <f>[2]หน้าผ้า!AA179</f>
        <v>10000</v>
      </c>
      <c r="V170" s="10">
        <f>[2]หน้าผ้า!AJ179</f>
        <v>0</v>
      </c>
      <c r="W170" s="10">
        <f>[2]หน้าผ้า!AL179</f>
        <v>10000</v>
      </c>
      <c r="X170" s="10">
        <f>[2]หน้าผ้า!AM179</f>
        <v>0</v>
      </c>
      <c r="Y170" s="10">
        <f>[2]หน้าผ้า!AN179</f>
        <v>10500</v>
      </c>
      <c r="Z170" s="9" t="str">
        <f>[2]หน้าผ้า!AO179</f>
        <v>WSWTSCL052325650</v>
      </c>
      <c r="AA170" s="8">
        <f>[2]หน้าผ้า!AQ179</f>
        <v>9918.7000000000007</v>
      </c>
      <c r="AB170" s="8">
        <f>[2]หน้าผ้า!AR179</f>
        <v>0</v>
      </c>
      <c r="AC170" s="8">
        <f>[2]หน้าผ้า!AS179</f>
        <v>9918.7000000000007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พร้อมส่ง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45868</v>
      </c>
      <c r="AK170" s="3">
        <f>[2]หน้าผ้า!DQ179</f>
        <v>0</v>
      </c>
      <c r="AL170" s="3">
        <f>[2]หน้าผ้า!DR179</f>
        <v>45859</v>
      </c>
      <c r="AM170" s="3">
        <f>[2]หน้าผ้า!DS179</f>
        <v>45866</v>
      </c>
      <c r="AN170" s="3">
        <f>[2]หน้าผ้า!DT179</f>
        <v>45867</v>
      </c>
      <c r="AO170" s="3">
        <f>[2]หน้าผ้า!DU179</f>
        <v>45867</v>
      </c>
      <c r="AP170" s="3">
        <f>[2]หน้าผ้า!DP179</f>
        <v>45863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>รอART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WRWT25650/WRCL25680</v>
      </c>
      <c r="BD170" s="56">
        <f>[2]หน้าผ้า!CA179</f>
        <v>800.41704844444439</v>
      </c>
    </row>
    <row r="171" spans="1:56" ht="27.75" customHeight="1" x14ac:dyDescent="0.45">
      <c r="A171" s="3">
        <f>[2]หน้าผ้า!C180</f>
        <v>0</v>
      </c>
      <c r="B171" s="14">
        <f>[2]หน้าผ้า!B180</f>
        <v>0</v>
      </c>
      <c r="C171" s="9">
        <f>[2]หน้าผ้า!E180</f>
        <v>0</v>
      </c>
      <c r="D171" s="13">
        <f>[2]หน้าผ้า!F180</f>
        <v>0</v>
      </c>
      <c r="E171" s="9">
        <f>[2]หน้าผ้า!G180</f>
        <v>23</v>
      </c>
      <c r="F171" s="9">
        <f>[2]หน้าผ้า!H180</f>
        <v>34</v>
      </c>
      <c r="G171" s="9" t="str">
        <f>[2]หน้าผ้า!I180</f>
        <v>ขาวแถบใส5</v>
      </c>
      <c r="H171" s="9">
        <f>[2]หน้าผ้า!J180</f>
        <v>0</v>
      </c>
      <c r="I171" s="9">
        <f>[2]หน้าผ้า!L180</f>
        <v>68</v>
      </c>
      <c r="J171" s="9" t="str">
        <f>[2]หน้าผ้า!M180</f>
        <v>±</v>
      </c>
      <c r="K171" s="9">
        <f>[2]หน้าผ้า!N180</f>
        <v>5</v>
      </c>
      <c r="L171" s="9">
        <f>[2]หน้าผ้า!R180</f>
        <v>0</v>
      </c>
      <c r="M171" s="10">
        <f>[2]หน้าผ้า!T180</f>
        <v>0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>
        <f>[2]หน้าผ้า!Z180</f>
        <v>0</v>
      </c>
      <c r="T171" s="12">
        <f>[2]หน้าผ้า!X180</f>
        <v>0</v>
      </c>
      <c r="U171" s="11">
        <f>[2]หน้าผ้า!AA180</f>
        <v>0</v>
      </c>
      <c r="V171" s="10">
        <f>[2]หน้าผ้า!AJ180</f>
        <v>0</v>
      </c>
      <c r="W171" s="10">
        <f>[2]หน้าผ้า!AL180</f>
        <v>0</v>
      </c>
      <c r="X171" s="10">
        <f>[2]หน้าผ้า!AM180</f>
        <v>0</v>
      </c>
      <c r="Y171" s="10">
        <f>[2]หน้าผ้า!AN180</f>
        <v>0</v>
      </c>
      <c r="Z171" s="9" t="str">
        <f>[2]หน้าผ้า!AO180</f>
        <v>WSWTSCL052325650</v>
      </c>
      <c r="AA171" s="8">
        <f>[2]หน้าผ้า!AQ180</f>
        <v>9918.7000000000007</v>
      </c>
      <c r="AB171" s="8">
        <f>[2]หน้าผ้า!AR180</f>
        <v>0</v>
      </c>
      <c r="AC171" s="8">
        <f>[2]หน้าผ้า!AS180</f>
        <v>9918.7000000000007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ผ้าขาว</v>
      </c>
      <c r="AH171" s="1">
        <f>[2]หน้าผ้า!DL180</f>
        <v>0</v>
      </c>
      <c r="AI171" s="1" t="str">
        <f>[2]หน้าผ้า!DM180</f>
        <v>Lead time</v>
      </c>
      <c r="AJ171" s="3">
        <f>[2]หน้าผ้า!DN180</f>
        <v>0</v>
      </c>
      <c r="AK171" s="3">
        <f>[2]หน้าผ้า!DQ180</f>
        <v>0</v>
      </c>
      <c r="AL171" s="3">
        <f>[2]หน้าผ้า!DR180</f>
        <v>0</v>
      </c>
      <c r="AM171" s="3">
        <f>[2]หน้าผ้า!DS180</f>
        <v>0</v>
      </c>
      <c r="AN171" s="3">
        <f>[2]หน้าผ้า!DT180</f>
        <v>0</v>
      </c>
      <c r="AO171" s="3">
        <f>[2]หน้าผ้า!DU180</f>
        <v>0</v>
      </c>
      <c r="AP171" s="3">
        <f>[2]หน้าผ้า!DP180</f>
        <v>0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>
        <f>[2]หน้าผ้า!EC180</f>
        <v>0</v>
      </c>
      <c r="AX171" s="2">
        <f>[2]หน้าผ้า!ED180</f>
        <v>0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WRWT25650/WRCL25680</v>
      </c>
      <c r="BD171" s="56">
        <f>[2]หน้าผ้า!CA180</f>
        <v>0</v>
      </c>
    </row>
    <row r="172" spans="1:56" ht="27.75" customHeight="1" x14ac:dyDescent="0.45">
      <c r="A172" s="3">
        <f>[2]หน้าผ้า!C181</f>
        <v>0</v>
      </c>
      <c r="B172" s="14">
        <f>[2]หน้าผ้า!B181</f>
        <v>0</v>
      </c>
      <c r="C172" s="9">
        <f>[2]หน้าผ้า!E181</f>
        <v>0</v>
      </c>
      <c r="D172" s="13">
        <f>[2]หน้าผ้า!F181</f>
        <v>0</v>
      </c>
      <c r="E172" s="9">
        <f>[2]หน้าผ้า!G181</f>
        <v>23</v>
      </c>
      <c r="F172" s="9">
        <f>[2]หน้าผ้า!H181</f>
        <v>34</v>
      </c>
      <c r="G172" s="9" t="str">
        <f>[2]หน้าผ้า!I181</f>
        <v>ขาวแถบใส2</v>
      </c>
      <c r="H172" s="9">
        <f>[2]หน้าผ้า!J181</f>
        <v>0</v>
      </c>
      <c r="I172" s="9">
        <f>[2]หน้าผ้า!L181</f>
        <v>68</v>
      </c>
      <c r="J172" s="9" t="str">
        <f>[2]หน้าผ้า!M181</f>
        <v>±</v>
      </c>
      <c r="K172" s="9">
        <f>[2]หน้าผ้า!N181</f>
        <v>5</v>
      </c>
      <c r="L172" s="9">
        <f>[2]หน้าผ้า!R181</f>
        <v>0</v>
      </c>
      <c r="M172" s="10">
        <f>[2]หน้าผ้า!T181</f>
        <v>0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>
        <f>[2]หน้าผ้า!Z181</f>
        <v>0</v>
      </c>
      <c r="T172" s="12">
        <f>[2]หน้าผ้า!X181</f>
        <v>0</v>
      </c>
      <c r="U172" s="11">
        <f>[2]หน้าผ้า!AA181</f>
        <v>0</v>
      </c>
      <c r="V172" s="10">
        <f>[2]หน้าผ้า!AJ181</f>
        <v>0</v>
      </c>
      <c r="W172" s="10">
        <f>[2]หน้าผ้า!AL181</f>
        <v>0</v>
      </c>
      <c r="X172" s="10">
        <f>[2]หน้าผ้า!AM181</f>
        <v>0</v>
      </c>
      <c r="Y172" s="10">
        <f>[2]หน้าผ้า!AN181</f>
        <v>0</v>
      </c>
      <c r="Z172" s="9" t="str">
        <f>[2]หน้าผ้า!AO181</f>
        <v>WSWTFCL022325650</v>
      </c>
      <c r="AA172" s="8" t="e">
        <f>[2]หน้าผ้า!AQ181</f>
        <v>#REF!</v>
      </c>
      <c r="AB172" s="8" t="e">
        <f>[2]หน้าผ้า!AR181</f>
        <v>#REF!</v>
      </c>
      <c r="AC172" s="8" t="e">
        <f>[2]หน้าผ้า!AS181</f>
        <v>#REF!</v>
      </c>
      <c r="AD172" s="8" t="e">
        <f>[2]หน้าผ้า!AT181</f>
        <v>#REF!</v>
      </c>
      <c r="AE172" s="8" t="e">
        <f>[2]หน้าผ้า!AU181</f>
        <v>#REF!</v>
      </c>
      <c r="AF172" s="8" t="str">
        <f>[2]หน้าผ้า!AI181</f>
        <v>ระบุในSD</v>
      </c>
      <c r="AG172" s="1" t="str">
        <f>[3]หน้าผ้า!DC184</f>
        <v>พร้อมส่ง</v>
      </c>
      <c r="AH172" s="1">
        <f>[2]หน้าผ้า!DL181</f>
        <v>0</v>
      </c>
      <c r="AI172" s="1" t="str">
        <f>[2]หน้าผ้า!DM181</f>
        <v>Lead time</v>
      </c>
      <c r="AJ172" s="3">
        <f>[2]หน้าผ้า!DN181</f>
        <v>0</v>
      </c>
      <c r="AK172" s="3">
        <f>[2]หน้าผ้า!DQ181</f>
        <v>0</v>
      </c>
      <c r="AL172" s="3">
        <f>[2]หน้าผ้า!DR181</f>
        <v>0</v>
      </c>
      <c r="AM172" s="3">
        <f>[2]หน้าผ้า!DS181</f>
        <v>0</v>
      </c>
      <c r="AN172" s="3">
        <f>[2]หน้าผ้า!DT181</f>
        <v>0</v>
      </c>
      <c r="AO172" s="3">
        <f>[2]หน้าผ้า!DU181</f>
        <v>0</v>
      </c>
      <c r="AP172" s="3">
        <f>[2]หน้าผ้า!DP181</f>
        <v>0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>
        <f>[2]หน้าผ้า!EC181</f>
        <v>0</v>
      </c>
      <c r="AX172" s="2">
        <f>[2]หน้าผ้า!ED181</f>
        <v>0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WRWT25650/WRCL25680</v>
      </c>
      <c r="BD172" s="56">
        <f>[2]หน้าผ้า!CA181</f>
        <v>0</v>
      </c>
    </row>
    <row r="173" spans="1:56" ht="27.75" customHeight="1" x14ac:dyDescent="0.45">
      <c r="A173" s="3">
        <f>[2]หน้าผ้า!C182</f>
        <v>0</v>
      </c>
      <c r="B173" s="14">
        <f>[2]หน้าผ้า!B182</f>
        <v>0</v>
      </c>
      <c r="C173" s="9">
        <f>[2]หน้าผ้า!E182</f>
        <v>0</v>
      </c>
      <c r="D173" s="13">
        <f>[2]หน้าผ้า!F182</f>
        <v>0</v>
      </c>
      <c r="E173" s="9">
        <f>[2]หน้าผ้า!G182</f>
        <v>23</v>
      </c>
      <c r="F173" s="9">
        <f>[2]หน้าผ้า!H182</f>
        <v>37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85</v>
      </c>
      <c r="J173" s="9" t="str">
        <f>[2]หน้าผ้า!M182</f>
        <v>±</v>
      </c>
      <c r="K173" s="9">
        <f>[2]หน้าผ้า!N182</f>
        <v>5</v>
      </c>
      <c r="L173" s="9">
        <f>[2]หน้าผ้า!R182</f>
        <v>0</v>
      </c>
      <c r="M173" s="10">
        <f>[2]หน้าผ้า!T182</f>
        <v>0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>
        <f>[2]หน้าผ้า!Z182</f>
        <v>0</v>
      </c>
      <c r="T173" s="12">
        <f>[2]หน้าผ้า!X182</f>
        <v>0</v>
      </c>
      <c r="U173" s="11">
        <f>[2]หน้าผ้า!AA182</f>
        <v>0</v>
      </c>
      <c r="V173" s="10">
        <f>[2]หน้าผ้า!AJ182</f>
        <v>0</v>
      </c>
      <c r="W173" s="10">
        <f>[2]หน้าผ้า!AL182</f>
        <v>0</v>
      </c>
      <c r="X173" s="10">
        <f>[2]หน้าผ้า!AM182</f>
        <v>0</v>
      </c>
      <c r="Y173" s="10">
        <f>[2]หน้าผ้า!AN182</f>
        <v>0</v>
      </c>
      <c r="Z173" s="9" t="str">
        <f>[2]หน้าผ้า!AO182</f>
        <v>WSWT2325800</v>
      </c>
      <c r="AA173" s="8" t="e">
        <f>[2]หน้าผ้า!AQ182</f>
        <v>#REF!</v>
      </c>
      <c r="AB173" s="8" t="e">
        <f>[2]หน้าผ้า!AR182</f>
        <v>#REF!</v>
      </c>
      <c r="AC173" s="8" t="e">
        <f>[2]หน้าผ้า!AS182</f>
        <v>#REF!</v>
      </c>
      <c r="AD173" s="8" t="e">
        <f>[2]หน้าผ้า!AT182</f>
        <v>#REF!</v>
      </c>
      <c r="AE173" s="8" t="e">
        <f>[2]หน้าผ้า!AU182</f>
        <v>#REF!</v>
      </c>
      <c r="AF173" s="8" t="str">
        <f>[2]หน้าผ้า!AI182</f>
        <v>ระบุในSD</v>
      </c>
      <c r="AG173" s="1" t="str">
        <f>[3]หน้าผ้า!DC185</f>
        <v>พร้อมส่ง</v>
      </c>
      <c r="AH173" s="1">
        <f>[2]หน้าผ้า!DL182</f>
        <v>0</v>
      </c>
      <c r="AI173" s="1" t="str">
        <f>[2]หน้าผ้า!DM182</f>
        <v>Lead time</v>
      </c>
      <c r="AJ173" s="3">
        <f>[2]หน้าผ้า!DN182</f>
        <v>0</v>
      </c>
      <c r="AK173" s="3">
        <f>[2]หน้าผ้า!DQ182</f>
        <v>0</v>
      </c>
      <c r="AL173" s="3">
        <f>[2]หน้าผ้า!DR182</f>
        <v>0</v>
      </c>
      <c r="AM173" s="3">
        <f>[2]หน้าผ้า!DS182</f>
        <v>0</v>
      </c>
      <c r="AN173" s="3">
        <f>[2]หน้าผ้า!DT182</f>
        <v>0</v>
      </c>
      <c r="AO173" s="3">
        <f>[2]หน้าผ้า!DU182</f>
        <v>0</v>
      </c>
      <c r="AP173" s="3">
        <f>[2]หน้าผ้า!DP182</f>
        <v>0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>
        <f>[2]หน้าผ้า!EC182</f>
        <v>0</v>
      </c>
      <c r="AX173" s="2">
        <f>[2]หน้าผ้า!ED182</f>
        <v>0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WRWT25800/WRWT28750</v>
      </c>
      <c r="BD173" s="56">
        <f>[2]หน้าผ้า!CA182</f>
        <v>0</v>
      </c>
    </row>
    <row r="174" spans="1:56" ht="27.75" customHeight="1" x14ac:dyDescent="0.45">
      <c r="A174" s="3">
        <f>[2]หน้าผ้า!C183</f>
        <v>45727</v>
      </c>
      <c r="B174" s="14" t="str">
        <f>[2]หน้าผ้า!B183</f>
        <v>MK68-000378</v>
      </c>
      <c r="C174" s="9" t="str">
        <f>[2]หน้าผ้า!E183</f>
        <v>บจก.แอมโก้เวท</v>
      </c>
      <c r="D174" s="13" t="str">
        <f>[2]หน้าผ้า!F183</f>
        <v>ไม่พิมพ์</v>
      </c>
      <c r="E174" s="9">
        <f>[2]หน้าผ้า!G183</f>
        <v>23</v>
      </c>
      <c r="F174" s="9">
        <f>[2]หน้าผ้า!H183</f>
        <v>40</v>
      </c>
      <c r="G174" s="9" t="str">
        <f>[2]หน้าผ้า!I183</f>
        <v>ขาว</v>
      </c>
      <c r="H174" s="9" t="str">
        <f>[2]หน้าผ้า!J183</f>
        <v>ใส</v>
      </c>
      <c r="I174" s="9">
        <f>[2]หน้าผ้า!L183</f>
        <v>125</v>
      </c>
      <c r="J174" s="9" t="str">
        <f>[2]หน้าผ้า!M183</f>
        <v>±</v>
      </c>
      <c r="K174" s="9">
        <f>[2]หน้าผ้า!N183</f>
        <v>5</v>
      </c>
      <c r="L174" s="9" t="str">
        <f>[2]หน้าผ้า!R183</f>
        <v>จับจีบ4"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>500กระสอบแบน</v>
      </c>
      <c r="T174" s="12" t="str">
        <f>[2]หน้าผ้า!X183</f>
        <v>รอแจ้ง</v>
      </c>
      <c r="U174" s="11">
        <f>[2]หน้าผ้า!AA183</f>
        <v>1000</v>
      </c>
      <c r="V174" s="10">
        <f>[2]หน้าผ้า!AJ183</f>
        <v>0</v>
      </c>
      <c r="W174" s="10">
        <f>[2]หน้าผ้า!AL183</f>
        <v>1000</v>
      </c>
      <c r="X174" s="10">
        <f>[2]หน้าผ้า!AM183</f>
        <v>0</v>
      </c>
      <c r="Y174" s="10">
        <f>[2]หน้าผ้า!AN183</f>
        <v>0</v>
      </c>
      <c r="Z174" s="9" t="str">
        <f>[2]หน้าผ้า!AO183</f>
        <v>WSWT2321750</v>
      </c>
      <c r="AA174" s="8">
        <f>[2]หน้าผ้า!AQ183</f>
        <v>1159.5100000000002</v>
      </c>
      <c r="AB174" s="8">
        <f>[2]หน้าผ้า!AR183</f>
        <v>1159.5100000000002</v>
      </c>
      <c r="AC174" s="8">
        <f>[2]หน้าผ้า!AS183</f>
        <v>0</v>
      </c>
      <c r="AD174" s="8">
        <f>[2]หน้าผ้า!AT183</f>
        <v>1159.5100000000002</v>
      </c>
      <c r="AE174" s="8">
        <f>[2]หน้าผ้า!AU183</f>
        <v>0</v>
      </c>
      <c r="AF174" s="8" t="str">
        <f>[2]หน้าผ้า!AI183</f>
        <v>ห้ามขาด-เกินได้5%</v>
      </c>
      <c r="AG174" s="1" t="str">
        <f>[3]หน้าผ้า!DC186</f>
        <v>พร้อมส่ง</v>
      </c>
      <c r="AH174" s="1" t="str">
        <f>[2]หน้าผ้า!DL183</f>
        <v>P11</v>
      </c>
      <c r="AI174" s="1">
        <f>[2]หน้าผ้า!DM183</f>
        <v>2</v>
      </c>
      <c r="AJ174" s="3" t="str">
        <f>[2]หน้าผ้า!DN183</f>
        <v>รอแจ้ง</v>
      </c>
      <c r="AK174" s="3" t="e">
        <f>[2]หน้าผ้า!DQ183</f>
        <v>#VALUE!</v>
      </c>
      <c r="AL174" s="3">
        <f>[2]หน้าผ้า!DR183</f>
        <v>0</v>
      </c>
      <c r="AM174" s="3">
        <f>[2]หน้าผ้า!DS183</f>
        <v>0</v>
      </c>
      <c r="AN174" s="3">
        <f>[2]หน้าผ้า!DT183</f>
        <v>0</v>
      </c>
      <c r="AO174" s="3" t="e">
        <f>[2]หน้าผ้า!DU183</f>
        <v>#VALUE!</v>
      </c>
      <c r="AP174" s="3" t="e">
        <f>[2]หน้าผ้า!DP183</f>
        <v>#VALUE!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งานเคลือบ+ตัด</v>
      </c>
      <c r="AX174" s="2">
        <f>[2]หน้าผ้า!ED183</f>
        <v>0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WRWT21750/WRWT21750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0</v>
      </c>
      <c r="B175" s="14">
        <f>[2]หน้าผ้า!B184</f>
        <v>0</v>
      </c>
      <c r="C175" s="9">
        <f>[2]หน้าผ้า!E184</f>
        <v>0</v>
      </c>
      <c r="D175" s="13">
        <f>[2]หน้าผ้า!F184</f>
        <v>0</v>
      </c>
      <c r="E175" s="9">
        <f>[2]หน้าผ้า!G184</f>
        <v>23</v>
      </c>
      <c r="F175" s="9">
        <f>[2]หน้าผ้า!H184</f>
        <v>37</v>
      </c>
      <c r="G175" s="9">
        <f>[2]หน้าผ้า!I184</f>
        <v>0</v>
      </c>
      <c r="H175" s="9">
        <f>[2]หน้าผ้า!J184</f>
        <v>0</v>
      </c>
      <c r="I175" s="9">
        <f>[2]หน้าผ้า!L184</f>
        <v>85</v>
      </c>
      <c r="J175" s="9" t="str">
        <f>[2]หน้าผ้า!M184</f>
        <v>±</v>
      </c>
      <c r="K175" s="9">
        <f>[2]หน้าผ้า!N184</f>
        <v>5</v>
      </c>
      <c r="L175" s="9">
        <f>[2]หน้าผ้า!R184</f>
        <v>0</v>
      </c>
      <c r="M175" s="10">
        <f>[2]หน้าผ้า!T184</f>
        <v>0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>
        <f>[2]หน้าผ้า!Z184</f>
        <v>0</v>
      </c>
      <c r="T175" s="12">
        <f>[2]หน้าผ้า!X184</f>
        <v>0</v>
      </c>
      <c r="U175" s="11">
        <f>[2]หน้าผ้า!AA184</f>
        <v>0</v>
      </c>
      <c r="V175" s="10">
        <f>[2]หน้าผ้า!AJ184</f>
        <v>0</v>
      </c>
      <c r="W175" s="10">
        <f>[2]หน้าผ้า!AL184</f>
        <v>0</v>
      </c>
      <c r="X175" s="10">
        <f>[2]หน้าผ้า!AM184</f>
        <v>0</v>
      </c>
      <c r="Y175" s="10">
        <f>[2]หน้าผ้า!AN184</f>
        <v>0</v>
      </c>
      <c r="Z175" s="9" t="str">
        <f>[2]หน้าผ้า!AO184</f>
        <v>WSWT2321750</v>
      </c>
      <c r="AA175" s="8">
        <f>[2]หน้าผ้า!AQ184</f>
        <v>1159.5100000000002</v>
      </c>
      <c r="AB175" s="8">
        <f>[2]หน้าผ้า!AR184</f>
        <v>1159.5100000000002</v>
      </c>
      <c r="AC175" s="8">
        <f>[2]หน้าผ้า!AS184</f>
        <v>0</v>
      </c>
      <c r="AD175" s="8">
        <f>[2]หน้าผ้า!AT184</f>
        <v>1159.5100000000002</v>
      </c>
      <c r="AE175" s="8">
        <f>[2]หน้าผ้า!AU184</f>
        <v>0</v>
      </c>
      <c r="AF175" s="8" t="str">
        <f>[2]หน้าผ้า!AI184</f>
        <v>ระบุในSD</v>
      </c>
      <c r="AG175" s="1" t="str">
        <f>[3]หน้าผ้า!DC187</f>
        <v>พร้อมส่ง</v>
      </c>
      <c r="AH175" s="1">
        <f>[2]หน้าผ้า!DL184</f>
        <v>0</v>
      </c>
      <c r="AI175" s="1" t="str">
        <f>[2]หน้าผ้า!DM184</f>
        <v>Lead time</v>
      </c>
      <c r="AJ175" s="3">
        <f>[2]หน้าผ้า!DN184</f>
        <v>0</v>
      </c>
      <c r="AK175" s="3">
        <f>[2]หน้าผ้า!DQ184</f>
        <v>0</v>
      </c>
      <c r="AL175" s="3">
        <f>[2]หน้าผ้า!DR184</f>
        <v>0</v>
      </c>
      <c r="AM175" s="3">
        <f>[2]หน้าผ้า!DS184</f>
        <v>0</v>
      </c>
      <c r="AN175" s="3">
        <f>[2]หน้าผ้า!DT184</f>
        <v>0</v>
      </c>
      <c r="AO175" s="3">
        <f>[2]หน้าผ้า!DU184</f>
        <v>0</v>
      </c>
      <c r="AP175" s="3">
        <f>[2]หน้าผ้า!DP184</f>
        <v>0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>
        <f>[2]หน้าผ้า!EC184</f>
        <v>0</v>
      </c>
      <c r="AX175" s="2">
        <f>[2]หน้าผ้า!ED184</f>
        <v>0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WRWT230750/WRWT21750</v>
      </c>
      <c r="BD175" s="56">
        <f>[2]หน้าผ้า!CA184</f>
        <v>0</v>
      </c>
    </row>
    <row r="176" spans="1:56" ht="27.75" customHeight="1" x14ac:dyDescent="0.45">
      <c r="A176" s="3">
        <f>[2]หน้าผ้า!C185</f>
        <v>0</v>
      </c>
      <c r="B176" s="14">
        <f>[2]หน้าผ้า!B185</f>
        <v>0</v>
      </c>
      <c r="C176" s="9">
        <f>[2]หน้าผ้า!E185</f>
        <v>0</v>
      </c>
      <c r="D176" s="13">
        <f>[2]หน้าผ้า!F185</f>
        <v>0</v>
      </c>
      <c r="E176" s="9">
        <f>[2]หน้าผ้า!G185</f>
        <v>23</v>
      </c>
      <c r="F176" s="9">
        <f>[2]หน้าผ้า!H185</f>
        <v>34</v>
      </c>
      <c r="G176" s="9">
        <f>[2]หน้าผ้า!I185</f>
        <v>0</v>
      </c>
      <c r="H176" s="9">
        <f>[2]หน้าผ้า!J185</f>
        <v>0</v>
      </c>
      <c r="I176" s="9">
        <f>[2]หน้าผ้า!L185</f>
        <v>68</v>
      </c>
      <c r="J176" s="9" t="str">
        <f>[2]หน้าผ้า!M185</f>
        <v>±</v>
      </c>
      <c r="K176" s="9">
        <f>[2]หน้าผ้า!N185</f>
        <v>5</v>
      </c>
      <c r="L176" s="9">
        <f>[2]หน้าผ้า!R185</f>
        <v>0</v>
      </c>
      <c r="M176" s="10">
        <f>[2]หน้าผ้า!T185</f>
        <v>0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>
        <f>[2]หน้าผ้า!Z185</f>
        <v>0</v>
      </c>
      <c r="T176" s="12">
        <f>[2]หน้าผ้า!X185</f>
        <v>0</v>
      </c>
      <c r="U176" s="11">
        <f>[2]หน้าผ้า!AA185</f>
        <v>0</v>
      </c>
      <c r="V176" s="10">
        <f>[2]หน้าผ้า!AJ185</f>
        <v>0</v>
      </c>
      <c r="W176" s="10">
        <f>[2]หน้าผ้า!AL185</f>
        <v>0</v>
      </c>
      <c r="X176" s="10">
        <f>[2]หน้าผ้า!AM185</f>
        <v>0</v>
      </c>
      <c r="Y176" s="10">
        <f>[2]หน้าผ้า!AN185</f>
        <v>0</v>
      </c>
      <c r="Z176" s="9" t="str">
        <f>[2]หน้าผ้า!AO185</f>
        <v>WSWTSCL1R042325650</v>
      </c>
      <c r="AA176" s="8" t="e">
        <f>[2]หน้าผ้า!AQ185</f>
        <v>#REF!</v>
      </c>
      <c r="AB176" s="8" t="e">
        <f>[2]หน้าผ้า!AR185</f>
        <v>#REF!</v>
      </c>
      <c r="AC176" s="8" t="e">
        <f>[2]หน้าผ้า!AS185</f>
        <v>#REF!</v>
      </c>
      <c r="AD176" s="8" t="e">
        <f>[2]หน้าผ้า!AT185</f>
        <v>#REF!</v>
      </c>
      <c r="AE176" s="8" t="e">
        <f>[2]หน้าผ้า!AU185</f>
        <v>#REF!</v>
      </c>
      <c r="AF176" s="8" t="str">
        <f>[2]หน้าผ้า!AI185</f>
        <v>ระบุในSD</v>
      </c>
      <c r="AG176" s="1" t="str">
        <f>[3]หน้าผ้า!DC188</f>
        <v>พร้อมส่ง</v>
      </c>
      <c r="AH176" s="1">
        <f>[2]หน้าผ้า!DL185</f>
        <v>0</v>
      </c>
      <c r="AI176" s="1" t="str">
        <f>[2]หน้าผ้า!DM185</f>
        <v>Lead time</v>
      </c>
      <c r="AJ176" s="3">
        <f>[2]หน้าผ้า!DN185</f>
        <v>0</v>
      </c>
      <c r="AK176" s="3">
        <f>[2]หน้าผ้า!DQ185</f>
        <v>0</v>
      </c>
      <c r="AL176" s="3">
        <f>[2]หน้าผ้า!DR185</f>
        <v>0</v>
      </c>
      <c r="AM176" s="3">
        <f>[2]หน้าผ้า!DS185</f>
        <v>0</v>
      </c>
      <c r="AN176" s="3">
        <f>[2]หน้าผ้า!DT185</f>
        <v>0</v>
      </c>
      <c r="AO176" s="3">
        <f>[2]หน้าผ้า!DU185</f>
        <v>0</v>
      </c>
      <c r="AP176" s="3">
        <f>[2]หน้าผ้า!DP185</f>
        <v>0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>
        <f>[2]หน้าผ้า!EC185</f>
        <v>0</v>
      </c>
      <c r="AX176" s="2">
        <f>[2]หน้าผ้า!ED185</f>
        <v>0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WRWT230650/WRWT25680</v>
      </c>
      <c r="BD176" s="56">
        <f>[2]หน้าผ้า!CA185</f>
        <v>0</v>
      </c>
    </row>
    <row r="177" spans="1:56" ht="27.75" customHeight="1" x14ac:dyDescent="0.45">
      <c r="A177" s="3">
        <f>[2]หน้าผ้า!C186</f>
        <v>0</v>
      </c>
      <c r="B177" s="14">
        <f>[2]หน้าผ้า!B186</f>
        <v>0</v>
      </c>
      <c r="C177" s="9">
        <f>[2]หน้าผ้า!E186</f>
        <v>0</v>
      </c>
      <c r="D177" s="13">
        <f>[2]หน้าผ้า!F186</f>
        <v>0</v>
      </c>
      <c r="E177" s="9">
        <f>[2]หน้าผ้า!G186</f>
        <v>23</v>
      </c>
      <c r="F177" s="9">
        <f>[2]หน้าผ้า!H186</f>
        <v>37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90</v>
      </c>
      <c r="J177" s="9" t="str">
        <f>[2]หน้าผ้า!M186</f>
        <v>±</v>
      </c>
      <c r="K177" s="9">
        <f>[2]หน้าผ้า!N186</f>
        <v>5</v>
      </c>
      <c r="L177" s="9">
        <f>[2]หน้าผ้า!R186</f>
        <v>0</v>
      </c>
      <c r="M177" s="10">
        <f>[2]หน้าผ้า!T186</f>
        <v>0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>
        <f>[2]หน้าผ้า!Z186</f>
        <v>0</v>
      </c>
      <c r="T177" s="12">
        <f>[2]หน้าผ้า!X186</f>
        <v>0</v>
      </c>
      <c r="U177" s="11">
        <f>[2]หน้าผ้า!AA186</f>
        <v>0</v>
      </c>
      <c r="V177" s="10">
        <f>[2]หน้าผ้า!AJ186</f>
        <v>0</v>
      </c>
      <c r="W177" s="10">
        <f>[2]หน้าผ้า!AL186</f>
        <v>0</v>
      </c>
      <c r="X177" s="10">
        <f>[2]หน้าผ้า!AM186</f>
        <v>0</v>
      </c>
      <c r="Y177" s="10">
        <f>[2]หน้าผ้า!AN186</f>
        <v>0</v>
      </c>
      <c r="Z177" s="9" t="str">
        <f>[2]หน้าผ้า!AO186</f>
        <v>WSWT2325800SM</v>
      </c>
      <c r="AA177" s="8" t="e">
        <f>[2]หน้าผ้า!AQ186</f>
        <v>#REF!</v>
      </c>
      <c r="AB177" s="8" t="e">
        <f>[2]หน้าผ้า!AR186</f>
        <v>#REF!</v>
      </c>
      <c r="AC177" s="8" t="e">
        <f>[2]หน้าผ้า!AS186</f>
        <v>#REF!</v>
      </c>
      <c r="AD177" s="8" t="e">
        <f>[2]หน้าผ้า!AT186</f>
        <v>#REF!</v>
      </c>
      <c r="AE177" s="8" t="e">
        <f>[2]หน้าผ้า!AU186</f>
        <v>#REF!</v>
      </c>
      <c r="AF177" s="8" t="str">
        <f>[2]หน้าผ้า!AI186</f>
        <v>ระบุในSD</v>
      </c>
      <c r="AG177" s="1" t="str">
        <f>[3]หน้าผ้า!DC189</f>
        <v>พร้อมส่ง</v>
      </c>
      <c r="AH177" s="1">
        <f>[2]หน้าผ้า!DL186</f>
        <v>0</v>
      </c>
      <c r="AI177" s="1" t="str">
        <f>[2]หน้าผ้า!DM186</f>
        <v>Lead time</v>
      </c>
      <c r="AJ177" s="3">
        <f>[2]หน้าผ้า!DN186</f>
        <v>0</v>
      </c>
      <c r="AK177" s="3">
        <f>[2]หน้าผ้า!DQ186</f>
        <v>0</v>
      </c>
      <c r="AL177" s="3">
        <f>[2]หน้าผ้า!DR186</f>
        <v>0</v>
      </c>
      <c r="AM177" s="3">
        <f>[2]หน้าผ้า!DS186</f>
        <v>0</v>
      </c>
      <c r="AN177" s="3">
        <f>[2]หน้าผ้า!DT186</f>
        <v>0</v>
      </c>
      <c r="AO177" s="3">
        <f>[2]หน้าผ้า!DU186</f>
        <v>0</v>
      </c>
      <c r="AP177" s="3">
        <f>[2]หน้าผ้า!DP186</f>
        <v>0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>
        <f>[2]หน้าผ้า!EC186</f>
        <v>0</v>
      </c>
      <c r="AX177" s="2">
        <f>[2]หน้าผ้า!ED186</f>
        <v>0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WRWT21800/WRWT21800</v>
      </c>
      <c r="BD177" s="56">
        <f>[2]หน้าผ้า!CA186</f>
        <v>0</v>
      </c>
    </row>
    <row r="178" spans="1:56" ht="27.75" customHeight="1" x14ac:dyDescent="0.45">
      <c r="A178" s="3">
        <f>[2]หน้าผ้า!C187</f>
        <v>0</v>
      </c>
      <c r="B178" s="14">
        <f>[2]หน้าผ้า!B187</f>
        <v>0</v>
      </c>
      <c r="C178" s="9">
        <f>[2]หน้าผ้า!E187</f>
        <v>0</v>
      </c>
      <c r="D178" s="13">
        <f>[2]หน้าผ้า!F187</f>
        <v>0</v>
      </c>
      <c r="E178" s="9">
        <f>[2]หน้าผ้า!G187</f>
        <v>23</v>
      </c>
      <c r="F178" s="9">
        <f>[2]หน้าผ้า!H187</f>
        <v>37</v>
      </c>
      <c r="G178" s="9">
        <f>[2]หน้าผ้า!I187</f>
        <v>0</v>
      </c>
      <c r="H178" s="9">
        <f>[2]หน้าผ้า!J187</f>
        <v>0</v>
      </c>
      <c r="I178" s="9">
        <f>[2]หน้าผ้า!L187</f>
        <v>120</v>
      </c>
      <c r="J178" s="9" t="str">
        <f>[2]หน้าผ้า!M187</f>
        <v>+</v>
      </c>
      <c r="K178" s="9">
        <f>[2]หน้าผ้า!N187</f>
        <v>5</v>
      </c>
      <c r="L178" s="9">
        <f>[2]หน้าผ้า!R187</f>
        <v>0</v>
      </c>
      <c r="M178" s="10">
        <f>[2]หน้าผ้า!T187</f>
        <v>0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>
        <f>[2]หน้าผ้า!Z187</f>
        <v>0</v>
      </c>
      <c r="T178" s="12">
        <f>[2]หน้าผ้า!X187</f>
        <v>0</v>
      </c>
      <c r="U178" s="11">
        <f>[2]หน้าผ้า!AA187</f>
        <v>0</v>
      </c>
      <c r="V178" s="10">
        <f>[2]หน้าผ้า!AJ187</f>
        <v>0</v>
      </c>
      <c r="W178" s="10">
        <f>[2]หน้าผ้า!AL187</f>
        <v>0</v>
      </c>
      <c r="X178" s="10">
        <f>[2]หน้าผ้า!AM187</f>
        <v>0</v>
      </c>
      <c r="Y178" s="10">
        <f>[2]หน้าผ้า!AN187</f>
        <v>0</v>
      </c>
      <c r="Z178" s="9" t="str">
        <f>[2]หน้าผ้า!AO187</f>
        <v>WSWT23211125120SMFX</v>
      </c>
      <c r="AA178" s="8" t="e">
        <f>[2]หน้าผ้า!AQ187</f>
        <v>#REF!</v>
      </c>
      <c r="AB178" s="8" t="e">
        <f>[2]หน้าผ้า!AR187</f>
        <v>#REF!</v>
      </c>
      <c r="AC178" s="8" t="e">
        <f>[2]หน้าผ้า!AS187</f>
        <v>#REF!</v>
      </c>
      <c r="AD178" s="8" t="e">
        <f>[2]หน้าผ้า!AT187</f>
        <v>#REF!</v>
      </c>
      <c r="AE178" s="8" t="e">
        <f>[2]หน้าผ้า!AU187</f>
        <v>#REF!</v>
      </c>
      <c r="AF178" s="8" t="str">
        <f>[2]หน้าผ้า!AI187</f>
        <v>ระบุในSD</v>
      </c>
      <c r="AG178" s="1" t="str">
        <f>[3]หน้าผ้า!DC190</f>
        <v>พร้อมส่ง</v>
      </c>
      <c r="AH178" s="1">
        <f>[2]หน้าผ้า!DL187</f>
        <v>0</v>
      </c>
      <c r="AI178" s="1" t="str">
        <f>[2]หน้าผ้า!DM187</f>
        <v>Lead time</v>
      </c>
      <c r="AJ178" s="3">
        <f>[2]หน้าผ้า!DN187</f>
        <v>0</v>
      </c>
      <c r="AK178" s="3">
        <f>[2]หน้าผ้า!DQ187</f>
        <v>0</v>
      </c>
      <c r="AL178" s="3">
        <f>[2]หน้าผ้า!DR187</f>
        <v>0</v>
      </c>
      <c r="AM178" s="3">
        <f>[2]หน้าผ้า!DS187</f>
        <v>0</v>
      </c>
      <c r="AN178" s="3">
        <f>[2]หน้าผ้า!DT187</f>
        <v>0</v>
      </c>
      <c r="AO178" s="3">
        <f>[2]หน้าผ้า!DU187</f>
        <v>0</v>
      </c>
      <c r="AP178" s="3">
        <f>[2]หน้าผ้า!DP187</f>
        <v>0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>
        <f>[2]หน้าผ้า!EC187</f>
        <v>0</v>
      </c>
      <c r="AX178" s="2">
        <f>[2]หน้าผ้า!ED187</f>
        <v>0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WROP2301125/WRBR21940</v>
      </c>
      <c r="BD178" s="56">
        <f>[2]หน้าผ้า!CA187</f>
        <v>0</v>
      </c>
    </row>
    <row r="179" spans="1:56" ht="27.75" customHeight="1" x14ac:dyDescent="0.45">
      <c r="A179" s="3">
        <f>[2]หน้าผ้า!C188</f>
        <v>0</v>
      </c>
      <c r="B179" s="14">
        <f>[2]หน้าผ้า!B188</f>
        <v>0</v>
      </c>
      <c r="C179" s="9">
        <f>[2]หน้าผ้า!E188</f>
        <v>0</v>
      </c>
      <c r="D179" s="13" t="str">
        <f>[2]หน้าผ้า!F188</f>
        <v xml:space="preserve">  </v>
      </c>
      <c r="E179" s="9">
        <f>[2]หน้าผ้า!G188</f>
        <v>23</v>
      </c>
      <c r="F179" s="9">
        <f>[2]หน้าผ้า!H188</f>
        <v>37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130</v>
      </c>
      <c r="J179" s="9" t="str">
        <f>[2]หน้าผ้า!M188</f>
        <v>+</v>
      </c>
      <c r="K179" s="9">
        <f>[2]หน้าผ้า!N188</f>
        <v>3</v>
      </c>
      <c r="L179" s="9">
        <f>[2]หน้าผ้า!R188</f>
        <v>0</v>
      </c>
      <c r="M179" s="10">
        <f>[2]หน้าผ้า!T188</f>
        <v>0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>
        <f>[2]หน้าผ้า!Z188</f>
        <v>0</v>
      </c>
      <c r="T179" s="12">
        <f>[2]หน้าผ้า!X188</f>
        <v>0</v>
      </c>
      <c r="U179" s="11">
        <f>[2]หน้าผ้า!AA188</f>
        <v>0</v>
      </c>
      <c r="V179" s="10">
        <f>[2]หน้าผ้า!AJ188</f>
        <v>0</v>
      </c>
      <c r="W179" s="10">
        <f>[2]หน้าผ้า!AL188</f>
        <v>0</v>
      </c>
      <c r="X179" s="10">
        <f>[2]หน้าผ้า!AM188</f>
        <v>0</v>
      </c>
      <c r="Y179" s="10">
        <f>[2]หน้าผ้า!AN188</f>
        <v>0</v>
      </c>
      <c r="Z179" s="9" t="str">
        <f>[2]หน้าผ้า!AO188</f>
        <v>WSWT23211125130</v>
      </c>
      <c r="AA179" s="8" t="e">
        <f>[2]หน้าผ้า!AQ188</f>
        <v>#REF!</v>
      </c>
      <c r="AB179" s="8" t="e">
        <f>[2]หน้าผ้า!AR188</f>
        <v>#REF!</v>
      </c>
      <c r="AC179" s="8" t="e">
        <f>[2]หน้าผ้า!AS188</f>
        <v>#REF!</v>
      </c>
      <c r="AD179" s="8" t="e">
        <f>[2]หน้าผ้า!AT188</f>
        <v>#REF!</v>
      </c>
      <c r="AE179" s="8" t="e">
        <f>[2]หน้าผ้า!AU188</f>
        <v>#REF!</v>
      </c>
      <c r="AF179" s="8" t="str">
        <f>[2]หน้าผ้า!AI188</f>
        <v>ระบุในSD</v>
      </c>
      <c r="AG179" s="1" t="str">
        <f>[3]หน้าผ้า!DC191</f>
        <v>พิมพ์ไม่ครบ</v>
      </c>
      <c r="AH179" s="1">
        <f>[2]หน้าผ้า!DL188</f>
        <v>0</v>
      </c>
      <c r="AI179" s="1" t="str">
        <f>[2]หน้าผ้า!DM188</f>
        <v>Lead time</v>
      </c>
      <c r="AJ179" s="3">
        <f>[2]หน้าผ้า!DN188</f>
        <v>0</v>
      </c>
      <c r="AK179" s="3">
        <f>[2]หน้าผ้า!DQ188</f>
        <v>0</v>
      </c>
      <c r="AL179" s="3">
        <f>[2]หน้าผ้า!DR188</f>
        <v>0</v>
      </c>
      <c r="AM179" s="3">
        <f>[2]หน้าผ้า!DS188</f>
        <v>0</v>
      </c>
      <c r="AN179" s="3">
        <f>[2]หน้าผ้า!DT188</f>
        <v>0</v>
      </c>
      <c r="AO179" s="3">
        <f>[2]หน้าผ้า!DU188</f>
        <v>0</v>
      </c>
      <c r="AP179" s="3">
        <f>[2]หน้าผ้า!DP188</f>
        <v>0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>
        <f>[2]หน้าผ้า!EC188</f>
        <v>0</v>
      </c>
      <c r="AX179" s="2">
        <f>[2]หน้าผ้า!ED188</f>
        <v>0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WRWT211125/WRWT251080</v>
      </c>
      <c r="BD179" s="56">
        <f>[2]หน้าผ้า!CA188</f>
        <v>0</v>
      </c>
    </row>
    <row r="180" spans="1:56" ht="27.75" customHeight="1" x14ac:dyDescent="0.45">
      <c r="A180" s="3">
        <f>[2]หน้าผ้า!C189</f>
        <v>0</v>
      </c>
      <c r="B180" s="14">
        <f>[2]หน้าผ้า!B189</f>
        <v>0</v>
      </c>
      <c r="C180" s="9">
        <f>[2]หน้าผ้า!E189</f>
        <v>0</v>
      </c>
      <c r="D180" s="13">
        <f>[2]หน้าผ้า!F189</f>
        <v>0</v>
      </c>
      <c r="E180" s="9">
        <f>[2]หน้าผ้า!G189</f>
        <v>23</v>
      </c>
      <c r="F180" s="9">
        <f>[2]หน้าผ้า!H189</f>
        <v>37</v>
      </c>
      <c r="G180" s="9">
        <f>[2]หน้าผ้า!I189</f>
        <v>0</v>
      </c>
      <c r="H180" s="9">
        <f>[2]หน้าผ้า!J189</f>
        <v>0</v>
      </c>
      <c r="I180" s="9">
        <f>[2]หน้าผ้า!L189</f>
        <v>120</v>
      </c>
      <c r="J180" s="9" t="str">
        <f>[2]หน้าผ้า!M189</f>
        <v>±</v>
      </c>
      <c r="K180" s="9">
        <f>[2]หน้าผ้า!N189</f>
        <v>3</v>
      </c>
      <c r="L180" s="9">
        <f>[2]หน้าผ้า!R189</f>
        <v>0</v>
      </c>
      <c r="M180" s="10">
        <f>[2]หน้าผ้า!T189</f>
        <v>0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>
        <f>[2]หน้าผ้า!Z189</f>
        <v>0</v>
      </c>
      <c r="T180" s="12">
        <f>[2]หน้าผ้า!X189</f>
        <v>0</v>
      </c>
      <c r="U180" s="11">
        <f>[2]หน้าผ้า!AA189</f>
        <v>0</v>
      </c>
      <c r="V180" s="10">
        <f>[2]หน้าผ้า!AJ189</f>
        <v>0</v>
      </c>
      <c r="W180" s="10">
        <f>[2]หน้าผ้า!AL189</f>
        <v>0</v>
      </c>
      <c r="X180" s="10">
        <f>[2]หน้าผ้า!AM189</f>
        <v>0</v>
      </c>
      <c r="Y180" s="10">
        <f>[2]หน้าผ้า!AN189</f>
        <v>0</v>
      </c>
      <c r="Z180" s="9" t="str">
        <f>[2]หน้าผ้า!AO189</f>
        <v>WSWT2321112512051</v>
      </c>
      <c r="AA180" s="8" t="e">
        <f>[2]หน้าผ้า!AQ189</f>
        <v>#REF!</v>
      </c>
      <c r="AB180" s="8" t="e">
        <f>[2]หน้าผ้า!AR189</f>
        <v>#REF!</v>
      </c>
      <c r="AC180" s="8" t="e">
        <f>[2]หน้าผ้า!AS189</f>
        <v>#REF!</v>
      </c>
      <c r="AD180" s="8" t="e">
        <f>[2]หน้าผ้า!AT189</f>
        <v>#REF!</v>
      </c>
      <c r="AE180" s="8" t="e">
        <f>[2]หน้าผ้า!AU189</f>
        <v>#REF!</v>
      </c>
      <c r="AF180" s="8" t="str">
        <f>[2]หน้าผ้า!AI189</f>
        <v>ระบุในSD</v>
      </c>
      <c r="AG180" s="1" t="str">
        <f>[3]หน้าผ้า!DC192</f>
        <v>ยังไม่ได้พิมพ์</v>
      </c>
      <c r="AH180" s="1">
        <f>[2]หน้าผ้า!DL189</f>
        <v>0</v>
      </c>
      <c r="AI180" s="1" t="str">
        <f>[2]หน้าผ้า!DM189</f>
        <v>Lead time</v>
      </c>
      <c r="AJ180" s="3">
        <f>[2]หน้าผ้า!DN189</f>
        <v>0</v>
      </c>
      <c r="AK180" s="3">
        <f>[2]หน้าผ้า!DQ189</f>
        <v>0</v>
      </c>
      <c r="AL180" s="3">
        <f>[2]หน้าผ้า!DR189</f>
        <v>0</v>
      </c>
      <c r="AM180" s="3">
        <f>[2]หน้าผ้า!DS189</f>
        <v>0</v>
      </c>
      <c r="AN180" s="3">
        <f>[2]หน้าผ้า!DT189</f>
        <v>0</v>
      </c>
      <c r="AO180" s="3">
        <f>[2]หน้าผ้า!DU189</f>
        <v>0</v>
      </c>
      <c r="AP180" s="3">
        <f>[2]หน้าผ้า!DP189</f>
        <v>0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>
        <f>[2]หน้าผ้า!EC189</f>
        <v>0</v>
      </c>
      <c r="AX180" s="2">
        <f>[2]หน้าผ้า!ED189</f>
        <v>0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WRWT211125/WRWT21900</v>
      </c>
      <c r="BD180" s="56">
        <f>[2]หน้าผ้า!CA189</f>
        <v>0</v>
      </c>
    </row>
    <row r="181" spans="1:56" ht="27.75" customHeight="1" x14ac:dyDescent="0.45">
      <c r="A181" s="3">
        <f>[2]หน้าผ้า!C190</f>
        <v>45601</v>
      </c>
      <c r="B181" s="14" t="str">
        <f>[2]หน้าผ้า!B190</f>
        <v>MK67-001490</v>
      </c>
      <c r="C181" s="9" t="str">
        <f>[2]หน้าผ้า!E190</f>
        <v>บจก.น้ำตาลทิพย์สุโขทัย</v>
      </c>
      <c r="D181" s="13" t="str">
        <f>[2]หน้าผ้า!F190</f>
        <v>Blue for Refine sugar</v>
      </c>
      <c r="E181" s="9">
        <f>[2]หน้าผ้า!G190</f>
        <v>23</v>
      </c>
      <c r="F181" s="9">
        <f>[2]หน้าผ้า!H190</f>
        <v>37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130</v>
      </c>
      <c r="J181" s="9" t="str">
        <f>[2]หน้าผ้า!M190</f>
        <v>±</v>
      </c>
      <c r="K181" s="9">
        <f>[2]หน้าผ้า!N190</f>
        <v>5</v>
      </c>
      <c r="L181" s="9" t="str">
        <f>[2]หน้าผ้า!R190</f>
        <v>บิด</v>
      </c>
      <c r="M181" s="10">
        <f>[2]หน้าผ้า!T190</f>
        <v>24</v>
      </c>
      <c r="N181" s="9">
        <f>[2]หน้าผ้า!U190</f>
        <v>40</v>
      </c>
      <c r="O181" s="9">
        <f>[2]หน้าผ้า!V190</f>
        <v>55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>400แบน</v>
      </c>
      <c r="T181" s="12">
        <f>[2]หน้าผ้า!X190</f>
        <v>45831</v>
      </c>
      <c r="U181" s="11">
        <f>[2]หน้าผ้า!AA190</f>
        <v>54000</v>
      </c>
      <c r="V181" s="10">
        <f>[2]หน้าผ้า!AJ190</f>
        <v>54000</v>
      </c>
      <c r="W181" s="10">
        <f>[2]หน้าผ้า!AL190</f>
        <v>0</v>
      </c>
      <c r="X181" s="10">
        <f>[2]หน้าผ้า!AM190</f>
        <v>57980</v>
      </c>
      <c r="Y181" s="10">
        <f>[2]หน้าผ้า!AN190</f>
        <v>0</v>
      </c>
      <c r="Z181" s="9" t="str">
        <f>[2]หน้าผ้า!AO190</f>
        <v>WSWT2321112512551</v>
      </c>
      <c r="AA181" s="8">
        <f>[2]หน้าผ้า!AQ190</f>
        <v>0</v>
      </c>
      <c r="AB181" s="8">
        <f>[2]หน้าผ้า!AR190</f>
        <v>0</v>
      </c>
      <c r="AC181" s="8">
        <f>[2]หน้าผ้า!AS190</f>
        <v>0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พร้อมส่ง</v>
      </c>
      <c r="AH181" s="1" t="str">
        <f>[2]หน้าผ้า!DL190</f>
        <v>P9</v>
      </c>
      <c r="AI181" s="1">
        <f>[2]หน้าผ้า!DM190</f>
        <v>3</v>
      </c>
      <c r="AJ181" s="3">
        <f>[2]หน้าผ้า!DN190</f>
        <v>45831</v>
      </c>
      <c r="AK181" s="3">
        <f>[2]หน้าผ้า!DQ190</f>
        <v>0</v>
      </c>
      <c r="AL181" s="3">
        <f>[2]หน้าผ้า!DR190</f>
        <v>45821</v>
      </c>
      <c r="AM181" s="3">
        <f>[2]หน้าผ้า!DS190</f>
        <v>45828</v>
      </c>
      <c r="AN181" s="3">
        <f>[2]หน้าผ้า!DT190</f>
        <v>45829</v>
      </c>
      <c r="AO181" s="3">
        <f>[2]หน้าผ้า!DU190</f>
        <v>45829</v>
      </c>
      <c r="AP181" s="3">
        <f>[2]หน้าผ้า!DP190</f>
        <v>45826</v>
      </c>
      <c r="AQ181" s="3">
        <f>[2]หน้าผ้า!DW190</f>
        <v>45830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 t="str">
        <f>[2]หน้าผ้า!ED190</f>
        <v xml:space="preserve"> /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WRWT211125/WRWT251030</v>
      </c>
      <c r="BD181" s="56">
        <f>[2]หน้าผ้า!CA190</f>
        <v>0</v>
      </c>
    </row>
    <row r="182" spans="1:56" ht="27.75" customHeight="1" x14ac:dyDescent="0.45">
      <c r="A182" s="3">
        <f>[2]หน้าผ้า!C191</f>
        <v>45601</v>
      </c>
      <c r="B182" s="14" t="str">
        <f>[2]หน้าผ้า!B191</f>
        <v>MK67-001490</v>
      </c>
      <c r="C182" s="9" t="str">
        <f>[2]หน้าผ้า!E191</f>
        <v>บจก.น้ำตาลทิพย์สุโขทัย</v>
      </c>
      <c r="D182" s="13" t="str">
        <f>[2]หน้าผ้า!F191</f>
        <v>Blue for Refine sugar</v>
      </c>
      <c r="E182" s="9">
        <f>[2]หน้าผ้า!G191</f>
        <v>23</v>
      </c>
      <c r="F182" s="9">
        <f>[2]หน้าผ้า!H191</f>
        <v>37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130</v>
      </c>
      <c r="J182" s="9" t="str">
        <f>[2]หน้าผ้า!M191</f>
        <v>±</v>
      </c>
      <c r="K182" s="9">
        <f>[2]หน้าผ้า!N191</f>
        <v>5</v>
      </c>
      <c r="L182" s="9" t="str">
        <f>[2]หน้าผ้า!R191</f>
        <v>บิด</v>
      </c>
      <c r="M182" s="10">
        <f>[2]หน้าผ้า!T191</f>
        <v>24</v>
      </c>
      <c r="N182" s="9">
        <f>[2]หน้าผ้า!U191</f>
        <v>40</v>
      </c>
      <c r="O182" s="9">
        <f>[2]หน้าผ้า!V191</f>
        <v>55</v>
      </c>
      <c r="P182" s="10">
        <f>[2]หน้าผ้า!AB191</f>
        <v>1510.3930979174399</v>
      </c>
      <c r="Q182" s="10">
        <f>[2]หน้าผ้า!AC191</f>
        <v>0</v>
      </c>
      <c r="R182" s="10">
        <f>[2]หน้าผ้า!AD191</f>
        <v>1510.3930979174399</v>
      </c>
      <c r="S182" s="9" t="str">
        <f>[2]หน้าผ้า!Z191</f>
        <v>400แบน</v>
      </c>
      <c r="T182" s="12">
        <f>[2]หน้าผ้า!X191</f>
        <v>45835</v>
      </c>
      <c r="U182" s="11">
        <f>[2]หน้าผ้า!AA191</f>
        <v>54000</v>
      </c>
      <c r="V182" s="10">
        <f>[2]หน้าผ้า!AJ191</f>
        <v>7620</v>
      </c>
      <c r="W182" s="10">
        <f>[2]หน้าผ้า!AL191</f>
        <v>46380</v>
      </c>
      <c r="X182" s="10">
        <f>[2]หน้าผ้า!AM191</f>
        <v>7620</v>
      </c>
      <c r="Y182" s="10">
        <f>[2]หน้าผ้า!AN191</f>
        <v>48699</v>
      </c>
      <c r="Z182" s="9" t="str">
        <f>[2]หน้าผ้า!AO191</f>
        <v>WSWT2321112512551</v>
      </c>
      <c r="AA182" s="8">
        <f>[2]หน้าผ้า!AQ191</f>
        <v>49890.502200000003</v>
      </c>
      <c r="AB182" s="8">
        <f>[2]หน้าผ้า!AR191</f>
        <v>16450</v>
      </c>
      <c r="AC182" s="8">
        <f>[2]หน้าผ้า!AS191</f>
        <v>33440.502200000003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พร้อมส่ง</v>
      </c>
      <c r="AH182" s="1" t="str">
        <f>[2]หน้าผ้า!DL191</f>
        <v>P9</v>
      </c>
      <c r="AI182" s="1">
        <f>[2]หน้าผ้า!DM191</f>
        <v>3</v>
      </c>
      <c r="AJ182" s="3">
        <f>[2]หน้าผ้า!DN191</f>
        <v>45835</v>
      </c>
      <c r="AK182" s="3">
        <f>[2]หน้าผ้า!DQ191</f>
        <v>0</v>
      </c>
      <c r="AL182" s="3">
        <f>[2]หน้าผ้า!DR191</f>
        <v>45825</v>
      </c>
      <c r="AM182" s="3">
        <f>[2]หน้าผ้า!DS191</f>
        <v>45832</v>
      </c>
      <c r="AN182" s="3">
        <f>[2]หน้าผ้า!DT191</f>
        <v>45833</v>
      </c>
      <c r="AO182" s="3">
        <f>[2]หน้าผ้า!DU191</f>
        <v>45833</v>
      </c>
      <c r="AP182" s="3">
        <f>[2]หน้าผ้า!DP191</f>
        <v>45830</v>
      </c>
      <c r="AQ182" s="3">
        <f>[2]หน้าผ้า!DW191</f>
        <v>45834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 t="str">
        <f>[2]หน้าผ้า!ED191</f>
        <v xml:space="preserve"> /</v>
      </c>
      <c r="AY182" s="2" t="str">
        <f>[2]หน้าผ้า!AG191</f>
        <v>27/6เย็น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WRWT211125/WRWT251030</v>
      </c>
      <c r="BD182" s="56">
        <f>[2]หน้าผ้า!CA191</f>
        <v>4283.849089189056</v>
      </c>
    </row>
    <row r="183" spans="1:56" ht="27.75" customHeight="1" x14ac:dyDescent="0.45">
      <c r="A183" s="3">
        <f>[2]หน้าผ้า!C192</f>
        <v>45601</v>
      </c>
      <c r="B183" s="14" t="str">
        <f>[2]หน้าผ้า!B192</f>
        <v>MK67-001490</v>
      </c>
      <c r="C183" s="9" t="str">
        <f>[2]หน้าผ้า!E192</f>
        <v>บจก.น้ำตาลทิพย์สุโขทัย</v>
      </c>
      <c r="D183" s="13" t="str">
        <f>[2]หน้าผ้า!F192</f>
        <v>Blue for Refine sugar</v>
      </c>
      <c r="E183" s="9">
        <f>[2]หน้าผ้า!G192</f>
        <v>23</v>
      </c>
      <c r="F183" s="9">
        <f>[2]หน้าผ้า!H192</f>
        <v>37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130</v>
      </c>
      <c r="J183" s="9" t="str">
        <f>[2]หน้าผ้า!M192</f>
        <v>±</v>
      </c>
      <c r="K183" s="9">
        <f>[2]หน้าผ้า!N192</f>
        <v>5</v>
      </c>
      <c r="L183" s="9" t="str">
        <f>[2]หน้าผ้า!R192</f>
        <v>บิด</v>
      </c>
      <c r="M183" s="10">
        <f>[2]หน้าผ้า!T192</f>
        <v>24</v>
      </c>
      <c r="N183" s="9">
        <f>[2]หน้าผ้า!U192</f>
        <v>40</v>
      </c>
      <c r="O183" s="9">
        <f>[2]หน้าผ้า!V192</f>
        <v>55</v>
      </c>
      <c r="P183" s="10">
        <f>[2]หน้าผ้า!AB192</f>
        <v>1628.2806143999999</v>
      </c>
      <c r="Q183" s="10">
        <f>[2]หน้าผ้า!AC192</f>
        <v>0</v>
      </c>
      <c r="R183" s="10">
        <f>[2]หน้าผ้า!AD192</f>
        <v>1628.2806143999999</v>
      </c>
      <c r="S183" s="9" t="str">
        <f>[2]หน้าผ้า!Z192</f>
        <v>400แบน</v>
      </c>
      <c r="T183" s="12">
        <f>[2]หน้าผ้า!X192</f>
        <v>45842</v>
      </c>
      <c r="U183" s="11">
        <f>[2]หน้าผ้า!AA192</f>
        <v>50000</v>
      </c>
      <c r="V183" s="10">
        <f>[2]หน้าผ้า!AJ192</f>
        <v>0</v>
      </c>
      <c r="W183" s="10">
        <f>[2]หน้าผ้า!AL192</f>
        <v>50000</v>
      </c>
      <c r="X183" s="10">
        <f>[2]หน้าผ้า!AM192</f>
        <v>0</v>
      </c>
      <c r="Y183" s="10">
        <f>[2]หน้าผ้า!AN192</f>
        <v>52500</v>
      </c>
      <c r="Z183" s="9" t="str">
        <f>[2]หน้าผ้า!AO192</f>
        <v>WSWT2321112512551</v>
      </c>
      <c r="AA183" s="8">
        <f>[2]หน้าผ้า!AQ192</f>
        <v>53784.500000000007</v>
      </c>
      <c r="AB183" s="8">
        <f>[2]หน้าผ้า!AR192</f>
        <v>0</v>
      </c>
      <c r="AC183" s="8">
        <f>[2]หน้าผ้า!AS192</f>
        <v>53784.500000000007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ยังไม่ได้พิมพ์</v>
      </c>
      <c r="AH183" s="1" t="str">
        <f>[2]หน้าผ้า!DL192</f>
        <v>P9</v>
      </c>
      <c r="AI183" s="1">
        <f>[2]หน้าผ้า!DM192</f>
        <v>3</v>
      </c>
      <c r="AJ183" s="3">
        <f>[2]หน้าผ้า!DN192</f>
        <v>45842</v>
      </c>
      <c r="AK183" s="3">
        <f>[2]หน้าผ้า!DQ192</f>
        <v>0</v>
      </c>
      <c r="AL183" s="3">
        <f>[2]หน้าผ้า!DR192</f>
        <v>45832</v>
      </c>
      <c r="AM183" s="3">
        <f>[2]หน้าผ้า!DS192</f>
        <v>45839</v>
      </c>
      <c r="AN183" s="3">
        <f>[2]หน้าผ้า!DT192</f>
        <v>45840</v>
      </c>
      <c r="AO183" s="3">
        <f>[2]หน้าผ้า!DU192</f>
        <v>45840</v>
      </c>
      <c r="AP183" s="3">
        <f>[2]หน้าผ้า!DP192</f>
        <v>45837</v>
      </c>
      <c r="AQ183" s="3">
        <f>[2]หน้าผ้า!DW192</f>
        <v>45841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 t="str">
        <f>[2]หน้าผ้า!ED192</f>
        <v xml:space="preserve"> /</v>
      </c>
      <c r="AY183" s="2" t="str">
        <f>[2]หน้าผ้า!AG192</f>
        <v>ห้ามเกิน  3/7เย็น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WRWT211125/WRWT251030</v>
      </c>
      <c r="BD183" s="56">
        <f>[2]หน้าผ้า!CA192</f>
        <v>6889.9886718055568</v>
      </c>
    </row>
    <row r="184" spans="1:56" ht="27.75" customHeight="1" x14ac:dyDescent="0.45">
      <c r="A184" s="3">
        <f>[2]หน้าผ้า!C193</f>
        <v>45601</v>
      </c>
      <c r="B184" s="14" t="str">
        <f>[2]หน้าผ้า!B193</f>
        <v>MK67-001490</v>
      </c>
      <c r="C184" s="9" t="str">
        <f>[2]หน้าผ้า!E193</f>
        <v>บจก.น้ำตาลทิพย์สุโขทัย</v>
      </c>
      <c r="D184" s="13" t="str">
        <f>[2]หน้าผ้า!F193</f>
        <v>Green for white sugar</v>
      </c>
      <c r="E184" s="9">
        <f>[2]หน้าผ้า!G193</f>
        <v>23</v>
      </c>
      <c r="F184" s="9">
        <f>[2]หน้าผ้า!H193</f>
        <v>37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130</v>
      </c>
      <c r="J184" s="9" t="str">
        <f>[2]หน้าผ้า!M193</f>
        <v>±</v>
      </c>
      <c r="K184" s="9">
        <f>[2]หน้าผ้า!N193</f>
        <v>5</v>
      </c>
      <c r="L184" s="9" t="str">
        <f>[2]หน้าผ้า!R193</f>
        <v>บิด</v>
      </c>
      <c r="M184" s="10">
        <f>[2]หน้าผ้า!T193</f>
        <v>24</v>
      </c>
      <c r="N184" s="9">
        <f>[2]หน้าผ้า!U193</f>
        <v>40</v>
      </c>
      <c r="O184" s="9">
        <f>[2]หน้าผ้า!V193</f>
        <v>55</v>
      </c>
      <c r="P184" s="10">
        <f>[2]หน้าผ้า!AB193</f>
        <v>0</v>
      </c>
      <c r="Q184" s="10">
        <f>[2]หน้าผ้า!AC193</f>
        <v>264</v>
      </c>
      <c r="R184" s="10">
        <f>[2]หน้าผ้า!AD193</f>
        <v>0</v>
      </c>
      <c r="S184" s="9" t="str">
        <f>[2]หน้าผ้า!Z193</f>
        <v>400แบน</v>
      </c>
      <c r="T184" s="12">
        <f>[2]หน้าผ้า!X193</f>
        <v>45845</v>
      </c>
      <c r="U184" s="11">
        <f>[2]หน้าผ้า!AA193</f>
        <v>50000</v>
      </c>
      <c r="V184" s="10">
        <f>[2]หน้าผ้า!AJ193</f>
        <v>50000</v>
      </c>
      <c r="W184" s="10">
        <f>[2]หน้าผ้า!AL193</f>
        <v>0</v>
      </c>
      <c r="X184" s="10">
        <f>[2]หน้าผ้า!AM193</f>
        <v>0</v>
      </c>
      <c r="Y184" s="10">
        <f>[2]หน้าผ้า!AN193</f>
        <v>0</v>
      </c>
      <c r="Z184" s="9" t="str">
        <f>[2]หน้าผ้า!AO193</f>
        <v>WSWT2321112512551VN</v>
      </c>
      <c r="AA184" s="8">
        <f>[2]หน้าผ้า!AQ193</f>
        <v>0</v>
      </c>
      <c r="AB184" s="8">
        <f>[2]หน้าผ้า!AR193</f>
        <v>0</v>
      </c>
      <c r="AC184" s="8">
        <f>[2]หน้าผ้า!AS193</f>
        <v>0</v>
      </c>
      <c r="AD184" s="8">
        <f>[2]หน้าผ้า!AT193</f>
        <v>0</v>
      </c>
      <c r="AE184" s="8">
        <f>[2]หน้าผ้า!AU193</f>
        <v>0</v>
      </c>
      <c r="AF184" s="8" t="str">
        <f>[2]หน้าผ้า!AI193</f>
        <v>สั่งเวียดนามสำเร็จรูปทั้งหมด</v>
      </c>
      <c r="AG184" s="1" t="str">
        <f>[3]หน้าผ้า!DC196</f>
        <v>ยังไม่ได้พิมพ์</v>
      </c>
      <c r="AH184" s="1" t="str">
        <f>[2]หน้าผ้า!DL193</f>
        <v>P9</v>
      </c>
      <c r="AI184" s="1">
        <f>[2]หน้าผ้า!DM193</f>
        <v>3</v>
      </c>
      <c r="AJ184" s="3">
        <f>[2]หน้าผ้า!DN193</f>
        <v>45845</v>
      </c>
      <c r="AK184" s="3">
        <f>[2]หน้าผ้า!DQ193</f>
        <v>0</v>
      </c>
      <c r="AL184" s="3">
        <f>[2]หน้าผ้า!DR193</f>
        <v>45835</v>
      </c>
      <c r="AM184" s="3">
        <f>[2]หน้าผ้า!DS193</f>
        <v>45842</v>
      </c>
      <c r="AN184" s="3">
        <f>[2]หน้าผ้า!DT193</f>
        <v>45843</v>
      </c>
      <c r="AO184" s="3">
        <f>[2]หน้าผ้า!DU193</f>
        <v>45843</v>
      </c>
      <c r="AP184" s="3">
        <f>[2]หน้าผ้า!DP193</f>
        <v>45840</v>
      </c>
      <c r="AQ184" s="3">
        <f>[2]หน้าผ้า!DW193</f>
        <v>45844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 xml:space="preserve"> /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WRWT211125/WRWT251030</v>
      </c>
      <c r="BD184" s="56">
        <f>[2]หน้าผ้า!CA193</f>
        <v>0</v>
      </c>
    </row>
    <row r="185" spans="1:56" ht="27.75" customHeight="1" x14ac:dyDescent="0.45">
      <c r="A185" s="3">
        <f>[2]หน้าผ้า!C194</f>
        <v>45601</v>
      </c>
      <c r="B185" s="14" t="str">
        <f>[2]หน้าผ้า!B194</f>
        <v>MK67-001490</v>
      </c>
      <c r="C185" s="9" t="str">
        <f>[2]หน้าผ้า!E194</f>
        <v>บจก.น้ำตาลทิพย์สุโขทัย</v>
      </c>
      <c r="D185" s="13" t="str">
        <f>[2]หน้าผ้า!F194</f>
        <v>Green for white sugar</v>
      </c>
      <c r="E185" s="9">
        <f>[2]หน้าผ้า!G194</f>
        <v>23</v>
      </c>
      <c r="F185" s="9">
        <f>[2]หน้าผ้า!H194</f>
        <v>37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130</v>
      </c>
      <c r="J185" s="9" t="str">
        <f>[2]หน้าผ้า!M194</f>
        <v>±</v>
      </c>
      <c r="K185" s="9">
        <f>[2]หน้าผ้า!N194</f>
        <v>5</v>
      </c>
      <c r="L185" s="9" t="str">
        <f>[2]หน้าผ้า!R194</f>
        <v>บิด</v>
      </c>
      <c r="M185" s="10">
        <f>[2]หน้าผ้า!T194</f>
        <v>24</v>
      </c>
      <c r="N185" s="9">
        <f>[2]หน้าผ้า!U194</f>
        <v>40</v>
      </c>
      <c r="O185" s="9">
        <f>[2]หน้าผ้า!V194</f>
        <v>55</v>
      </c>
      <c r="P185" s="10">
        <f>[2]หน้าผ้า!AB194</f>
        <v>0</v>
      </c>
      <c r="Q185" s="10">
        <f>[2]หน้าผ้า!AC194</f>
        <v>264</v>
      </c>
      <c r="R185" s="10">
        <f>[2]หน้าผ้า!AD194</f>
        <v>0</v>
      </c>
      <c r="S185" s="9" t="str">
        <f>[2]หน้าผ้า!Z194</f>
        <v>400แบน</v>
      </c>
      <c r="T185" s="12">
        <f>[2]หน้าผ้า!X194</f>
        <v>45852</v>
      </c>
      <c r="U185" s="11">
        <f>[2]หน้าผ้า!AA194</f>
        <v>50000</v>
      </c>
      <c r="V185" s="10">
        <f>[2]หน้าผ้า!AJ194</f>
        <v>50000</v>
      </c>
      <c r="W185" s="10">
        <f>[2]หน้าผ้า!AL194</f>
        <v>0</v>
      </c>
      <c r="X185" s="10">
        <f>[2]หน้าผ้า!AM194</f>
        <v>0</v>
      </c>
      <c r="Y185" s="10">
        <f>[2]หน้าผ้า!AN194</f>
        <v>0</v>
      </c>
      <c r="Z185" s="9" t="str">
        <f>[2]หน้าผ้า!AO194</f>
        <v>WSWT2321112512551VN</v>
      </c>
      <c r="AA185" s="8">
        <f>[2]หน้าผ้า!AQ194</f>
        <v>0</v>
      </c>
      <c r="AB185" s="8">
        <f>[2]หน้าผ้า!AR194</f>
        <v>0</v>
      </c>
      <c r="AC185" s="8">
        <f>[2]หน้าผ้า!AS194</f>
        <v>0</v>
      </c>
      <c r="AD185" s="8">
        <f>[2]หน้าผ้า!AT194</f>
        <v>0</v>
      </c>
      <c r="AE185" s="8">
        <f>[2]หน้าผ้า!AU194</f>
        <v>0</v>
      </c>
      <c r="AF185" s="8" t="str">
        <f>[2]หน้าผ้า!AI194</f>
        <v>สั่งเวียดนามสำเร็จรูปทั้งหมด</v>
      </c>
      <c r="AG185" s="1" t="str">
        <f>[3]หน้าผ้า!DC197</f>
        <v>ยังไม่ได้พิมพ์</v>
      </c>
      <c r="AH185" s="1" t="str">
        <f>[2]หน้าผ้า!DL194</f>
        <v>P9</v>
      </c>
      <c r="AI185" s="1">
        <f>[2]หน้าผ้า!DM194</f>
        <v>3</v>
      </c>
      <c r="AJ185" s="3">
        <f>[2]หน้าผ้า!DN194</f>
        <v>45852</v>
      </c>
      <c r="AK185" s="3">
        <f>[2]หน้าผ้า!DQ194</f>
        <v>0</v>
      </c>
      <c r="AL185" s="3">
        <f>[2]หน้าผ้า!DR194</f>
        <v>45842</v>
      </c>
      <c r="AM185" s="3">
        <f>[2]หน้าผ้า!DS194</f>
        <v>45849</v>
      </c>
      <c r="AN185" s="3">
        <f>[2]หน้าผ้า!DT194</f>
        <v>45850</v>
      </c>
      <c r="AO185" s="3">
        <f>[2]หน้าผ้า!DU194</f>
        <v>45850</v>
      </c>
      <c r="AP185" s="3">
        <f>[2]หน้าผ้า!DP194</f>
        <v>45847</v>
      </c>
      <c r="AQ185" s="3">
        <f>[2]หน้าผ้า!DW194</f>
        <v>45851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 t="str">
        <f>[2]หน้าผ้า!ED194</f>
        <v xml:space="preserve"> /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WRWT211125/WRWT251030</v>
      </c>
      <c r="BD185" s="56">
        <f>[2]หน้าผ้า!CA194</f>
        <v>0</v>
      </c>
    </row>
    <row r="186" spans="1:56" ht="27.75" customHeight="1" x14ac:dyDescent="0.45">
      <c r="A186" s="3">
        <f>[2]หน้าผ้า!C195</f>
        <v>45601</v>
      </c>
      <c r="B186" s="14" t="str">
        <f>[2]หน้าผ้า!B195</f>
        <v>MK67-001490</v>
      </c>
      <c r="C186" s="9" t="str">
        <f>[2]หน้าผ้า!E195</f>
        <v>บจก.น้ำตาลทิพย์สุโขทัย</v>
      </c>
      <c r="D186" s="13" t="str">
        <f>[2]หน้าผ้า!F195</f>
        <v>Green for white sugar</v>
      </c>
      <c r="E186" s="9">
        <f>[2]หน้าผ้า!G195</f>
        <v>23</v>
      </c>
      <c r="F186" s="9">
        <f>[2]หน้าผ้า!H195</f>
        <v>37</v>
      </c>
      <c r="G186" s="9" t="str">
        <f>[2]หน้าผ้า!I195</f>
        <v>ขาว</v>
      </c>
      <c r="H186" s="9">
        <f>[2]หน้าผ้า!J195</f>
        <v>0</v>
      </c>
      <c r="I186" s="9">
        <f>[2]หน้าผ้า!L195</f>
        <v>130</v>
      </c>
      <c r="J186" s="9" t="str">
        <f>[2]หน้าผ้า!M195</f>
        <v>±</v>
      </c>
      <c r="K186" s="9">
        <f>[2]หน้าผ้า!N195</f>
        <v>5</v>
      </c>
      <c r="L186" s="9" t="str">
        <f>[2]หน้าผ้า!R195</f>
        <v>บิด</v>
      </c>
      <c r="M186" s="10">
        <f>[2]หน้าผ้า!T195</f>
        <v>24</v>
      </c>
      <c r="N186" s="9">
        <f>[2]หน้าผ้า!U195</f>
        <v>40</v>
      </c>
      <c r="O186" s="9">
        <f>[2]หน้าผ้า!V195</f>
        <v>55</v>
      </c>
      <c r="P186" s="10">
        <f>[2]หน้าผ้า!AB195</f>
        <v>4832.7368635391995</v>
      </c>
      <c r="Q186" s="10">
        <f>[2]หน้าผ้า!AC195</f>
        <v>0</v>
      </c>
      <c r="R186" s="10">
        <f>[2]หน้าผ้า!AD195</f>
        <v>4832.7368635391995</v>
      </c>
      <c r="S186" s="9" t="str">
        <f>[2]หน้าผ้า!Z195</f>
        <v>400แบน</v>
      </c>
      <c r="T186" s="12" t="str">
        <f>[2]หน้าผ้า!X195</f>
        <v>รอแจ้ง</v>
      </c>
      <c r="U186" s="11">
        <f>[2]หน้าผ้า!AA195</f>
        <v>200000</v>
      </c>
      <c r="V186" s="10">
        <f>[2]หน้าผ้า!AJ195</f>
        <v>51600</v>
      </c>
      <c r="W186" s="10">
        <f>[2]หน้าผ้า!AL195</f>
        <v>148400</v>
      </c>
      <c r="X186" s="10">
        <f>[2]หน้าผ้า!AM195</f>
        <v>0</v>
      </c>
      <c r="Y186" s="10">
        <f>[2]หน้าผ้า!AN195</f>
        <v>155820</v>
      </c>
      <c r="Z186" s="9" t="str">
        <f>[2]หน้าผ้า!AO195</f>
        <v>WSWT2321112512551VN</v>
      </c>
      <c r="AA186" s="8">
        <f>[2]หน้าผ้า!AQ195</f>
        <v>159632.39600000001</v>
      </c>
      <c r="AB186" s="8">
        <f>[2]หน้าผ้า!AR195</f>
        <v>0</v>
      </c>
      <c r="AC186" s="8">
        <f>[2]หน้าผ้า!AS195</f>
        <v>159632.39600000001</v>
      </c>
      <c r="AD186" s="8">
        <f>[2]หน้าผ้า!AT195</f>
        <v>0</v>
      </c>
      <c r="AE186" s="8">
        <f>[2]หน้าผ้า!AU195</f>
        <v>0</v>
      </c>
      <c r="AF186" s="8" t="str">
        <f>[2]หน้าผ้า!AI195</f>
        <v>สั่งเวียดนามสำเร็จรูปทั้งหมด</v>
      </c>
      <c r="AG186" s="1" t="str">
        <f>[3]หน้าผ้า!DC198</f>
        <v>พร้อมส่ง</v>
      </c>
      <c r="AH186" s="1" t="str">
        <f>[2]หน้าผ้า!DL195</f>
        <v>P9</v>
      </c>
      <c r="AI186" s="1">
        <f>[2]หน้าผ้า!DM195</f>
        <v>3</v>
      </c>
      <c r="AJ186" s="3" t="str">
        <f>[2]หน้าผ้า!DN195</f>
        <v>รอแจ้ง</v>
      </c>
      <c r="AK186" s="3">
        <f>[2]หน้าผ้า!DQ195</f>
        <v>0</v>
      </c>
      <c r="AL186" s="3" t="e">
        <f>[2]หน้าผ้า!DR195</f>
        <v>#VALUE!</v>
      </c>
      <c r="AM186" s="3" t="e">
        <f>[2]หน้าผ้า!DS195</f>
        <v>#VALUE!</v>
      </c>
      <c r="AN186" s="3" t="e">
        <f>[2]หน้าผ้า!DT195</f>
        <v>#VALUE!</v>
      </c>
      <c r="AO186" s="3" t="e">
        <f>[2]หน้าผ้า!DU195</f>
        <v>#VALUE!</v>
      </c>
      <c r="AP186" s="3" t="e">
        <f>[2]หน้าผ้า!DP195</f>
        <v>#VALUE!</v>
      </c>
      <c r="AQ186" s="3" t="e">
        <f>[2]หน้าผ้า!DW195</f>
        <v>#VALUE!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 t="str">
        <f>[2]หน้าผ้า!EC195</f>
        <v>งานพิมพ์</v>
      </c>
      <c r="AX186" s="2" t="str">
        <f>[2]หน้าผ้า!ED195</f>
        <v xml:space="preserve"> /</v>
      </c>
      <c r="AY186" s="2">
        <f>[2]หน้าผ้า!AG195</f>
        <v>45858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WRWT211125/WRWT251030</v>
      </c>
      <c r="BD186" s="56">
        <f>[2]หน้าผ้า!CA195</f>
        <v>20449.486377918889</v>
      </c>
    </row>
    <row r="187" spans="1:56" ht="27.75" customHeight="1" x14ac:dyDescent="0.45">
      <c r="A187" s="3">
        <f>[2]หน้าผ้า!C196</f>
        <v>45601</v>
      </c>
      <c r="B187" s="14" t="str">
        <f>[2]หน้าผ้า!B196</f>
        <v>MK67-001490</v>
      </c>
      <c r="C187" s="9" t="str">
        <f>[2]หน้าผ้า!E196</f>
        <v>บจก.น้ำตาลทิพย์สุโขทัย</v>
      </c>
      <c r="D187" s="13" t="str">
        <f>[2]หน้าผ้า!F196</f>
        <v>Green for white sugar</v>
      </c>
      <c r="E187" s="9">
        <f>[2]หน้าผ้า!G196</f>
        <v>23</v>
      </c>
      <c r="F187" s="9">
        <f>[2]หน้าผ้า!H196</f>
        <v>37</v>
      </c>
      <c r="G187" s="9" t="str">
        <f>[2]หน้าผ้า!I196</f>
        <v>ขาว</v>
      </c>
      <c r="H187" s="9">
        <f>[2]หน้าผ้า!J196</f>
        <v>0</v>
      </c>
      <c r="I187" s="9">
        <f>[2]หน้าผ้า!L196</f>
        <v>130</v>
      </c>
      <c r="J187" s="9" t="str">
        <f>[2]หน้าผ้า!M196</f>
        <v>±</v>
      </c>
      <c r="K187" s="9">
        <f>[2]หน้าผ้า!N196</f>
        <v>5</v>
      </c>
      <c r="L187" s="9" t="str">
        <f>[2]หน้าผ้า!R196</f>
        <v>บิด</v>
      </c>
      <c r="M187" s="10">
        <f>[2]หน้าผ้า!T196</f>
        <v>24</v>
      </c>
      <c r="N187" s="9">
        <f>[2]หน้าผ้า!U196</f>
        <v>40</v>
      </c>
      <c r="O187" s="9">
        <f>[2]หน้าผ้า!V196</f>
        <v>55</v>
      </c>
      <c r="P187" s="10">
        <f>[2]หน้าผ้า!AB196</f>
        <v>6513.1224575999995</v>
      </c>
      <c r="Q187" s="10">
        <f>[2]หน้าผ้า!AC196</f>
        <v>0</v>
      </c>
      <c r="R187" s="10">
        <f>[2]หน้าผ้า!AD196</f>
        <v>6513.1224575999995</v>
      </c>
      <c r="S187" s="9" t="str">
        <f>[2]หน้าผ้า!Z196</f>
        <v>400แบน</v>
      </c>
      <c r="T187" s="12" t="str">
        <f>[2]หน้าผ้า!X196</f>
        <v>รอแจ้ง</v>
      </c>
      <c r="U187" s="11">
        <f>[2]หน้าผ้า!AA196</f>
        <v>200000</v>
      </c>
      <c r="V187" s="10">
        <f>[2]หน้าผ้า!AJ196</f>
        <v>0</v>
      </c>
      <c r="W187" s="10">
        <f>[2]หน้าผ้า!AL196</f>
        <v>200000</v>
      </c>
      <c r="X187" s="10">
        <f>[2]หน้าผ้า!AM196</f>
        <v>0</v>
      </c>
      <c r="Y187" s="10">
        <f>[2]หน้าผ้า!AN196</f>
        <v>210000</v>
      </c>
      <c r="Z187" s="9" t="str">
        <f>[2]หน้าผ้า!AO196</f>
        <v>WSWT2321112512551</v>
      </c>
      <c r="AA187" s="8">
        <f>[2]หน้าผ้า!AQ196</f>
        <v>215138.00000000003</v>
      </c>
      <c r="AB187" s="8">
        <f>[2]หน้าผ้า!AR196</f>
        <v>0</v>
      </c>
      <c r="AC187" s="8">
        <f>[2]หน้าผ้า!AS196</f>
        <v>215138.00000000003</v>
      </c>
      <c r="AD187" s="8">
        <f>[2]หน้าผ้า!AT196</f>
        <v>0</v>
      </c>
      <c r="AE187" s="8">
        <f>[2]หน้าผ้า!AU196</f>
        <v>0</v>
      </c>
      <c r="AF187" s="8" t="str">
        <f>[2]หน้าผ้า!AI196</f>
        <v>สั่งเวียดนามสำเร็จรูปทั้งหมด</v>
      </c>
      <c r="AG187" s="1" t="str">
        <f>[3]หน้าผ้า!DC199</f>
        <v>พร้อมส่ง</v>
      </c>
      <c r="AH187" s="1" t="str">
        <f>[2]หน้าผ้า!DL196</f>
        <v>P9</v>
      </c>
      <c r="AI187" s="1">
        <f>[2]หน้าผ้า!DM196</f>
        <v>3</v>
      </c>
      <c r="AJ187" s="3" t="str">
        <f>[2]หน้าผ้า!DN196</f>
        <v>รอแจ้ง</v>
      </c>
      <c r="AK187" s="3">
        <f>[2]หน้าผ้า!DQ196</f>
        <v>0</v>
      </c>
      <c r="AL187" s="3" t="e">
        <f>[2]หน้าผ้า!DR196</f>
        <v>#VALUE!</v>
      </c>
      <c r="AM187" s="3" t="e">
        <f>[2]หน้าผ้า!DS196</f>
        <v>#VALUE!</v>
      </c>
      <c r="AN187" s="3" t="e">
        <f>[2]หน้าผ้า!DT196</f>
        <v>#VALUE!</v>
      </c>
      <c r="AO187" s="3" t="e">
        <f>[2]หน้าผ้า!DU196</f>
        <v>#VALUE!</v>
      </c>
      <c r="AP187" s="3" t="e">
        <f>[2]หน้าผ้า!DP196</f>
        <v>#VALUE!</v>
      </c>
      <c r="AQ187" s="3" t="e">
        <f>[2]หน้าผ้า!DW196</f>
        <v>#VALUE!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 t="str">
        <f>[2]หน้าผ้า!EC196</f>
        <v>งานพิมพ์</v>
      </c>
      <c r="AX187" s="2" t="str">
        <f>[2]หน้าผ้า!ED196</f>
        <v xml:space="preserve"> /</v>
      </c>
      <c r="AY187" s="2">
        <f>[2]หน้าผ้า!AG196</f>
        <v>45889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WRWT211125/WRWT251030</v>
      </c>
      <c r="BD187" s="56">
        <f>[2]หน้าผ้า!CA196</f>
        <v>27559.954687222227</v>
      </c>
    </row>
    <row r="188" spans="1:56" ht="27.75" customHeight="1" x14ac:dyDescent="0.45">
      <c r="A188" s="3">
        <f>[2]หน้าผ้า!C197</f>
        <v>45601</v>
      </c>
      <c r="B188" s="14" t="str">
        <f>[2]หน้าผ้า!B197</f>
        <v>MK67-001490</v>
      </c>
      <c r="C188" s="9" t="str">
        <f>[2]หน้าผ้า!E197</f>
        <v>บจก.น้ำตาลทิพย์สุโขทัย</v>
      </c>
      <c r="D188" s="13" t="str">
        <f>[2]หน้าผ้า!F197</f>
        <v>Green for white sugar</v>
      </c>
      <c r="E188" s="9">
        <f>[2]หน้าผ้า!G197</f>
        <v>23</v>
      </c>
      <c r="F188" s="9">
        <f>[2]หน้าผ้า!H197</f>
        <v>37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130</v>
      </c>
      <c r="J188" s="9" t="str">
        <f>[2]หน้าผ้า!M197</f>
        <v>±</v>
      </c>
      <c r="K188" s="9">
        <f>[2]หน้าผ้า!N197</f>
        <v>5</v>
      </c>
      <c r="L188" s="9" t="str">
        <f>[2]หน้าผ้า!R197</f>
        <v>บิด</v>
      </c>
      <c r="M188" s="10">
        <f>[2]หน้าผ้า!T197</f>
        <v>24</v>
      </c>
      <c r="N188" s="9">
        <f>[2]หน้าผ้า!U197</f>
        <v>40</v>
      </c>
      <c r="O188" s="9">
        <f>[2]หน้าผ้า!V197</f>
        <v>55</v>
      </c>
      <c r="P188" s="10">
        <f>[2]หน้าผ้า!AB197</f>
        <v>4437.9765113840631</v>
      </c>
      <c r="Q188" s="10">
        <f>[2]หน้าผ้า!AC197</f>
        <v>0</v>
      </c>
      <c r="R188" s="10">
        <f>[2]หน้าผ้า!AD197</f>
        <v>4437.9765113840631</v>
      </c>
      <c r="S188" s="9" t="str">
        <f>[2]หน้าผ้า!Z197</f>
        <v>400แบน</v>
      </c>
      <c r="T188" s="12" t="str">
        <f>[2]หน้าผ้า!X197</f>
        <v>รอแจ้ง</v>
      </c>
      <c r="U188" s="11">
        <f>[2]หน้าผ้า!AA197</f>
        <v>136278</v>
      </c>
      <c r="V188" s="10">
        <f>[2]หน้าผ้า!AJ197</f>
        <v>0</v>
      </c>
      <c r="W188" s="10">
        <f>[2]หน้าผ้า!AL197</f>
        <v>136278</v>
      </c>
      <c r="X188" s="10">
        <f>[2]หน้าผ้า!AM197</f>
        <v>0</v>
      </c>
      <c r="Y188" s="10">
        <f>[2]หน้าผ้า!AN197</f>
        <v>143091.9</v>
      </c>
      <c r="Z188" s="9" t="str">
        <f>[2]หน้าผ้า!AO197</f>
        <v>WSWT2321112512551</v>
      </c>
      <c r="AA188" s="8">
        <f>[2]หน้าผ้า!AQ197</f>
        <v>146592.88182000001</v>
      </c>
      <c r="AB188" s="8">
        <f>[2]หน้าผ้า!AR197</f>
        <v>0</v>
      </c>
      <c r="AC188" s="8">
        <f>[2]หน้าผ้า!AS197</f>
        <v>146592.88182000001</v>
      </c>
      <c r="AD188" s="8">
        <f>[2]หน้าผ้า!AT197</f>
        <v>0</v>
      </c>
      <c r="AE188" s="8">
        <f>[2]หน้าผ้า!AU197</f>
        <v>0</v>
      </c>
      <c r="AF188" s="8" t="str">
        <f>[2]หน้าผ้า!AI197</f>
        <v>สั่งเวียดนามสำเร็จรูปทั้งหมด</v>
      </c>
      <c r="AG188" s="1" t="str">
        <f>[3]หน้าผ้า!DC200</f>
        <v>พร้อมส่ง</v>
      </c>
      <c r="AH188" s="1" t="str">
        <f>[2]หน้าผ้า!DL197</f>
        <v>P9</v>
      </c>
      <c r="AI188" s="1">
        <f>[2]หน้าผ้า!DM197</f>
        <v>3</v>
      </c>
      <c r="AJ188" s="3" t="str">
        <f>[2]หน้าผ้า!DN197</f>
        <v>รอแจ้ง</v>
      </c>
      <c r="AK188" s="3">
        <f>[2]หน้าผ้า!DQ197</f>
        <v>0</v>
      </c>
      <c r="AL188" s="3" t="e">
        <f>[2]หน้าผ้า!DR197</f>
        <v>#VALUE!</v>
      </c>
      <c r="AM188" s="3" t="e">
        <f>[2]หน้าผ้า!DS197</f>
        <v>#VALUE!</v>
      </c>
      <c r="AN188" s="3" t="e">
        <f>[2]หน้าผ้า!DT197</f>
        <v>#VALUE!</v>
      </c>
      <c r="AO188" s="3" t="e">
        <f>[2]หน้าผ้า!DU197</f>
        <v>#VALUE!</v>
      </c>
      <c r="AP188" s="3" t="e">
        <f>[2]หน้าผ้า!DP197</f>
        <v>#VALUE!</v>
      </c>
      <c r="AQ188" s="3" t="e">
        <f>[2]หน้าผ้า!DW197</f>
        <v>#VALUE!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 t="str">
        <f>[2]หน้าผ้า!ED197</f>
        <v xml:space="preserve"> /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WRWT211125/WRWT251030</v>
      </c>
      <c r="BD188" s="56">
        <f>[2]หน้าผ้า!CA197</f>
        <v>18779.077524326356</v>
      </c>
    </row>
    <row r="189" spans="1:56" ht="27.75" customHeight="1" x14ac:dyDescent="0.45">
      <c r="A189" s="3">
        <f>[2]หน้าผ้า!C198</f>
        <v>0</v>
      </c>
      <c r="B189" s="14">
        <f>[2]หน้าผ้า!B198</f>
        <v>0</v>
      </c>
      <c r="C189" s="9">
        <f>[2]หน้าผ้า!E198</f>
        <v>0</v>
      </c>
      <c r="D189" s="13">
        <f>[2]หน้าผ้า!F198</f>
        <v>0</v>
      </c>
      <c r="E189" s="9">
        <f>[2]หน้าผ้า!G198</f>
        <v>23</v>
      </c>
      <c r="F189" s="9">
        <f>[2]หน้าผ้า!H198</f>
        <v>37</v>
      </c>
      <c r="G189" s="9">
        <f>[2]หน้าผ้า!I198</f>
        <v>0</v>
      </c>
      <c r="H189" s="9">
        <f>[2]หน้าผ้า!J198</f>
        <v>0</v>
      </c>
      <c r="I189" s="9">
        <f>[2]หน้าผ้า!L198</f>
        <v>128</v>
      </c>
      <c r="J189" s="9" t="str">
        <f>[2]หน้าผ้า!M198</f>
        <v>±</v>
      </c>
      <c r="K189" s="9">
        <f>[2]หน้าผ้า!N198</f>
        <v>5</v>
      </c>
      <c r="L189" s="9">
        <f>[2]หน้าผ้า!R198</f>
        <v>0</v>
      </c>
      <c r="M189" s="10">
        <f>[2]หน้าผ้า!T198</f>
        <v>0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>
        <f>[2]หน้าผ้า!Z198</f>
        <v>0</v>
      </c>
      <c r="T189" s="12">
        <f>[2]หน้าผ้า!X198</f>
        <v>0</v>
      </c>
      <c r="U189" s="11">
        <f>[2]หน้าผ้า!AA198</f>
        <v>0</v>
      </c>
      <c r="V189" s="10">
        <f>[2]หน้าผ้า!AJ198</f>
        <v>0</v>
      </c>
      <c r="W189" s="10">
        <f>[2]หน้าผ้า!AL198</f>
        <v>0</v>
      </c>
      <c r="X189" s="10">
        <f>[2]หน้าผ้า!AM198</f>
        <v>0</v>
      </c>
      <c r="Y189" s="10">
        <f>[2]หน้าผ้า!AN198</f>
        <v>0</v>
      </c>
      <c r="Z189" s="9" t="str">
        <f>[2]หน้าผ้า!AO198</f>
        <v>WSWT2321112512551</v>
      </c>
      <c r="AA189" s="8">
        <f>[2]หน้าผ้า!AQ198</f>
        <v>625038.28002000006</v>
      </c>
      <c r="AB189" s="8">
        <f>[2]หน้าผ้า!AR198</f>
        <v>16450</v>
      </c>
      <c r="AC189" s="8">
        <f>[2]หน้าผ้า!AS198</f>
        <v>608588.28002000006</v>
      </c>
      <c r="AD189" s="8">
        <f>[2]หน้าผ้า!AT198</f>
        <v>0</v>
      </c>
      <c r="AE189" s="8">
        <f>[2]หน้าผ้า!AU198</f>
        <v>0</v>
      </c>
      <c r="AF189" s="8" t="str">
        <f>[2]หน้าผ้า!AI198</f>
        <v>ระบุในSD</v>
      </c>
      <c r="AG189" s="1" t="str">
        <f>[3]หน้าผ้า!DC201</f>
        <v>พร้อมส่ง</v>
      </c>
      <c r="AH189" s="1">
        <f>[2]หน้าผ้า!DL198</f>
        <v>0</v>
      </c>
      <c r="AI189" s="1">
        <f>[2]หน้าผ้า!DM198</f>
        <v>0</v>
      </c>
      <c r="AJ189" s="3">
        <f>[2]หน้าผ้า!DN198</f>
        <v>0</v>
      </c>
      <c r="AK189" s="3">
        <f>[2]หน้าผ้า!DQ198</f>
        <v>0</v>
      </c>
      <c r="AL189" s="3">
        <f>[2]หน้าผ้า!DR198</f>
        <v>0</v>
      </c>
      <c r="AM189" s="3">
        <f>[2]หน้าผ้า!DS198</f>
        <v>0</v>
      </c>
      <c r="AN189" s="3">
        <f>[2]หน้าผ้า!DT198</f>
        <v>0</v>
      </c>
      <c r="AO189" s="3">
        <f>[2]หน้าผ้า!DU198</f>
        <v>0</v>
      </c>
      <c r="AP189" s="3">
        <f>[2]หน้าผ้า!DP198</f>
        <v>0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>
        <f>[2]หน้าผ้า!EC198</f>
        <v>0</v>
      </c>
      <c r="AX189" s="2">
        <f>[2]หน้าผ้า!ED198</f>
        <v>0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WRWT2301125/WRWT251030</v>
      </c>
      <c r="BD189" s="56">
        <f>[2]หน้าผ้า!CA198</f>
        <v>0</v>
      </c>
    </row>
    <row r="190" spans="1:56" ht="27.7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24</v>
      </c>
      <c r="F190" s="9">
        <f>[2]หน้าผ้า!H199</f>
        <v>37</v>
      </c>
      <c r="G190" s="9">
        <f>[2]หน้าผ้า!I199</f>
        <v>0</v>
      </c>
      <c r="H190" s="9">
        <f>[2]หน้าผ้า!J199</f>
        <v>0</v>
      </c>
      <c r="I190" s="9">
        <f>[2]หน้าผ้า!L199</f>
        <v>120</v>
      </c>
      <c r="J190" s="9" t="str">
        <f>[2]หน้าผ้า!M199</f>
        <v>+</v>
      </c>
      <c r="K190" s="9">
        <f>[2]หน้าผ้า!N199</f>
        <v>3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 t="str">
        <f>[2]หน้าผ้า!AO199</f>
        <v>WSWT24211125120</v>
      </c>
      <c r="AA190" s="8" t="e">
        <f>[2]หน้าผ้า!AQ199</f>
        <v>#REF!</v>
      </c>
      <c r="AB190" s="8" t="e">
        <f>[2]หน้าผ้า!AR199</f>
        <v>#REF!</v>
      </c>
      <c r="AC190" s="8" t="e">
        <f>[2]หน้าผ้า!AS199</f>
        <v>#REF!</v>
      </c>
      <c r="AD190" s="8" t="e">
        <f>[2]หน้าผ้า!AT199</f>
        <v>#REF!</v>
      </c>
      <c r="AE190" s="8" t="e">
        <f>[2]หน้าผ้า!AU199</f>
        <v>#REF!</v>
      </c>
      <c r="AF190" s="8" t="str">
        <f>[2]หน้าผ้า!AI199</f>
        <v>ระบุในSD</v>
      </c>
      <c r="AG190" s="1" t="str">
        <f>[3]หน้าผ้า!DC202</f>
        <v>ผ้าขาว</v>
      </c>
      <c r="AH190" s="1">
        <f>[2]หน้าผ้า!DL199</f>
        <v>0</v>
      </c>
      <c r="AI190" s="1">
        <f>[2]หน้าผ้า!DM199</f>
        <v>0</v>
      </c>
      <c r="AJ190" s="3">
        <f>[2]หน้าผ้า!DN199</f>
        <v>0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>
        <f>[2]หน้าผ้า!DU199</f>
        <v>0</v>
      </c>
      <c r="AP190" s="3">
        <f>[2]หน้าผ้า!DP199</f>
        <v>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>
        <f>[2]หน้าผ้า!EC199</f>
        <v>0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WRWT2401125/WRWT25850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0</v>
      </c>
      <c r="B191" s="14">
        <f>[2]หน้าผ้า!B200</f>
        <v>0</v>
      </c>
      <c r="C191" s="9">
        <f>[2]หน้าผ้า!E200</f>
        <v>0</v>
      </c>
      <c r="D191" s="13" t="str">
        <f>[2]หน้าผ้า!F200</f>
        <v xml:space="preserve"> </v>
      </c>
      <c r="E191" s="9">
        <f>[2]หน้าผ้า!G200</f>
        <v>24</v>
      </c>
      <c r="F191" s="9">
        <f>[2]หน้าผ้า!H200</f>
        <v>37</v>
      </c>
      <c r="G191" s="9">
        <f>[2]หน้าผ้า!I200</f>
        <v>0</v>
      </c>
      <c r="H191" s="9">
        <f>[2]หน้าผ้า!J200</f>
        <v>0</v>
      </c>
      <c r="I191" s="9">
        <f>[2]หน้าผ้า!L200</f>
        <v>125</v>
      </c>
      <c r="J191" s="9" t="str">
        <f>[2]หน้าผ้า!M200</f>
        <v>+</v>
      </c>
      <c r="K191" s="9">
        <f>[2]หน้าผ้า!N200</f>
        <v>3</v>
      </c>
      <c r="L191" s="9">
        <f>[2]หน้าผ้า!R200</f>
        <v>0</v>
      </c>
      <c r="M191" s="10">
        <f>[2]หน้าผ้า!T200</f>
        <v>0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>
        <f>[2]หน้าผ้า!Z200</f>
        <v>0</v>
      </c>
      <c r="T191" s="12">
        <f>[2]หน้าผ้า!X200</f>
        <v>0</v>
      </c>
      <c r="U191" s="11">
        <f>[2]หน้าผ้า!AA200</f>
        <v>0</v>
      </c>
      <c r="V191" s="10">
        <f>[2]หน้าผ้า!AJ200</f>
        <v>0</v>
      </c>
      <c r="W191" s="10">
        <f>[2]หน้าผ้า!AL200</f>
        <v>0</v>
      </c>
      <c r="X191" s="10">
        <f>[2]หน้าผ้า!AM200</f>
        <v>0</v>
      </c>
      <c r="Y191" s="10">
        <f>[2]หน้าผ้า!AN200</f>
        <v>0</v>
      </c>
      <c r="Z191" s="9" t="str">
        <f>[2]หน้าผ้า!AO200</f>
        <v>WSWT2421112512551</v>
      </c>
      <c r="AA191" s="8" t="e">
        <f>[2]หน้าผ้า!AQ200</f>
        <v>#REF!</v>
      </c>
      <c r="AB191" s="8" t="e">
        <f>[2]หน้าผ้า!AR200</f>
        <v>#REF!</v>
      </c>
      <c r="AC191" s="8" t="e">
        <f>[2]หน้าผ้า!AS200</f>
        <v>#REF!</v>
      </c>
      <c r="AD191" s="8" t="e">
        <f>[2]หน้าผ้า!AT200</f>
        <v>#REF!</v>
      </c>
      <c r="AE191" s="8" t="e">
        <f>[2]หน้าผ้า!AU200</f>
        <v>#REF!</v>
      </c>
      <c r="AF191" s="8" t="str">
        <f>[2]หน้าผ้า!AI200</f>
        <v>ระบุในSD</v>
      </c>
      <c r="AG191" s="1" t="str">
        <f>[3]หน้าผ้า!DC203</f>
        <v>รอแบบ</v>
      </c>
      <c r="AH191" s="1">
        <f>[2]หน้าผ้า!DL200</f>
        <v>0</v>
      </c>
      <c r="AI191" s="1" t="str">
        <f>[2]หน้าผ้า!DM200</f>
        <v>Lead time</v>
      </c>
      <c r="AJ191" s="3">
        <f>[2]หน้าผ้า!DN200</f>
        <v>0</v>
      </c>
      <c r="AK191" s="3">
        <f>[2]หน้าผ้า!DQ200</f>
        <v>0</v>
      </c>
      <c r="AL191" s="3">
        <f>[2]หน้าผ้า!DR200</f>
        <v>0</v>
      </c>
      <c r="AM191" s="3">
        <f>[2]หน้าผ้า!DS200</f>
        <v>0</v>
      </c>
      <c r="AN191" s="3">
        <f>[2]หน้าผ้า!DT200</f>
        <v>0</v>
      </c>
      <c r="AO191" s="3">
        <f>[2]หน้าผ้า!DU200</f>
        <v>0</v>
      </c>
      <c r="AP191" s="3">
        <f>[2]หน้าผ้า!DP200</f>
        <v>0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>
        <f>[2]หน้าผ้า!EC200</f>
        <v>0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WRWT2401125/WRWT25960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0</v>
      </c>
      <c r="B192" s="14">
        <f>[2]หน้าผ้า!B201</f>
        <v>0</v>
      </c>
      <c r="C192" s="9">
        <f>[2]หน้าผ้า!E201</f>
        <v>0</v>
      </c>
      <c r="D192" s="13">
        <f>[2]หน้าผ้า!F201</f>
        <v>0</v>
      </c>
      <c r="E192" s="9">
        <f>[2]หน้าผ้า!G201</f>
        <v>26</v>
      </c>
      <c r="F192" s="9">
        <f>[2]หน้าผ้า!H201</f>
        <v>38</v>
      </c>
      <c r="G192" s="9" t="str">
        <f>[2]หน้าผ้า!I201</f>
        <v>เหลือง</v>
      </c>
      <c r="H192" s="9">
        <f>[2]หน้าผ้า!J201</f>
        <v>0</v>
      </c>
      <c r="I192" s="9">
        <f>[2]หน้าผ้า!L201</f>
        <v>105</v>
      </c>
      <c r="J192" s="9" t="str">
        <f>[2]หน้าผ้า!M201</f>
        <v>±</v>
      </c>
      <c r="K192" s="9">
        <f>[2]หน้าผ้า!N201</f>
        <v>5</v>
      </c>
      <c r="L192" s="9">
        <f>[2]หน้าผ้า!R201</f>
        <v>0</v>
      </c>
      <c r="M192" s="10">
        <f>[2]หน้าผ้า!T201</f>
        <v>0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>
        <f>[2]หน้าผ้า!Z201</f>
        <v>0</v>
      </c>
      <c r="T192" s="12">
        <f>[2]หน้าผ้า!X201</f>
        <v>0</v>
      </c>
      <c r="U192" s="11">
        <f>[2]หน้าผ้า!AA201</f>
        <v>0</v>
      </c>
      <c r="V192" s="10">
        <f>[2]หน้าผ้า!AJ201</f>
        <v>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 t="str">
        <f>[2]หน้าผ้า!AO201</f>
        <v>WSYL2625850</v>
      </c>
      <c r="AA192" s="8" t="e">
        <f>[2]หน้าผ้า!AQ201</f>
        <v>#REF!</v>
      </c>
      <c r="AB192" s="8" t="e">
        <f>[2]หน้าผ้า!AR201</f>
        <v>#REF!</v>
      </c>
      <c r="AC192" s="8" t="e">
        <f>[2]หน้าผ้า!AS201</f>
        <v>#REF!</v>
      </c>
      <c r="AD192" s="8" t="e">
        <f>[2]หน้าผ้า!AT201</f>
        <v>#REF!</v>
      </c>
      <c r="AE192" s="8" t="e">
        <f>[2]หน้าผ้า!AU201</f>
        <v>#REF!</v>
      </c>
      <c r="AF192" s="8" t="str">
        <f>[2]หน้าผ้า!AI201</f>
        <v>ระบุในSD</v>
      </c>
      <c r="AG192" s="1" t="str">
        <f>[3]หน้าผ้า!DC204</f>
        <v>พร้อมส่ง</v>
      </c>
      <c r="AH192" s="1">
        <f>[2]หน้าผ้า!DL201</f>
        <v>0</v>
      </c>
      <c r="AI192" s="1" t="str">
        <f>[2]หน้าผ้า!DM201</f>
        <v>Lead time</v>
      </c>
      <c r="AJ192" s="3">
        <f>[2]หน้าผ้า!DN201</f>
        <v>0</v>
      </c>
      <c r="AK192" s="3">
        <f>[2]หน้าผ้า!DQ201</f>
        <v>0</v>
      </c>
      <c r="AL192" s="3">
        <f>[2]หน้าผ้า!DR201</f>
        <v>0</v>
      </c>
      <c r="AM192" s="3">
        <f>[2]หน้าผ้า!DS201</f>
        <v>0</v>
      </c>
      <c r="AN192" s="3">
        <f>[2]หน้าผ้า!DT201</f>
        <v>0</v>
      </c>
      <c r="AO192" s="3">
        <f>[2]หน้าผ้า!DU201</f>
        <v>0</v>
      </c>
      <c r="AP192" s="3">
        <f>[2]หน้าผ้า!DP201</f>
        <v>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>
        <f>[2]หน้าผ้า!EC201</f>
        <v>0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WRYL25850/WRYL25850</v>
      </c>
      <c r="BD192" s="56">
        <f>[2]หน้าผ้า!CA201</f>
        <v>0</v>
      </c>
    </row>
    <row r="193" spans="1:56" ht="27.75" customHeight="1" x14ac:dyDescent="0.45">
      <c r="A193" s="3" t="str">
        <f>[2]หน้าผ้า!C202</f>
        <v>ประมาณการ</v>
      </c>
      <c r="B193" s="14" t="str">
        <f>[2]หน้าผ้า!B202</f>
        <v>ประมาณการ</v>
      </c>
      <c r="C193" s="9" t="str">
        <f>[2]หน้าผ้า!E202</f>
        <v>บจก.โอเชี่ยนฟีด</v>
      </c>
      <c r="D193" s="13" t="str">
        <f>[2]หน้าผ้า!F202</f>
        <v>ไม่พิมพ์</v>
      </c>
      <c r="E193" s="9">
        <f>[2]หน้าผ้า!G202</f>
        <v>26</v>
      </c>
      <c r="F193" s="9">
        <f>[2]หน้าผ้า!H202</f>
        <v>42</v>
      </c>
      <c r="G193" s="9" t="str">
        <f>[2]หน้าผ้า!I202</f>
        <v>ขาว</v>
      </c>
      <c r="H193" s="9">
        <f>[2]หน้าผ้า!J202</f>
        <v>0</v>
      </c>
      <c r="I193" s="9">
        <f>[2]หน้าผ้า!L202</f>
        <v>100</v>
      </c>
      <c r="J193" s="9" t="str">
        <f>[2]หน้าผ้า!M202</f>
        <v>±</v>
      </c>
      <c r="K193" s="9">
        <f>[2]หน้าผ้า!N202</f>
        <v>5</v>
      </c>
      <c r="L193" s="9" t="str">
        <f>[2]หน้าผ้า!R202</f>
        <v>ไม่</v>
      </c>
      <c r="M193" s="10" t="str">
        <f>[2]หน้าผ้า!T202</f>
        <v>ไม่สวมถุงใน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 t="str">
        <f>[2]หน้าผ้า!Z202</f>
        <v>500กระสอบ</v>
      </c>
      <c r="T193" s="12">
        <f>[2]หน้าผ้า!X202</f>
        <v>45868</v>
      </c>
      <c r="U193" s="11">
        <f>[2]หน้าผ้า!AA202</f>
        <v>40000</v>
      </c>
      <c r="V193" s="10">
        <f>[2]หน้าผ้า!AJ202</f>
        <v>0</v>
      </c>
      <c r="W193" s="10">
        <f>[2]หน้าผ้า!AL202</f>
        <v>40000</v>
      </c>
      <c r="X193" s="10">
        <f>[2]หน้าผ้า!AM202</f>
        <v>0</v>
      </c>
      <c r="Y193" s="10">
        <f>[2]หน้าผ้า!AN202</f>
        <v>0</v>
      </c>
      <c r="Z193" s="9" t="str">
        <f>[2]หน้าผ้า!AO202</f>
        <v>WSWT2625650</v>
      </c>
      <c r="AA193" s="8">
        <f>[2]หน้าผ้า!AQ202</f>
        <v>48615.600000000006</v>
      </c>
      <c r="AB193" s="8">
        <f>[2]หน้าผ้า!AR202</f>
        <v>0</v>
      </c>
      <c r="AC193" s="8">
        <f>[2]หน้าผ้า!AS202</f>
        <v>48615.600000000006</v>
      </c>
      <c r="AD193" s="8">
        <f>[2]หน้าผ้า!AT202</f>
        <v>0</v>
      </c>
      <c r="AE193" s="8">
        <f>[2]หน้าผ้า!AU202</f>
        <v>0</v>
      </c>
      <c r="AF193" s="8">
        <f>[2]หน้าผ้า!AI202</f>
        <v>0</v>
      </c>
      <c r="AG193" s="1" t="str">
        <f>[3]หน้าผ้า!DC205</f>
        <v>ยังไม่ได้พิมพ์</v>
      </c>
      <c r="AH193" s="1" t="str">
        <f>[2]หน้าผ้า!DL202</f>
        <v>P3</v>
      </c>
      <c r="AI193" s="1">
        <f>[2]หน้าผ้า!DM202</f>
        <v>1</v>
      </c>
      <c r="AJ193" s="3">
        <f>[2]หน้าผ้า!DN202</f>
        <v>45868</v>
      </c>
      <c r="AK193" s="3">
        <f>[2]หน้าผ้า!DQ202</f>
        <v>0</v>
      </c>
      <c r="AL193" s="3">
        <f>[2]หน้าผ้า!DR202</f>
        <v>0</v>
      </c>
      <c r="AM193" s="3">
        <f>[2]หน้าผ้า!DS202</f>
        <v>0</v>
      </c>
      <c r="AN193" s="3">
        <f>[2]หน้าผ้า!DT202</f>
        <v>0</v>
      </c>
      <c r="AO193" s="3">
        <f>[2]หน้าผ้า!DU202</f>
        <v>45867</v>
      </c>
      <c r="AP193" s="3">
        <f>[2]หน้าผ้า!DP202</f>
        <v>45863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 t="str">
        <f>[2]หน้าผ้า!EC202</f>
        <v>ตัด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WRWT25650/WRWT25650</v>
      </c>
      <c r="BD193" s="56">
        <f>[2]หน้าผ้า!CA202</f>
        <v>3925.4396133333335</v>
      </c>
    </row>
    <row r="194" spans="1:56" ht="27.75" customHeight="1" x14ac:dyDescent="0.45">
      <c r="A194" s="3" t="str">
        <f>[2]หน้าผ้า!C203</f>
        <v>ประมาณการ</v>
      </c>
      <c r="B194" s="14" t="str">
        <f>[2]หน้าผ้า!B203</f>
        <v>ประมาณการ</v>
      </c>
      <c r="C194" s="9" t="str">
        <f>[2]หน้าผ้า!E203</f>
        <v>บจก.กบินทร์อินทรีย์</v>
      </c>
      <c r="D194" s="13" t="str">
        <f>[2]หน้าผ้า!F203</f>
        <v>รอแบบ</v>
      </c>
      <c r="E194" s="9">
        <f>[2]หน้าผ้า!G203</f>
        <v>26</v>
      </c>
      <c r="F194" s="9">
        <f>[2]หน้าผ้า!H203</f>
        <v>41</v>
      </c>
      <c r="G194" s="9" t="str">
        <f>[2]หน้าผ้า!I203</f>
        <v>ขาว</v>
      </c>
      <c r="H194" s="9">
        <f>[2]หน้าผ้า!J203</f>
        <v>0</v>
      </c>
      <c r="I194" s="9">
        <f>[2]หน้าผ้า!L203</f>
        <v>97</v>
      </c>
      <c r="J194" s="9" t="str">
        <f>[2]หน้าผ้า!M203</f>
        <v>±</v>
      </c>
      <c r="K194" s="9">
        <f>[2]หน้าผ้า!N203</f>
        <v>5</v>
      </c>
      <c r="L194" s="9" t="str">
        <f>[2]หน้าผ้า!R203</f>
        <v>บิด</v>
      </c>
      <c r="M194" s="10">
        <f>[2]หน้าผ้า!T203</f>
        <v>27</v>
      </c>
      <c r="N194" s="9">
        <f>[2]หน้าผ้า!U203</f>
        <v>43</v>
      </c>
      <c r="O194" s="9">
        <f>[2]หน้าผ้า!V203</f>
        <v>40</v>
      </c>
      <c r="P194" s="10">
        <f>[2]หน้าผ้า!AB203</f>
        <v>286.42936262399996</v>
      </c>
      <c r="Q194" s="10">
        <f>[2]หน้าผ้า!AC203</f>
        <v>0</v>
      </c>
      <c r="R194" s="10">
        <f>[2]หน้าผ้า!AD203</f>
        <v>286.42936262399996</v>
      </c>
      <c r="S194" s="9" t="str">
        <f>[2]หน้าผ้า!Z203</f>
        <v>300กระสอบ</v>
      </c>
      <c r="T194" s="12">
        <f>[2]หน้าผ้า!X203</f>
        <v>45868</v>
      </c>
      <c r="U194" s="11">
        <f>[2]หน้าผ้า!AA203</f>
        <v>10000</v>
      </c>
      <c r="V194" s="10">
        <f>[2]หน้าผ้า!AJ203</f>
        <v>0</v>
      </c>
      <c r="W194" s="10">
        <f>[2]หน้าผ้า!AL203</f>
        <v>10000</v>
      </c>
      <c r="X194" s="10">
        <f>[2]หน้าผ้า!AM203</f>
        <v>0</v>
      </c>
      <c r="Y194" s="10">
        <f>[2]หน้าผ้า!AN203</f>
        <v>10500</v>
      </c>
      <c r="Z194" s="9" t="str">
        <f>[2]หน้าผ้า!AO203</f>
        <v>WSWT2625650</v>
      </c>
      <c r="AA194" s="8">
        <f>[2]หน้าผ้า!AQ203</f>
        <v>11874.499999999998</v>
      </c>
      <c r="AB194" s="8">
        <f>[2]หน้าผ้า!AR203</f>
        <v>0</v>
      </c>
      <c r="AC194" s="8">
        <f>[2]หน้าผ้า!AS203</f>
        <v>11874.499999999998</v>
      </c>
      <c r="AD194" s="8">
        <f>[2]หน้าผ้า!AT203</f>
        <v>0</v>
      </c>
      <c r="AE194" s="8">
        <f>[2]หน้าผ้า!AU203</f>
        <v>0</v>
      </c>
      <c r="AF194" s="8">
        <f>[2]หน้าผ้า!AI203</f>
        <v>0</v>
      </c>
      <c r="AG194" s="1" t="str">
        <f>[3]หน้าผ้า!DC206</f>
        <v>ผ้าขาว</v>
      </c>
      <c r="AH194" s="1" t="str">
        <f>[2]หน้าผ้า!DL203</f>
        <v>P9</v>
      </c>
      <c r="AI194" s="1">
        <f>[2]หน้าผ้า!DM203</f>
        <v>3</v>
      </c>
      <c r="AJ194" s="3">
        <f>[2]หน้าผ้า!DN203</f>
        <v>45868</v>
      </c>
      <c r="AK194" s="3">
        <f>[2]หน้าผ้า!DQ203</f>
        <v>0</v>
      </c>
      <c r="AL194" s="3">
        <f>[2]หน้าผ้า!DR203</f>
        <v>45858</v>
      </c>
      <c r="AM194" s="3">
        <f>[2]หน้าผ้า!DS203</f>
        <v>45865</v>
      </c>
      <c r="AN194" s="3">
        <f>[2]หน้าผ้า!DT203</f>
        <v>45866</v>
      </c>
      <c r="AO194" s="3">
        <f>[2]หน้าผ้า!DU203</f>
        <v>45866</v>
      </c>
      <c r="AP194" s="3">
        <f>[2]หน้าผ้า!DP203</f>
        <v>45863</v>
      </c>
      <c r="AQ194" s="3">
        <f>[2]หน้าผ้า!DW203</f>
        <v>45867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 t="str">
        <f>[2]หน้าผ้า!EC203</f>
        <v>งานพิมพ์</v>
      </c>
      <c r="AX194" s="2" t="str">
        <f>[2]หน้าผ้า!ED203</f>
        <v>รอART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WRWT25650/WRWT25650</v>
      </c>
      <c r="BD194" s="56">
        <f>[2]หน้าผ้า!CA203</f>
        <v>958.79990555555537</v>
      </c>
    </row>
    <row r="195" spans="1:56" ht="27.75" customHeight="1" x14ac:dyDescent="0.45">
      <c r="A195" s="3">
        <f>[2]หน้าผ้า!C204</f>
        <v>0</v>
      </c>
      <c r="B195" s="14">
        <f>[2]หน้าผ้า!B204</f>
        <v>0</v>
      </c>
      <c r="C195" s="9">
        <f>[2]หน้าผ้า!E204</f>
        <v>0</v>
      </c>
      <c r="D195" s="13">
        <f>[2]หน้าผ้า!F204</f>
        <v>0</v>
      </c>
      <c r="E195" s="9">
        <f>[2]หน้าผ้า!G204</f>
        <v>26</v>
      </c>
      <c r="F195" s="9">
        <f>[2]หน้าผ้า!H204</f>
        <v>43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102</v>
      </c>
      <c r="J195" s="9" t="str">
        <f>[2]หน้าผ้า!M204</f>
        <v>±</v>
      </c>
      <c r="K195" s="9">
        <f>[2]หน้าผ้า!N204</f>
        <v>5</v>
      </c>
      <c r="L195" s="9">
        <f>[2]หน้าผ้า!R204</f>
        <v>0</v>
      </c>
      <c r="M195" s="10">
        <f>[2]หน้าผ้า!T204</f>
        <v>0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>
        <f>[2]หน้าผ้า!Z204</f>
        <v>0</v>
      </c>
      <c r="T195" s="12">
        <f>[2]หน้าผ้า!X204</f>
        <v>0</v>
      </c>
      <c r="U195" s="11">
        <f>[2]หน้าผ้า!AA204</f>
        <v>0</v>
      </c>
      <c r="V195" s="10">
        <f>[2]หน้าผ้า!AJ204</f>
        <v>0</v>
      </c>
      <c r="W195" s="10">
        <f>[2]หน้าผ้า!AL204</f>
        <v>0</v>
      </c>
      <c r="X195" s="10">
        <f>[2]หน้าผ้า!AM204</f>
        <v>0</v>
      </c>
      <c r="Y195" s="10">
        <f>[2]หน้าผ้า!AN204</f>
        <v>0</v>
      </c>
      <c r="Z195" s="9" t="str">
        <f>[2]หน้าผ้า!AO204</f>
        <v>WSWT2625650</v>
      </c>
      <c r="AA195" s="8">
        <f>[2]หน้าผ้า!AQ204</f>
        <v>60490.100000000006</v>
      </c>
      <c r="AB195" s="8">
        <f>[2]หน้าผ้า!AR204</f>
        <v>0</v>
      </c>
      <c r="AC195" s="8">
        <f>[2]หน้าผ้า!AS204</f>
        <v>60490.100000000006</v>
      </c>
      <c r="AD195" s="8">
        <f>[2]หน้าผ้า!AT204</f>
        <v>0</v>
      </c>
      <c r="AE195" s="8">
        <f>[2]หน้าผ้า!AU204</f>
        <v>0</v>
      </c>
      <c r="AF195" s="8" t="str">
        <f>[2]หน้าผ้า!AI204</f>
        <v>ระบุในSD</v>
      </c>
      <c r="AG195" s="1" t="str">
        <f>[3]หน้าผ้า!DC207</f>
        <v>พร้อมส่ง</v>
      </c>
      <c r="AH195" s="1">
        <f>[2]หน้าผ้า!DL204</f>
        <v>0</v>
      </c>
      <c r="AI195" s="1" t="str">
        <f>[2]หน้าผ้า!DM204</f>
        <v>Lead time</v>
      </c>
      <c r="AJ195" s="3">
        <f>[2]หน้าผ้า!DN204</f>
        <v>0</v>
      </c>
      <c r="AK195" s="3">
        <f>[2]หน้าผ้า!DQ204</f>
        <v>0</v>
      </c>
      <c r="AL195" s="3">
        <f>[2]หน้าผ้า!DR204</f>
        <v>0</v>
      </c>
      <c r="AM195" s="3">
        <f>[2]หน้าผ้า!DS204</f>
        <v>0</v>
      </c>
      <c r="AN195" s="3">
        <f>[2]หน้าผ้า!DT204</f>
        <v>0</v>
      </c>
      <c r="AO195" s="3">
        <f>[2]หน้าผ้า!DU204</f>
        <v>0</v>
      </c>
      <c r="AP195" s="3">
        <f>[2]หน้าผ้า!DP204</f>
        <v>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>
        <f>[2]หน้าผ้า!EC204</f>
        <v>0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WRWT25650/WRWT25650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0</v>
      </c>
      <c r="B196" s="14" t="str">
        <f>[2]หน้าผ้า!B205</f>
        <v>ใบรับคำสั่งซื้อ</v>
      </c>
      <c r="C196" s="9" t="str">
        <f>[2]หน้าผ้า!E205</f>
        <v>บจก.ทีพีเค แอ็ดวานซ์ สตาร์ซ</v>
      </c>
      <c r="D196" s="13" t="str">
        <f>[2]หน้าผ้า!F205</f>
        <v>MASTER CHEF</v>
      </c>
      <c r="E196" s="9">
        <f>[2]หน้าผ้า!G205</f>
        <v>26</v>
      </c>
      <c r="F196" s="9">
        <f>[2]หน้าผ้า!H205</f>
        <v>43</v>
      </c>
      <c r="G196" s="9" t="str">
        <f>[2]หน้าผ้า!I205</f>
        <v>ขาว</v>
      </c>
      <c r="H196" s="9" t="str">
        <f>[2]หน้าผ้า!J205</f>
        <v>ใส</v>
      </c>
      <c r="I196" s="9">
        <f>[2]หน้าผ้า!L205</f>
        <v>140</v>
      </c>
      <c r="J196" s="9" t="str">
        <f>[2]หน้าผ้า!M205</f>
        <v>±</v>
      </c>
      <c r="K196" s="9">
        <f>[2]หน้าผ้า!N205</f>
        <v>5</v>
      </c>
      <c r="L196" s="9" t="str">
        <f>[2]หน้าผ้า!R205</f>
        <v>ไม่</v>
      </c>
      <c r="M196" s="10" t="str">
        <f>[2]หน้าผ้า!T205</f>
        <v>ไม่สวมถุงใน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 t="str">
        <f>[2]หน้าผ้า!Z205</f>
        <v xml:space="preserve">300กระสอบแบน  </v>
      </c>
      <c r="T196" s="12">
        <f>[2]หน้าผ้า!X205</f>
        <v>45836</v>
      </c>
      <c r="U196" s="11">
        <f>[2]หน้าผ้า!AA205</f>
        <v>10000</v>
      </c>
      <c r="V196" s="10">
        <f>[2]หน้าผ้า!AJ205</f>
        <v>0</v>
      </c>
      <c r="W196" s="10">
        <f>[2]หน้าผ้า!AL205</f>
        <v>10000</v>
      </c>
      <c r="X196" s="10">
        <f>[2]หน้าผ้า!AM205</f>
        <v>0</v>
      </c>
      <c r="Y196" s="10">
        <f>[2]หน้าผ้า!AN205</f>
        <v>10500</v>
      </c>
      <c r="Z196" s="9" t="str">
        <f>[2]หน้าผ้า!AO205</f>
        <v>WSWT262575051</v>
      </c>
      <c r="AA196" s="8">
        <f>[2]หน้าผ้า!AQ205</f>
        <v>12433.3</v>
      </c>
      <c r="AB196" s="8">
        <f>[2]หน้าผ้า!AR205</f>
        <v>12433.3</v>
      </c>
      <c r="AC196" s="8">
        <f>[2]หน้าผ้า!AS205</f>
        <v>0</v>
      </c>
      <c r="AD196" s="8">
        <f>[2]หน้าผ้า!AT205</f>
        <v>3000</v>
      </c>
      <c r="AE196" s="8">
        <f>[2]หน้าผ้า!AU205</f>
        <v>9433.2999999999993</v>
      </c>
      <c r="AF196" s="8">
        <f>[2]หน้าผ้า!AI205</f>
        <v>0</v>
      </c>
      <c r="AG196" s="1" t="str">
        <f>[3]หน้าผ้า!DC208</f>
        <v>พร้อมส่ง</v>
      </c>
      <c r="AH196" s="1" t="str">
        <f>[2]หน้าผ้า!DL205</f>
        <v>P6</v>
      </c>
      <c r="AI196" s="1">
        <f>[2]หน้าผ้า!DM205</f>
        <v>4</v>
      </c>
      <c r="AJ196" s="3">
        <f>[2]หน้าผ้า!DN205</f>
        <v>45836</v>
      </c>
      <c r="AK196" s="3">
        <f>[2]หน้าผ้า!DQ205</f>
        <v>45832</v>
      </c>
      <c r="AL196" s="3">
        <f>[2]หน้าผ้า!DR205</f>
        <v>45825</v>
      </c>
      <c r="AM196" s="3">
        <f>[2]หน้าผ้า!DS205</f>
        <v>45833</v>
      </c>
      <c r="AN196" s="3">
        <f>[2]หน้าผ้า!DT205</f>
        <v>45834</v>
      </c>
      <c r="AO196" s="3">
        <f>[2]หน้าผ้า!DU205</f>
        <v>45835</v>
      </c>
      <c r="AP196" s="3">
        <f>[2]หน้าผ้า!DP205</f>
        <v>45831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 t="str">
        <f>[2]หน้าผ้า!EC205</f>
        <v>งานเคลือบ+พิมพ์</v>
      </c>
      <c r="AX196" s="2" t="str">
        <f>[2]หน้าผ้า!ED205</f>
        <v>รอART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WRWT25800/WRWT25650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45804</v>
      </c>
      <c r="B197" s="14" t="str">
        <f>[2]หน้าผ้า!B206</f>
        <v>MK68-000714</v>
      </c>
      <c r="C197" s="9" t="str">
        <f>[2]หน้าผ้า!E206</f>
        <v>คุณธนนท์ อุทัยไพศาลวงศ์</v>
      </c>
      <c r="D197" s="13" t="str">
        <f>[2]หน้าผ้า!F206</f>
        <v>ไม่พิมพ์</v>
      </c>
      <c r="E197" s="9">
        <f>[2]หน้าผ้า!G206</f>
        <v>26</v>
      </c>
      <c r="F197" s="9">
        <f>[2]หน้าผ้า!H206</f>
        <v>39</v>
      </c>
      <c r="G197" s="9" t="str">
        <f>[2]หน้าผ้า!I206</f>
        <v>ขาว</v>
      </c>
      <c r="H197" s="9">
        <f>[2]หน้าผ้า!J206</f>
        <v>0</v>
      </c>
      <c r="I197" s="9">
        <f>[2]หน้าผ้า!L206</f>
        <v>93</v>
      </c>
      <c r="J197" s="9" t="str">
        <f>[2]หน้าผ้า!M206</f>
        <v>±</v>
      </c>
      <c r="K197" s="9">
        <f>[2]หน้าผ้า!N206</f>
        <v>5</v>
      </c>
      <c r="L197" s="9" t="str">
        <f>[2]หน้าผ้า!R206</f>
        <v>ไม่</v>
      </c>
      <c r="M197" s="10" t="str">
        <f>[2]หน้าผ้า!T206</f>
        <v>ไม่สวมถุงใน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 t="str">
        <f>[2]หน้าผ้า!Z206</f>
        <v>มัด100</v>
      </c>
      <c r="T197" s="12">
        <f>[2]หน้าผ้า!X206</f>
        <v>45838</v>
      </c>
      <c r="U197" s="11">
        <f>[2]หน้าผ้า!AA206</f>
        <v>5000</v>
      </c>
      <c r="V197" s="10">
        <f>[2]หน้าผ้า!AJ206</f>
        <v>5000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 t="str">
        <f>[2]หน้าผ้า!AO206</f>
        <v>WSWT262575051</v>
      </c>
      <c r="AA197" s="8">
        <f>[2]หน้าผ้า!AQ206</f>
        <v>0</v>
      </c>
      <c r="AB197" s="8">
        <f>[2]หน้าผ้า!AR206</f>
        <v>0</v>
      </c>
      <c r="AC197" s="8">
        <f>[2]หน้าผ้า!AS206</f>
        <v>0</v>
      </c>
      <c r="AD197" s="8">
        <f>[2]หน้าผ้า!AT206</f>
        <v>0</v>
      </c>
      <c r="AE197" s="8">
        <f>[2]หน้าผ้า!AU206</f>
        <v>0</v>
      </c>
      <c r="AF197" s="8">
        <f>[2]หน้าผ้า!AI206</f>
        <v>0</v>
      </c>
      <c r="AG197" s="1" t="str">
        <f>[3]หน้าผ้า!DC209</f>
        <v>พร้อมส่ง</v>
      </c>
      <c r="AH197" s="1" t="str">
        <f>[2]หน้าผ้า!DL206</f>
        <v>P3</v>
      </c>
      <c r="AI197" s="1">
        <f>[2]หน้าผ้า!DM206</f>
        <v>1</v>
      </c>
      <c r="AJ197" s="3">
        <f>[2]หน้าผ้า!DN206</f>
        <v>45838</v>
      </c>
      <c r="AK197" s="3">
        <f>[2]หน้าผ้า!DQ206</f>
        <v>0</v>
      </c>
      <c r="AL197" s="3">
        <f>[2]หน้าผ้า!DR206</f>
        <v>0</v>
      </c>
      <c r="AM197" s="3">
        <f>[2]หน้าผ้า!DS206</f>
        <v>0</v>
      </c>
      <c r="AN197" s="3">
        <f>[2]หน้าผ้า!DT206</f>
        <v>0</v>
      </c>
      <c r="AO197" s="3">
        <f>[2]หน้าผ้า!DU206</f>
        <v>45837</v>
      </c>
      <c r="AP197" s="3">
        <f>[2]หน้าผ้า!DP206</f>
        <v>45833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 t="str">
        <f>[2]หน้าผ้า!EC206</f>
        <v>ตัด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WRWT25800/WRWT25650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0</v>
      </c>
      <c r="B198" s="14">
        <f>[2]หน้าผ้า!B207</f>
        <v>0</v>
      </c>
      <c r="C198" s="9">
        <f>[2]หน้าผ้า!E207</f>
        <v>0</v>
      </c>
      <c r="D198" s="13">
        <f>[2]หน้าผ้า!F207</f>
        <v>0</v>
      </c>
      <c r="E198" s="9">
        <f>[2]หน้าผ้า!G207</f>
        <v>26</v>
      </c>
      <c r="F198" s="9">
        <f>[2]หน้าผ้า!H207</f>
        <v>43</v>
      </c>
      <c r="G198" s="9">
        <f>[2]หน้าผ้า!I207</f>
        <v>0</v>
      </c>
      <c r="H198" s="9">
        <f>[2]หน้าผ้า!J207</f>
        <v>0</v>
      </c>
      <c r="I198" s="9">
        <f>[2]หน้าผ้า!L207</f>
        <v>100</v>
      </c>
      <c r="J198" s="9" t="str">
        <f>[2]หน้าผ้า!M207</f>
        <v>±</v>
      </c>
      <c r="K198" s="9">
        <f>[2]หน้าผ้า!N207</f>
        <v>5</v>
      </c>
      <c r="L198" s="9">
        <f>[2]หน้าผ้า!R207</f>
        <v>0</v>
      </c>
      <c r="M198" s="10">
        <f>[2]หน้าผ้า!T207</f>
        <v>0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>
        <f>[2]หน้าผ้า!Z207</f>
        <v>0</v>
      </c>
      <c r="T198" s="12">
        <f>[2]หน้าผ้า!X207</f>
        <v>0</v>
      </c>
      <c r="U198" s="11">
        <f>[2]หน้าผ้า!AA207</f>
        <v>0</v>
      </c>
      <c r="V198" s="10">
        <f>[2]หน้าผ้า!AJ207</f>
        <v>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 t="str">
        <f>[2]หน้าผ้า!AO207</f>
        <v>WSWT262575051</v>
      </c>
      <c r="AA198" s="8">
        <f>[2]หน้าผ้า!AQ207</f>
        <v>12433.3</v>
      </c>
      <c r="AB198" s="8">
        <f>[2]หน้าผ้า!AR207</f>
        <v>12433.3</v>
      </c>
      <c r="AC198" s="8">
        <f>[2]หน้าผ้า!AS207</f>
        <v>0</v>
      </c>
      <c r="AD198" s="8">
        <f>[2]หน้าผ้า!AT207</f>
        <v>3000</v>
      </c>
      <c r="AE198" s="8">
        <f>[2]หน้าผ้า!AU207</f>
        <v>9433.2999999999993</v>
      </c>
      <c r="AF198" s="8" t="str">
        <f>[2]หน้าผ้า!AI207</f>
        <v>ระบุในSD</v>
      </c>
      <c r="AG198" s="1" t="str">
        <f>[3]หน้าผ้า!DC210</f>
        <v>ผ้าขาว</v>
      </c>
      <c r="AH198" s="1">
        <f>[2]หน้าผ้า!DL207</f>
        <v>0</v>
      </c>
      <c r="AI198" s="1" t="str">
        <f>[2]หน้าผ้า!DM207</f>
        <v>Lead time</v>
      </c>
      <c r="AJ198" s="3">
        <f>[2]หน้าผ้า!DN207</f>
        <v>0</v>
      </c>
      <c r="AK198" s="3">
        <f>[2]หน้าผ้า!DQ207</f>
        <v>0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>
        <f>[2]หน้าผ้า!DU207</f>
        <v>0</v>
      </c>
      <c r="AP198" s="3">
        <f>[2]หน้าผ้า!DP207</f>
        <v>0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>
        <f>[2]หน้าผ้า!EC207</f>
        <v>0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WRWT25800/WRWT25650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0</v>
      </c>
      <c r="B199" s="14">
        <f>[2]หน้าผ้า!B208</f>
        <v>0</v>
      </c>
      <c r="C199" s="9">
        <f>[2]หน้าผ้า!E208</f>
        <v>0</v>
      </c>
      <c r="D199" s="13">
        <f>[2]หน้าผ้า!F208</f>
        <v>0</v>
      </c>
      <c r="E199" s="9">
        <f>[2]หน้าผ้า!G208</f>
        <v>26</v>
      </c>
      <c r="F199" s="9">
        <f>[2]หน้าผ้า!H208</f>
        <v>43</v>
      </c>
      <c r="G199" s="9">
        <f>[2]หน้าผ้า!I208</f>
        <v>0</v>
      </c>
      <c r="H199" s="9">
        <f>[2]หน้าผ้า!J208</f>
        <v>0</v>
      </c>
      <c r="I199" s="9">
        <f>[2]หน้าผ้า!L208</f>
        <v>113</v>
      </c>
      <c r="J199" s="9" t="str">
        <f>[2]หน้าผ้า!M208</f>
        <v>±</v>
      </c>
      <c r="K199" s="9">
        <f>[2]หน้าผ้า!N208</f>
        <v>5</v>
      </c>
      <c r="L199" s="9">
        <f>[2]หน้าผ้า!R208</f>
        <v>0</v>
      </c>
      <c r="M199" s="10">
        <f>[2]หน้าผ้า!T208</f>
        <v>0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>
        <f>[2]หน้าผ้า!Z208</f>
        <v>0</v>
      </c>
      <c r="T199" s="12">
        <f>[2]หน้าผ้า!X208</f>
        <v>0</v>
      </c>
      <c r="U199" s="11">
        <f>[2]หน้าผ้า!AA208</f>
        <v>0</v>
      </c>
      <c r="V199" s="10">
        <f>[2]หน้าผ้า!AJ208</f>
        <v>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 t="str">
        <f>[2]หน้าผ้า!AO208</f>
        <v>WSWT2625700</v>
      </c>
      <c r="AA199" s="8" t="e">
        <f>[2]หน้าผ้า!AQ208</f>
        <v>#REF!</v>
      </c>
      <c r="AB199" s="8" t="e">
        <f>[2]หน้าผ้า!AR208</f>
        <v>#REF!</v>
      </c>
      <c r="AC199" s="8" t="e">
        <f>[2]หน้าผ้า!AS208</f>
        <v>#REF!</v>
      </c>
      <c r="AD199" s="8" t="e">
        <f>[2]หน้าผ้า!AT208</f>
        <v>#REF!</v>
      </c>
      <c r="AE199" s="8" t="e">
        <f>[2]หน้าผ้า!AU208</f>
        <v>#REF!</v>
      </c>
      <c r="AF199" s="8" t="str">
        <f>[2]หน้าผ้า!AI208</f>
        <v>ระบุในSD</v>
      </c>
      <c r="AG199" s="1" t="str">
        <f>[3]หน้าผ้า!DC211</f>
        <v>พร้อมส่ง</v>
      </c>
      <c r="AH199" s="1">
        <f>[2]หน้าผ้า!DL208</f>
        <v>0</v>
      </c>
      <c r="AI199" s="1" t="str">
        <f>[2]หน้าผ้า!DM208</f>
        <v>Lead time</v>
      </c>
      <c r="AJ199" s="3">
        <f>[2]หน้าผ้า!DN208</f>
        <v>0</v>
      </c>
      <c r="AK199" s="3">
        <f>[2]หน้าผ้า!DQ208</f>
        <v>0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>
        <f>[2]หน้าผ้า!DU208</f>
        <v>0</v>
      </c>
      <c r="AP199" s="3">
        <f>[2]หน้าผ้า!DP208</f>
        <v>0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>
        <f>[2]หน้าผ้า!EC208</f>
        <v>0</v>
      </c>
      <c r="AX199" s="2">
        <f>[2]หน้าผ้า!ED208</f>
        <v>0</v>
      </c>
      <c r="AY199" s="2">
        <f>[2]หน้าผ้า!AG208</f>
        <v>0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WRWT260800/WRWT25650</v>
      </c>
      <c r="BD199" s="56">
        <f>[2]หน้าผ้า!CA208</f>
        <v>0</v>
      </c>
    </row>
    <row r="200" spans="1:56" ht="27.75" customHeight="1" x14ac:dyDescent="0.45">
      <c r="A200" s="3">
        <f>[2]หน้าผ้า!C209</f>
        <v>0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26</v>
      </c>
      <c r="F200" s="9">
        <f>[2]หน้าผ้า!H209</f>
        <v>41</v>
      </c>
      <c r="G200" s="9">
        <f>[2]หน้าผ้า!I209</f>
        <v>0</v>
      </c>
      <c r="H200" s="9">
        <f>[2]หน้าผ้า!J209</f>
        <v>0</v>
      </c>
      <c r="I200" s="9">
        <f>[2]หน้าผ้า!L209</f>
        <v>90</v>
      </c>
      <c r="J200" s="9" t="str">
        <f>[2]หน้าผ้า!M209</f>
        <v>±</v>
      </c>
      <c r="K200" s="9">
        <f>[2]หน้าผ้า!N209</f>
        <v>5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>
        <f>[2]หน้าผ้า!X209</f>
        <v>0</v>
      </c>
      <c r="U200" s="11">
        <f>[2]หน้าผ้า!AA209</f>
        <v>0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 t="str">
        <f>[2]หน้าผ้า!AO209</f>
        <v>WSWT2625800SM</v>
      </c>
      <c r="AA200" s="8" t="e">
        <f>[2]หน้าผ้า!AQ209</f>
        <v>#REF!</v>
      </c>
      <c r="AB200" s="8" t="e">
        <f>[2]หน้าผ้า!AR209</f>
        <v>#REF!</v>
      </c>
      <c r="AC200" s="8" t="e">
        <f>[2]หน้าผ้า!AS209</f>
        <v>#REF!</v>
      </c>
      <c r="AD200" s="8" t="e">
        <f>[2]หน้าผ้า!AT209</f>
        <v>#REF!</v>
      </c>
      <c r="AE200" s="8" t="e">
        <f>[2]หน้าผ้า!AU209</f>
        <v>#REF!</v>
      </c>
      <c r="AF200" s="8" t="str">
        <f>[2]หน้าผ้า!AI209</f>
        <v>ระบุในSD</v>
      </c>
      <c r="AG200" s="1" t="str">
        <f>[3]หน้าผ้า!DC212</f>
        <v>ผ้าขาว</v>
      </c>
      <c r="AH200" s="1">
        <f>[2]หน้าผ้า!DL209</f>
        <v>0</v>
      </c>
      <c r="AI200" s="1" t="str">
        <f>[2]หน้าผ้า!DM209</f>
        <v>Lead time</v>
      </c>
      <c r="AJ200" s="3">
        <f>[2]หน้าผ้า!DN209</f>
        <v>0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0</v>
      </c>
      <c r="AP200" s="3">
        <f>[2]หน้าผ้า!DP209</f>
        <v>0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>
        <f>[2]หน้าผ้า!EC209</f>
        <v>0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WRWT260800/WRWT25650</v>
      </c>
      <c r="BD200" s="56">
        <f>[2]หน้าผ้า!CA209</f>
        <v>0</v>
      </c>
    </row>
    <row r="201" spans="1:56" ht="27.75" customHeight="1" x14ac:dyDescent="0.45">
      <c r="A201" s="3" t="str">
        <f>[2]หน้าผ้า!C210</f>
        <v>ประมาณการ</v>
      </c>
      <c r="B201" s="14" t="str">
        <f>[2]หน้าผ้า!B210</f>
        <v>ประมาณการ</v>
      </c>
      <c r="C201" s="9" t="str">
        <f>[2]หน้าผ้า!E210</f>
        <v>บจก.ที.ซี.ยูเนี่ยน อโกรเทค</v>
      </c>
      <c r="D201" s="13" t="str">
        <f>[2]หน้าผ้า!F210</f>
        <v>ไม่พิมพ์</v>
      </c>
      <c r="E201" s="9">
        <f>[2]หน้าผ้า!G210</f>
        <v>26</v>
      </c>
      <c r="F201" s="9">
        <f>[2]หน้าผ้า!H210</f>
        <v>43</v>
      </c>
      <c r="G201" s="9" t="str">
        <f>[2]หน้าผ้า!I210</f>
        <v>ขาว</v>
      </c>
      <c r="H201" s="9">
        <f>[2]หน้าผ้า!J210</f>
        <v>0</v>
      </c>
      <c r="I201" s="9">
        <f>[2]หน้าผ้า!L210</f>
        <v>116</v>
      </c>
      <c r="J201" s="9" t="str">
        <f>[2]หน้าผ้า!M210</f>
        <v>±</v>
      </c>
      <c r="K201" s="9">
        <f>[2]หน้าผ้า!N210</f>
        <v>5</v>
      </c>
      <c r="L201" s="9" t="str">
        <f>[2]หน้าผ้า!R210</f>
        <v>ไม่</v>
      </c>
      <c r="M201" s="10" t="str">
        <f>[2]หน้าผ้า!T210</f>
        <v>ไม่สวมถุงใน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 t="str">
        <f>[2]หน้าผ้า!Z210</f>
        <v xml:space="preserve">300กระสอบแบนเต็มใบ </v>
      </c>
      <c r="T201" s="12">
        <f>[2]หน้าผ้า!X210</f>
        <v>45868</v>
      </c>
      <c r="U201" s="11">
        <f>[2]หน้าผ้า!AA210</f>
        <v>20000</v>
      </c>
      <c r="V201" s="10">
        <f>[2]หน้าผ้า!AJ210</f>
        <v>0</v>
      </c>
      <c r="W201" s="10">
        <f>[2]หน้าผ้า!AL210</f>
        <v>20000</v>
      </c>
      <c r="X201" s="10">
        <f>[2]หน้าผ้า!AM210</f>
        <v>0</v>
      </c>
      <c r="Y201" s="10">
        <f>[2]หน้าผ้า!AN210</f>
        <v>0</v>
      </c>
      <c r="Z201" s="9" t="str">
        <f>[2]หน้าผ้า!AO210</f>
        <v xml:space="preserve">WSWT2625800 </v>
      </c>
      <c r="AA201" s="8">
        <f>[2]หน้าผ้า!AQ210</f>
        <v>24866.6</v>
      </c>
      <c r="AB201" s="8">
        <f>[2]หน้าผ้า!AR210</f>
        <v>18836</v>
      </c>
      <c r="AC201" s="8">
        <f>[2]หน้าผ้า!AS210</f>
        <v>6030.5999999999985</v>
      </c>
      <c r="AD201" s="8">
        <f>[2]หน้าผ้า!AT210</f>
        <v>0</v>
      </c>
      <c r="AE201" s="8">
        <f>[2]หน้าผ้า!AU210</f>
        <v>0</v>
      </c>
      <c r="AF201" s="8">
        <f>[2]หน้าผ้า!AI210</f>
        <v>0</v>
      </c>
      <c r="AG201" s="1" t="str">
        <f>[3]หน้าผ้า!DC213</f>
        <v>รอตัด</v>
      </c>
      <c r="AH201" s="1" t="str">
        <f>[2]หน้าผ้า!DL210</f>
        <v>P3</v>
      </c>
      <c r="AI201" s="1">
        <f>[2]หน้าผ้า!DM210</f>
        <v>1</v>
      </c>
      <c r="AJ201" s="3">
        <f>[2]หน้าผ้า!DN210</f>
        <v>45868</v>
      </c>
      <c r="AK201" s="3">
        <f>[2]หน้าผ้า!DQ210</f>
        <v>0</v>
      </c>
      <c r="AL201" s="3">
        <f>[2]หน้าผ้า!DR210</f>
        <v>0</v>
      </c>
      <c r="AM201" s="3">
        <f>[2]หน้าผ้า!DS210</f>
        <v>0</v>
      </c>
      <c r="AN201" s="3">
        <f>[2]หน้าผ้า!DT210</f>
        <v>0</v>
      </c>
      <c r="AO201" s="3">
        <f>[2]หน้าผ้า!DU210</f>
        <v>45867</v>
      </c>
      <c r="AP201" s="3">
        <f>[2]หน้าผ้า!DP210</f>
        <v>45863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 t="str">
        <f>[2]หน้าผ้า!EC210</f>
        <v>ตัด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WRWT25800/WRWT25800</v>
      </c>
      <c r="BD201" s="56">
        <f>[2]หน้าผ้า!CA210</f>
        <v>599.30762666666658</v>
      </c>
    </row>
    <row r="202" spans="1:56" ht="27.75" customHeight="1" x14ac:dyDescent="0.45">
      <c r="A202" s="3">
        <f>[2]หน้าผ้า!C211</f>
        <v>0</v>
      </c>
      <c r="B202" s="14">
        <f>[2]หน้าผ้า!B211</f>
        <v>0</v>
      </c>
      <c r="C202" s="9">
        <f>[2]หน้าผ้า!E211</f>
        <v>0</v>
      </c>
      <c r="D202" s="13">
        <f>[2]หน้าผ้า!F211</f>
        <v>0</v>
      </c>
      <c r="E202" s="9">
        <f>[2]หน้าผ้า!G211</f>
        <v>26</v>
      </c>
      <c r="F202" s="9">
        <f>[2]หน้าผ้า!H211</f>
        <v>43</v>
      </c>
      <c r="G202" s="9">
        <f>[2]หน้าผ้า!I211</f>
        <v>0</v>
      </c>
      <c r="H202" s="9">
        <f>[2]หน้าผ้า!J211</f>
        <v>0</v>
      </c>
      <c r="I202" s="9">
        <f>[2]หน้าผ้า!L211</f>
        <v>116</v>
      </c>
      <c r="J202" s="9" t="str">
        <f>[2]หน้าผ้า!M211</f>
        <v>±</v>
      </c>
      <c r="K202" s="9">
        <f>[2]หน้าผ้า!N211</f>
        <v>5</v>
      </c>
      <c r="L202" s="9">
        <f>[2]หน้าผ้า!R211</f>
        <v>0</v>
      </c>
      <c r="M202" s="10">
        <f>[2]หน้าผ้า!T211</f>
        <v>0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>
        <f>[2]หน้าผ้า!Z211</f>
        <v>0</v>
      </c>
      <c r="T202" s="12">
        <f>[2]หน้าผ้า!X211</f>
        <v>0</v>
      </c>
      <c r="U202" s="11">
        <f>[2]หน้าผ้า!AA211</f>
        <v>0</v>
      </c>
      <c r="V202" s="10">
        <f>[2]หน้าผ้า!AJ211</f>
        <v>0</v>
      </c>
      <c r="W202" s="10">
        <f>[2]หน้าผ้า!AL211</f>
        <v>0</v>
      </c>
      <c r="X202" s="10">
        <f>[2]หน้าผ้า!AM211</f>
        <v>0</v>
      </c>
      <c r="Y202" s="10">
        <f>[2]หน้าผ้า!AN211</f>
        <v>0</v>
      </c>
      <c r="Z202" s="9" t="str">
        <f>[2]หน้าผ้า!AO211</f>
        <v xml:space="preserve">WSWT2625800 </v>
      </c>
      <c r="AA202" s="8">
        <f>[2]หน้าผ้า!AQ211</f>
        <v>24866.6</v>
      </c>
      <c r="AB202" s="8">
        <f>[2]หน้าผ้า!AR211</f>
        <v>18836</v>
      </c>
      <c r="AC202" s="8">
        <f>[2]หน้าผ้า!AS211</f>
        <v>6030.5999999999985</v>
      </c>
      <c r="AD202" s="8">
        <f>[2]หน้าผ้า!AT211</f>
        <v>0</v>
      </c>
      <c r="AE202" s="8">
        <f>[2]หน้าผ้า!AU211</f>
        <v>0</v>
      </c>
      <c r="AF202" s="8" t="str">
        <f>[2]หน้าผ้า!AI211</f>
        <v>ระบุในSD</v>
      </c>
      <c r="AG202" s="1" t="str">
        <f>[3]หน้าผ้า!DC214</f>
        <v>ผ้าขาว</v>
      </c>
      <c r="AH202" s="1">
        <f>[2]หน้าผ้า!DL211</f>
        <v>0</v>
      </c>
      <c r="AI202" s="1" t="str">
        <f>[2]หน้าผ้า!DM211</f>
        <v>Lead time</v>
      </c>
      <c r="AJ202" s="3">
        <f>[2]หน้าผ้า!DN211</f>
        <v>0</v>
      </c>
      <c r="AK202" s="3">
        <f>[2]หน้าผ้า!DQ211</f>
        <v>0</v>
      </c>
      <c r="AL202" s="3">
        <f>[2]หน้าผ้า!DR211</f>
        <v>0</v>
      </c>
      <c r="AM202" s="3">
        <f>[2]หน้าผ้า!DS211</f>
        <v>0</v>
      </c>
      <c r="AN202" s="3">
        <f>[2]หน้าผ้า!DT211</f>
        <v>0</v>
      </c>
      <c r="AO202" s="3">
        <f>[2]หน้าผ้า!DU211</f>
        <v>0</v>
      </c>
      <c r="AP202" s="3">
        <f>[2]หน้าผ้า!DP211</f>
        <v>0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>
        <f>[2]หน้าผ้า!EC211</f>
        <v>0</v>
      </c>
      <c r="AX202" s="2">
        <f>[2]หน้าผ้า!ED211</f>
        <v>0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WRWT260800/WRWT25800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45815</v>
      </c>
      <c r="B203" s="14" t="str">
        <f>[2]หน้าผ้า!B212</f>
        <v>MK68-000761</v>
      </c>
      <c r="C203" s="9" t="str">
        <f>[2]หน้าผ้า!E212</f>
        <v>บจก.ที.ซี.ยูเนี่ยน อโกรเทค</v>
      </c>
      <c r="D203" s="13" t="str">
        <f>[2]หน้าผ้า!F212</f>
        <v>ไม่พิมพ์</v>
      </c>
      <c r="E203" s="9">
        <f>[2]หน้าผ้า!G212</f>
        <v>26</v>
      </c>
      <c r="F203" s="9">
        <f>[2]หน้าผ้า!H212</f>
        <v>43</v>
      </c>
      <c r="G203" s="9" t="str">
        <f>[2]หน้าผ้า!I212</f>
        <v>ขาว</v>
      </c>
      <c r="H203" s="9" t="str">
        <f>[2]หน้าผ้า!J212</f>
        <v>ใส</v>
      </c>
      <c r="I203" s="9">
        <f>[2]หน้าผ้า!L212</f>
        <v>150</v>
      </c>
      <c r="J203" s="9" t="str">
        <f>[2]หน้าผ้า!M212</f>
        <v>±</v>
      </c>
      <c r="K203" s="9">
        <f>[2]หน้าผ้า!N212</f>
        <v>5</v>
      </c>
      <c r="L203" s="9" t="str">
        <f>[2]หน้าผ้า!R212</f>
        <v>บิด</v>
      </c>
      <c r="M203" s="10" t="str">
        <f>[2]หน้าผ้า!T212</f>
        <v>ไม่สวมถุงใน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 t="str">
        <f>[2]หน้าผ้า!Z212</f>
        <v xml:space="preserve">300กระสอบแบนเต็มใบ </v>
      </c>
      <c r="T203" s="12">
        <f>[2]หน้าผ้า!X212</f>
        <v>45833</v>
      </c>
      <c r="U203" s="11">
        <f>[2]หน้าผ้า!AA212</f>
        <v>10000</v>
      </c>
      <c r="V203" s="10">
        <f>[2]หน้าผ้า!AJ212</f>
        <v>0</v>
      </c>
      <c r="W203" s="10">
        <f>[2]หน้าผ้า!AL212</f>
        <v>10000</v>
      </c>
      <c r="X203" s="10">
        <f>[2]หน้าผ้า!AM212</f>
        <v>0</v>
      </c>
      <c r="Y203" s="10">
        <f>[2]หน้าผ้า!AN212</f>
        <v>0</v>
      </c>
      <c r="Z203" s="9" t="str">
        <f>[2]หน้าผ้า!AO212</f>
        <v>WSWT2625850SM</v>
      </c>
      <c r="AA203" s="8">
        <f>[2]หน้าผ้า!AQ212</f>
        <v>12433.3</v>
      </c>
      <c r="AB203" s="8">
        <f>[2]หน้าผ้า!AR212</f>
        <v>12433.3</v>
      </c>
      <c r="AC203" s="8">
        <f>[2]หน้าผ้า!AS212</f>
        <v>0</v>
      </c>
      <c r="AD203" s="8">
        <f>[2]หน้าผ้า!AT212</f>
        <v>12433.3</v>
      </c>
      <c r="AE203" s="8">
        <f>[2]หน้าผ้า!AU212</f>
        <v>0</v>
      </c>
      <c r="AF203" s="8" t="str">
        <f>[2]หน้าผ้า!AI212</f>
        <v>ห้ามขาด-เกินได้5%</v>
      </c>
      <c r="AG203" s="1" t="str">
        <f>[3]หน้าผ้า!DC215</f>
        <v>ผ้าขาว</v>
      </c>
      <c r="AH203" s="1" t="str">
        <f>[2]หน้าผ้า!DL212</f>
        <v>P13</v>
      </c>
      <c r="AI203" s="1">
        <f>[2]หน้าผ้า!DM212</f>
        <v>2</v>
      </c>
      <c r="AJ203" s="3">
        <f>[2]หน้าผ้า!DN212</f>
        <v>45833</v>
      </c>
      <c r="AK203" s="3">
        <f>[2]หน้าผ้า!DQ212</f>
        <v>0</v>
      </c>
      <c r="AL203" s="3">
        <f>[2]หน้าผ้า!DR212</f>
        <v>0</v>
      </c>
      <c r="AM203" s="3">
        <f>[2]หน้าผ้า!DS212</f>
        <v>0</v>
      </c>
      <c r="AN203" s="3">
        <f>[2]หน้าผ้า!DT212</f>
        <v>0</v>
      </c>
      <c r="AO203" s="3">
        <f>[2]หน้าผ้า!DU212</f>
        <v>45831</v>
      </c>
      <c r="AP203" s="3">
        <f>[2]หน้าผ้า!DP212</f>
        <v>45828</v>
      </c>
      <c r="AQ203" s="3">
        <f>[2]หน้าผ้า!DW212</f>
        <v>45832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 t="str">
        <f>[2]หน้าผ้า!EC212</f>
        <v>งานเคลือบ+ตัด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WRWT25850/WRWT25850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45825</v>
      </c>
      <c r="B204" s="14" t="str">
        <f>[2]หน้าผ้า!B213</f>
        <v>MK68-000795</v>
      </c>
      <c r="C204" s="9" t="str">
        <f>[2]หน้าผ้า!E213</f>
        <v>บจก.ที.ซี.ยูเนี่ยน อโกรเทค</v>
      </c>
      <c r="D204" s="13" t="str">
        <f>[2]หน้าผ้า!F213</f>
        <v>TUNA MEAL MARIN TRUST</v>
      </c>
      <c r="E204" s="9">
        <f>[2]หน้าผ้า!G213</f>
        <v>26</v>
      </c>
      <c r="F204" s="9">
        <f>[2]หน้าผ้า!H213</f>
        <v>43</v>
      </c>
      <c r="G204" s="9" t="str">
        <f>[2]หน้าผ้า!I213</f>
        <v>ขาว</v>
      </c>
      <c r="H204" s="9" t="str">
        <f>[2]หน้าผ้า!J213</f>
        <v>ใส</v>
      </c>
      <c r="I204" s="9">
        <f>[2]หน้าผ้า!L213</f>
        <v>150</v>
      </c>
      <c r="J204" s="9" t="str">
        <f>[2]หน้าผ้า!M213</f>
        <v>±</v>
      </c>
      <c r="K204" s="9">
        <f>[2]หน้าผ้า!N213</f>
        <v>5</v>
      </c>
      <c r="L204" s="9" t="str">
        <f>[2]หน้าผ้า!R213</f>
        <v>บิด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 xml:space="preserve">300กระสอบแบนเต็มใบ </v>
      </c>
      <c r="T204" s="12">
        <f>[2]หน้าผ้า!X213</f>
        <v>45833</v>
      </c>
      <c r="U204" s="11">
        <f>[2]หน้าผ้า!AA213</f>
        <v>10000</v>
      </c>
      <c r="V204" s="10">
        <f>[2]หน้าผ้า!AJ213</f>
        <v>0</v>
      </c>
      <c r="W204" s="10">
        <f>[2]หน้าผ้า!AL213</f>
        <v>10000</v>
      </c>
      <c r="X204" s="10">
        <f>[2]หน้าผ้า!AM213</f>
        <v>10800</v>
      </c>
      <c r="Y204" s="10">
        <f>[2]หน้าผ้า!AN213</f>
        <v>0</v>
      </c>
      <c r="Z204" s="9" t="str">
        <f>[2]หน้าผ้า!AO213</f>
        <v>WSWT2625850SM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>
        <f>[2]หน้าผ้า!AT213</f>
        <v>0</v>
      </c>
      <c r="AE204" s="8">
        <f>[2]หน้าผ้า!AU213</f>
        <v>0</v>
      </c>
      <c r="AF204" s="8" t="str">
        <f>[2]หน้าผ้า!AI213</f>
        <v>ห้ามขาด-เกินได้5%</v>
      </c>
      <c r="AG204" s="1" t="str">
        <f>[3]หน้าผ้า!DC216</f>
        <v>ยังไม่ได้พิมพ์</v>
      </c>
      <c r="AH204" s="1" t="str">
        <f>[2]หน้าผ้า!DL213</f>
        <v>P6</v>
      </c>
      <c r="AI204" s="1">
        <f>[2]หน้าผ้า!DM213</f>
        <v>4</v>
      </c>
      <c r="AJ204" s="3">
        <f>[2]หน้าผ้า!DN213</f>
        <v>45833</v>
      </c>
      <c r="AK204" s="3">
        <f>[2]หน้าผ้า!DQ213</f>
        <v>45829</v>
      </c>
      <c r="AL204" s="3">
        <f>[2]หน้าผ้า!DR213</f>
        <v>45822</v>
      </c>
      <c r="AM204" s="3">
        <f>[2]หน้าผ้า!DS213</f>
        <v>45830</v>
      </c>
      <c r="AN204" s="3">
        <f>[2]หน้าผ้า!DT213</f>
        <v>45831</v>
      </c>
      <c r="AO204" s="3">
        <f>[2]หน้าผ้า!DU213</f>
        <v>45832</v>
      </c>
      <c r="AP204" s="3">
        <f>[2]หน้าผ้า!DP213</f>
        <v>45828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งานเคลือบ+พิมพ์</v>
      </c>
      <c r="AX204" s="2">
        <f>[2]หน้าผ้า!ED213</f>
        <v>0</v>
      </c>
      <c r="AY204" s="2">
        <f>[2]หน้าผ้า!AG213</f>
        <v>0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WRWT25850/WRWT25850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45815</v>
      </c>
      <c r="B205" s="14" t="str">
        <f>[2]หน้าผ้า!B214</f>
        <v>MK68-000761</v>
      </c>
      <c r="C205" s="9" t="str">
        <f>[2]หน้าผ้า!E214</f>
        <v>บจก.ที.ซี.ยูเนี่ยน อโกรเทค</v>
      </c>
      <c r="D205" s="13" t="str">
        <f>[2]หน้าผ้า!F214</f>
        <v>ไม่พิมพ์</v>
      </c>
      <c r="E205" s="9">
        <f>[2]หน้าผ้า!G214</f>
        <v>26</v>
      </c>
      <c r="F205" s="9">
        <f>[2]หน้าผ้า!H214</f>
        <v>43</v>
      </c>
      <c r="G205" s="9" t="str">
        <f>[2]หน้าผ้า!I214</f>
        <v>ขาว</v>
      </c>
      <c r="H205" s="9" t="str">
        <f>[2]หน้าผ้า!J214</f>
        <v>ใส</v>
      </c>
      <c r="I205" s="9">
        <f>[2]หน้าผ้า!L214</f>
        <v>150</v>
      </c>
      <c r="J205" s="9" t="str">
        <f>[2]หน้าผ้า!M214</f>
        <v>±</v>
      </c>
      <c r="K205" s="9">
        <f>[2]หน้าผ้า!N214</f>
        <v>5</v>
      </c>
      <c r="L205" s="9" t="str">
        <f>[2]หน้าผ้า!R214</f>
        <v>บิด</v>
      </c>
      <c r="M205" s="10" t="str">
        <f>[2]หน้าผ้า!T214</f>
        <v>ไม่สวมถุงใน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 t="str">
        <f>[2]หน้าผ้า!Z214</f>
        <v xml:space="preserve">300กระสอบแบนเต็มใบ </v>
      </c>
      <c r="T205" s="12">
        <f>[2]หน้าผ้า!X214</f>
        <v>45838</v>
      </c>
      <c r="U205" s="11">
        <f>[2]หน้าผ้า!AA214</f>
        <v>5000</v>
      </c>
      <c r="V205" s="10">
        <f>[2]หน้าผ้า!AJ214</f>
        <v>0</v>
      </c>
      <c r="W205" s="10">
        <f>[2]หน้าผ้า!AL214</f>
        <v>5000</v>
      </c>
      <c r="X205" s="10">
        <f>[2]หน้าผ้า!AM214</f>
        <v>0</v>
      </c>
      <c r="Y205" s="10">
        <f>[2]หน้าผ้า!AN214</f>
        <v>0</v>
      </c>
      <c r="Z205" s="9" t="str">
        <f>[2]หน้าผ้า!AO214</f>
        <v>WSWT2625850SM</v>
      </c>
      <c r="AA205" s="8">
        <f>[2]หน้าผ้า!AQ214</f>
        <v>6216.65</v>
      </c>
      <c r="AB205" s="8">
        <f>[2]หน้าผ้า!AR214</f>
        <v>6216.65</v>
      </c>
      <c r="AC205" s="8">
        <f>[2]หน้าผ้า!AS214</f>
        <v>0</v>
      </c>
      <c r="AD205" s="8">
        <f>[2]หน้าผ้า!AT214</f>
        <v>0</v>
      </c>
      <c r="AE205" s="8">
        <f>[2]หน้าผ้า!AU214</f>
        <v>6216.65</v>
      </c>
      <c r="AF205" s="8" t="str">
        <f>[2]หน้าผ้า!AI214</f>
        <v>ห้ามขาด-เกินได้5%</v>
      </c>
      <c r="AG205" s="1" t="str">
        <f>[3]หน้าผ้า!DC217</f>
        <v>ยังไม่ได้พิมพ์</v>
      </c>
      <c r="AH205" s="1" t="str">
        <f>[2]หน้าผ้า!DL214</f>
        <v>P13</v>
      </c>
      <c r="AI205" s="1">
        <f>[2]หน้าผ้า!DM214</f>
        <v>2</v>
      </c>
      <c r="AJ205" s="3">
        <f>[2]หน้าผ้า!DN214</f>
        <v>45838</v>
      </c>
      <c r="AK205" s="3">
        <f>[2]หน้าผ้า!DQ214</f>
        <v>0</v>
      </c>
      <c r="AL205" s="3">
        <f>[2]หน้าผ้า!DR214</f>
        <v>0</v>
      </c>
      <c r="AM205" s="3">
        <f>[2]หน้าผ้า!DS214</f>
        <v>0</v>
      </c>
      <c r="AN205" s="3">
        <f>[2]หน้าผ้า!DT214</f>
        <v>0</v>
      </c>
      <c r="AO205" s="3">
        <f>[2]หน้าผ้า!DU214</f>
        <v>45836</v>
      </c>
      <c r="AP205" s="3">
        <f>[2]หน้าผ้า!DP214</f>
        <v>45833</v>
      </c>
      <c r="AQ205" s="3">
        <f>[2]หน้าผ้า!DW214</f>
        <v>45837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งานเคลือบ+ตัด</v>
      </c>
      <c r="AX205" s="2">
        <f>[2]หน้าผ้า!ED214</f>
        <v>0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WRWT25850/WRWT25850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45820</v>
      </c>
      <c r="B206" s="14" t="str">
        <f>[2]หน้าผ้า!B215</f>
        <v>MK68-000787</v>
      </c>
      <c r="C206" s="9" t="str">
        <f>[2]หน้าผ้า!E215</f>
        <v>บจก.ที.ซี.ยูเนี่ยน อโกรเทค</v>
      </c>
      <c r="D206" s="13" t="str">
        <f>[2]หน้าผ้า!F215</f>
        <v>ไม่พิมพ์</v>
      </c>
      <c r="E206" s="9">
        <f>[2]หน้าผ้า!G215</f>
        <v>26</v>
      </c>
      <c r="F206" s="9">
        <f>[2]หน้าผ้า!H215</f>
        <v>43</v>
      </c>
      <c r="G206" s="9" t="str">
        <f>[2]หน้าผ้า!I215</f>
        <v>ขาว</v>
      </c>
      <c r="H206" s="9" t="str">
        <f>[2]หน้าผ้า!J215</f>
        <v>ใส</v>
      </c>
      <c r="I206" s="9">
        <f>[2]หน้าผ้า!L215</f>
        <v>150</v>
      </c>
      <c r="J206" s="9" t="str">
        <f>[2]หน้าผ้า!M215</f>
        <v>±</v>
      </c>
      <c r="K206" s="9">
        <f>[2]หน้าผ้า!N215</f>
        <v>5</v>
      </c>
      <c r="L206" s="9" t="str">
        <f>[2]หน้าผ้า!R215</f>
        <v>บิด</v>
      </c>
      <c r="M206" s="10" t="str">
        <f>[2]หน้าผ้า!T215</f>
        <v>ไม่สวมถุงใน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 xml:space="preserve">300กระสอบแบนเต็มใบ </v>
      </c>
      <c r="T206" s="12">
        <f>[2]หน้าผ้า!X215</f>
        <v>45838</v>
      </c>
      <c r="U206" s="11">
        <f>[2]หน้าผ้า!AA215</f>
        <v>15000</v>
      </c>
      <c r="V206" s="10">
        <f>[2]หน้าผ้า!AJ215</f>
        <v>0</v>
      </c>
      <c r="W206" s="10">
        <f>[2]หน้าผ้า!AL215</f>
        <v>15000</v>
      </c>
      <c r="X206" s="10">
        <f>[2]หน้าผ้า!AM215</f>
        <v>0</v>
      </c>
      <c r="Y206" s="10">
        <f>[2]หน้าผ้า!AN215</f>
        <v>0</v>
      </c>
      <c r="Z206" s="9" t="str">
        <f>[2]หน้าผ้า!AO215</f>
        <v>WSWT2625850SM</v>
      </c>
      <c r="AA206" s="8">
        <f>[2]หน้าผ้า!AQ215</f>
        <v>18649.949999999997</v>
      </c>
      <c r="AB206" s="8">
        <f>[2]หน้าผ้า!AR215</f>
        <v>18649.949999999997</v>
      </c>
      <c r="AC206" s="8">
        <f>[2]หน้าผ้า!AS215</f>
        <v>0</v>
      </c>
      <c r="AD206" s="8">
        <f>[2]หน้าผ้า!AT215</f>
        <v>0</v>
      </c>
      <c r="AE206" s="8">
        <f>[2]หน้าผ้า!AU215</f>
        <v>18649.949999999997</v>
      </c>
      <c r="AF206" s="8" t="str">
        <f>[2]หน้าผ้า!AI215</f>
        <v>ห้ามขาด-เกินได้5%</v>
      </c>
      <c r="AG206" s="1" t="str">
        <f>[3]หน้าผ้า!DC218</f>
        <v>ยังไม่ได้พิมพ์</v>
      </c>
      <c r="AH206" s="1" t="str">
        <f>[2]หน้าผ้า!DL215</f>
        <v>P13</v>
      </c>
      <c r="AI206" s="1">
        <f>[2]หน้าผ้า!DM215</f>
        <v>2</v>
      </c>
      <c r="AJ206" s="3">
        <f>[2]หน้าผ้า!DN215</f>
        <v>45838</v>
      </c>
      <c r="AK206" s="3">
        <f>[2]หน้าผ้า!DQ215</f>
        <v>0</v>
      </c>
      <c r="AL206" s="3">
        <f>[2]หน้าผ้า!DR215</f>
        <v>0</v>
      </c>
      <c r="AM206" s="3">
        <f>[2]หน้าผ้า!DS215</f>
        <v>0</v>
      </c>
      <c r="AN206" s="3">
        <f>[2]หน้าผ้า!DT215</f>
        <v>0</v>
      </c>
      <c r="AO206" s="3">
        <f>[2]หน้าผ้า!DU215</f>
        <v>45836</v>
      </c>
      <c r="AP206" s="3">
        <f>[2]หน้าผ้า!DP215</f>
        <v>45833</v>
      </c>
      <c r="AQ206" s="3">
        <f>[2]หน้าผ้า!DW215</f>
        <v>45837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งานเคลือบ+ตัด</v>
      </c>
      <c r="AX206" s="2">
        <f>[2]หน้าผ้า!ED215</f>
        <v>0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WRWT25850/WRWT25850</v>
      </c>
      <c r="BD206" s="56">
        <f>[2]หน้าผ้า!CA215</f>
        <v>0</v>
      </c>
    </row>
    <row r="207" spans="1:56" ht="27.75" customHeight="1" x14ac:dyDescent="0.45">
      <c r="A207" s="3" t="str">
        <f>[2]หน้าผ้า!C216</f>
        <v>ประมาณการ</v>
      </c>
      <c r="B207" s="14" t="str">
        <f>[2]หน้าผ้า!B216</f>
        <v>ประมาณการ</v>
      </c>
      <c r="C207" s="9" t="str">
        <f>[2]หน้าผ้า!E216</f>
        <v>บจก.ที.ซี.ยูเนี่ยน อโกรเทค</v>
      </c>
      <c r="D207" s="13" t="str">
        <f>[2]หน้าผ้า!F216</f>
        <v>Fish meal spectra</v>
      </c>
      <c r="E207" s="9">
        <f>[2]หน้าผ้า!G216</f>
        <v>26</v>
      </c>
      <c r="F207" s="9">
        <f>[2]หน้าผ้า!H216</f>
        <v>43</v>
      </c>
      <c r="G207" s="9" t="str">
        <f>[2]หน้าผ้า!I216</f>
        <v>ขาว</v>
      </c>
      <c r="H207" s="9" t="str">
        <f>[2]หน้าผ้า!J216</f>
        <v>ใส</v>
      </c>
      <c r="I207" s="9">
        <f>[2]หน้าผ้า!L216</f>
        <v>150</v>
      </c>
      <c r="J207" s="9" t="str">
        <f>[2]หน้าผ้า!M216</f>
        <v>±</v>
      </c>
      <c r="K207" s="9">
        <f>[2]หน้าผ้า!N216</f>
        <v>5</v>
      </c>
      <c r="L207" s="9" t="str">
        <f>[2]หน้าผ้า!R216</f>
        <v>บิด</v>
      </c>
      <c r="M207" s="10" t="str">
        <f>[2]หน้าผ้า!T216</f>
        <v>ไม่สวมถุงใน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 t="str">
        <f>[2]หน้าผ้า!Z216</f>
        <v xml:space="preserve">300กระสอบแบนเต็มใบ </v>
      </c>
      <c r="T207" s="12">
        <f>[2]หน้าผ้า!X216</f>
        <v>45838</v>
      </c>
      <c r="U207" s="11">
        <f>[2]หน้าผ้า!AA216</f>
        <v>5000</v>
      </c>
      <c r="V207" s="10">
        <f>[2]หน้าผ้า!AJ216</f>
        <v>0</v>
      </c>
      <c r="W207" s="10">
        <f>[2]หน้าผ้า!AL216</f>
        <v>5000</v>
      </c>
      <c r="X207" s="10">
        <f>[2]หน้าผ้า!AM216</f>
        <v>0</v>
      </c>
      <c r="Y207" s="10">
        <f>[2]หน้าผ้า!AN216</f>
        <v>5250</v>
      </c>
      <c r="Z207" s="9" t="str">
        <f>[2]หน้าผ้า!AO216</f>
        <v>WSWT2625850SM</v>
      </c>
      <c r="AA207" s="8">
        <f>[2]หน้าผ้า!AQ216</f>
        <v>6216.65</v>
      </c>
      <c r="AB207" s="8">
        <f>[2]หน้าผ้า!AR216</f>
        <v>6216.65</v>
      </c>
      <c r="AC207" s="8">
        <f>[2]หน้าผ้า!AS216</f>
        <v>0</v>
      </c>
      <c r="AD207" s="8">
        <f>[2]หน้าผ้า!AT216</f>
        <v>0</v>
      </c>
      <c r="AE207" s="8">
        <f>[2]หน้าผ้า!AU216</f>
        <v>6216.65</v>
      </c>
      <c r="AF207" s="8">
        <f>[2]หน้าผ้า!AI216</f>
        <v>0</v>
      </c>
      <c r="AG207" s="1" t="str">
        <f>[3]หน้าผ้า!DC219</f>
        <v>ยังไม่ได้พิมพ์</v>
      </c>
      <c r="AH207" s="1" t="str">
        <f>[2]หน้าผ้า!DL216</f>
        <v>P6</v>
      </c>
      <c r="AI207" s="1">
        <f>[2]หน้าผ้า!DM216</f>
        <v>4</v>
      </c>
      <c r="AJ207" s="3">
        <f>[2]หน้าผ้า!DN216</f>
        <v>45838</v>
      </c>
      <c r="AK207" s="3">
        <f>[2]หน้าผ้า!DQ216</f>
        <v>45834</v>
      </c>
      <c r="AL207" s="3">
        <f>[2]หน้าผ้า!DR216</f>
        <v>45827</v>
      </c>
      <c r="AM207" s="3">
        <f>[2]หน้าผ้า!DS216</f>
        <v>45835</v>
      </c>
      <c r="AN207" s="3">
        <f>[2]หน้าผ้า!DT216</f>
        <v>45836</v>
      </c>
      <c r="AO207" s="3">
        <f>[2]หน้าผ้า!DU216</f>
        <v>45837</v>
      </c>
      <c r="AP207" s="3">
        <f>[2]หน้าผ้า!DP216</f>
        <v>45833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งานเคลือบ+พิมพ์</v>
      </c>
      <c r="AX207" s="2">
        <f>[2]หน้าผ้า!ED216</f>
        <v>0</v>
      </c>
      <c r="AY207" s="2">
        <f>[2]หน้าผ้า!AG216</f>
        <v>0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WRWT25850/WRWT25850</v>
      </c>
      <c r="BD207" s="56">
        <f>[2]หน้าผ้า!CA216</f>
        <v>0</v>
      </c>
    </row>
    <row r="208" spans="1:56" ht="27.75" customHeight="1" x14ac:dyDescent="0.45">
      <c r="A208" s="3" t="str">
        <f>[2]หน้าผ้า!C217</f>
        <v>ประมาณการ</v>
      </c>
      <c r="B208" s="14" t="str">
        <f>[2]หน้าผ้า!B217</f>
        <v>ประมาณการ</v>
      </c>
      <c r="C208" s="9" t="str">
        <f>[2]หน้าผ้า!E217</f>
        <v>บจก.ที.ซี.ยูเนี่ยน อโกรเทค</v>
      </c>
      <c r="D208" s="13" t="str">
        <f>[2]หน้าผ้า!F217</f>
        <v>Zhejiang UN</v>
      </c>
      <c r="E208" s="9">
        <f>[2]หน้าผ้า!G217</f>
        <v>26</v>
      </c>
      <c r="F208" s="9">
        <f>[2]หน้าผ้า!H217</f>
        <v>43</v>
      </c>
      <c r="G208" s="9" t="str">
        <f>[2]หน้าผ้า!I217</f>
        <v>ขาว</v>
      </c>
      <c r="H208" s="9" t="str">
        <f>[2]หน้าผ้า!J217</f>
        <v>ใส</v>
      </c>
      <c r="I208" s="9">
        <f>[2]หน้าผ้า!L217</f>
        <v>150</v>
      </c>
      <c r="J208" s="9" t="str">
        <f>[2]หน้าผ้า!M217</f>
        <v>±</v>
      </c>
      <c r="K208" s="9">
        <f>[2]หน้าผ้า!N217</f>
        <v>5</v>
      </c>
      <c r="L208" s="9" t="str">
        <f>[2]หน้าผ้า!R217</f>
        <v>บิด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 xml:space="preserve">300กระสอบแบนเต็มใบ </v>
      </c>
      <c r="T208" s="12">
        <f>[2]หน้าผ้า!X217</f>
        <v>45842</v>
      </c>
      <c r="U208" s="11">
        <f>[2]หน้าผ้า!AA217</f>
        <v>30000</v>
      </c>
      <c r="V208" s="10">
        <f>[2]หน้าผ้า!AJ217</f>
        <v>0</v>
      </c>
      <c r="W208" s="10">
        <f>[2]หน้าผ้า!AL217</f>
        <v>30000</v>
      </c>
      <c r="X208" s="10">
        <f>[2]หน้าผ้า!AM217</f>
        <v>0</v>
      </c>
      <c r="Y208" s="10">
        <f>[2]หน้าผ้า!AN217</f>
        <v>31500</v>
      </c>
      <c r="Z208" s="9" t="str">
        <f>[2]หน้าผ้า!AO217</f>
        <v>WSWT2625850SM</v>
      </c>
      <c r="AA208" s="8">
        <f>[2]หน้าผ้า!AQ217</f>
        <v>37299.899999999994</v>
      </c>
      <c r="AB208" s="8">
        <f>[2]หน้าผ้า!AR217</f>
        <v>17121</v>
      </c>
      <c r="AC208" s="8">
        <f>[2]หน้าผ้า!AS217</f>
        <v>20178.899999999994</v>
      </c>
      <c r="AD208" s="8">
        <f>[2]หน้าผ้า!AT217</f>
        <v>0</v>
      </c>
      <c r="AE208" s="8">
        <f>[2]หน้าผ้า!AU217</f>
        <v>37299.899999999994</v>
      </c>
      <c r="AF208" s="8">
        <f>[2]หน้าผ้า!AI217</f>
        <v>0</v>
      </c>
      <c r="AG208" s="1" t="str">
        <f>[3]หน้าผ้า!DC220</f>
        <v>ยังไม่ได้พิมพ์</v>
      </c>
      <c r="AH208" s="1" t="str">
        <f>[2]หน้าผ้า!DL217</f>
        <v>P6</v>
      </c>
      <c r="AI208" s="1">
        <f>[2]หน้าผ้า!DM217</f>
        <v>4</v>
      </c>
      <c r="AJ208" s="3">
        <f>[2]หน้าผ้า!DN217</f>
        <v>45842</v>
      </c>
      <c r="AK208" s="3">
        <f>[2]หน้าผ้า!DQ217</f>
        <v>45838</v>
      </c>
      <c r="AL208" s="3">
        <f>[2]หน้าผ้า!DR217</f>
        <v>45831</v>
      </c>
      <c r="AM208" s="3">
        <f>[2]หน้าผ้า!DS217</f>
        <v>45839</v>
      </c>
      <c r="AN208" s="3">
        <f>[2]หน้าผ้า!DT217</f>
        <v>45840</v>
      </c>
      <c r="AO208" s="3">
        <f>[2]หน้าผ้า!DU217</f>
        <v>45841</v>
      </c>
      <c r="AP208" s="3">
        <f>[2]หน้าผ้า!DP217</f>
        <v>45837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งานเคลือบ+พิมพ์</v>
      </c>
      <c r="AX208" s="2">
        <f>[2]หน้าผ้า!ED217</f>
        <v>0</v>
      </c>
      <c r="AY208" s="2">
        <f>[2]หน้าผ้า!AG217</f>
        <v>0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WRWT25850/WRWT25850</v>
      </c>
      <c r="BD208" s="56">
        <f>[2]หน้าผ้า!CA217</f>
        <v>2081.1172199999996</v>
      </c>
    </row>
    <row r="209" spans="1:56" ht="27.75" customHeight="1" x14ac:dyDescent="0.45">
      <c r="A209" s="3" t="str">
        <f>[2]หน้าผ้า!C218</f>
        <v>ประมาณการ</v>
      </c>
      <c r="B209" s="14" t="str">
        <f>[2]หน้าผ้า!B218</f>
        <v>ประมาณการ</v>
      </c>
      <c r="C209" s="9" t="str">
        <f>[2]หน้าผ้า!E218</f>
        <v>บจก.ที.ซี.ยูเนี่ยน อโกรเทค</v>
      </c>
      <c r="D209" s="13" t="str">
        <f>[2]หน้าผ้า!F218</f>
        <v>Zhejiang UN</v>
      </c>
      <c r="E209" s="9">
        <f>[2]หน้าผ้า!G218</f>
        <v>26</v>
      </c>
      <c r="F209" s="9">
        <f>[2]หน้าผ้า!H218</f>
        <v>43</v>
      </c>
      <c r="G209" s="9" t="str">
        <f>[2]หน้าผ้า!I218</f>
        <v>ขาว</v>
      </c>
      <c r="H209" s="9" t="str">
        <f>[2]หน้าผ้า!J218</f>
        <v>ใส</v>
      </c>
      <c r="I209" s="9">
        <f>[2]หน้าผ้า!L218</f>
        <v>150</v>
      </c>
      <c r="J209" s="9" t="str">
        <f>[2]หน้าผ้า!M218</f>
        <v>±</v>
      </c>
      <c r="K209" s="9">
        <f>[2]หน้าผ้า!N218</f>
        <v>5</v>
      </c>
      <c r="L209" s="9" t="str">
        <f>[2]หน้าผ้า!R218</f>
        <v>บิด</v>
      </c>
      <c r="M209" s="10" t="str">
        <f>[2]หน้าผ้า!T218</f>
        <v>ไม่สวมถุงใน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 t="str">
        <f>[2]หน้าผ้า!Z218</f>
        <v xml:space="preserve">300กระสอบแบนเต็มใบ </v>
      </c>
      <c r="T209" s="12">
        <f>[2]หน้าผ้า!X218</f>
        <v>45852</v>
      </c>
      <c r="U209" s="11">
        <f>[2]หน้าผ้า!AA218</f>
        <v>30000</v>
      </c>
      <c r="V209" s="10">
        <f>[2]หน้าผ้า!AJ218</f>
        <v>0</v>
      </c>
      <c r="W209" s="10">
        <f>[2]หน้าผ้า!AL218</f>
        <v>30000</v>
      </c>
      <c r="X209" s="10">
        <f>[2]หน้าผ้า!AM218</f>
        <v>0</v>
      </c>
      <c r="Y209" s="10">
        <f>[2]หน้าผ้า!AN218</f>
        <v>31500</v>
      </c>
      <c r="Z209" s="9" t="str">
        <f>[2]หน้าผ้า!AO218</f>
        <v>WSWT2625850SM</v>
      </c>
      <c r="AA209" s="8">
        <f>[2]หน้าผ้า!AQ218</f>
        <v>37299.899999999994</v>
      </c>
      <c r="AB209" s="8">
        <f>[2]หน้าผ้า!AR218</f>
        <v>0</v>
      </c>
      <c r="AC209" s="8">
        <f>[2]หน้าผ้า!AS218</f>
        <v>37299.899999999994</v>
      </c>
      <c r="AD209" s="8">
        <f>[2]หน้าผ้า!AT218</f>
        <v>0</v>
      </c>
      <c r="AE209" s="8">
        <f>[2]หน้าผ้า!AU218</f>
        <v>37299.899999999994</v>
      </c>
      <c r="AF209" s="8">
        <f>[2]หน้าผ้า!AI218</f>
        <v>0</v>
      </c>
      <c r="AG209" s="1" t="str">
        <f>[3]หน้าผ้า!DC221</f>
        <v>พร้อมส่ง</v>
      </c>
      <c r="AH209" s="1" t="str">
        <f>[2]หน้าผ้า!DL218</f>
        <v>P6</v>
      </c>
      <c r="AI209" s="1">
        <f>[2]หน้าผ้า!DM218</f>
        <v>4</v>
      </c>
      <c r="AJ209" s="3">
        <f>[2]หน้าผ้า!DN218</f>
        <v>45852</v>
      </c>
      <c r="AK209" s="3">
        <f>[2]หน้าผ้า!DQ218</f>
        <v>45848</v>
      </c>
      <c r="AL209" s="3">
        <f>[2]หน้าผ้า!DR218</f>
        <v>45841</v>
      </c>
      <c r="AM209" s="3">
        <f>[2]หน้าผ้า!DS218</f>
        <v>45849</v>
      </c>
      <c r="AN209" s="3">
        <f>[2]หน้าผ้า!DT218</f>
        <v>45850</v>
      </c>
      <c r="AO209" s="3">
        <f>[2]หน้าผ้า!DU218</f>
        <v>45851</v>
      </c>
      <c r="AP209" s="3">
        <f>[2]หน้าผ้า!DP218</f>
        <v>45847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งานเคลือบ+พิมพ์</v>
      </c>
      <c r="AX209" s="2">
        <f>[2]หน้าผ้า!ED218</f>
        <v>0</v>
      </c>
      <c r="AY209" s="2">
        <f>[2]หน้าผ้า!AG218</f>
        <v>0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WRWT25850/WRWT25850</v>
      </c>
      <c r="BD209" s="56">
        <f>[2]หน้าผ้า!CA218</f>
        <v>3846.8630200000002</v>
      </c>
    </row>
    <row r="210" spans="1:56" ht="27.75" customHeight="1" x14ac:dyDescent="0.45">
      <c r="A210" s="3" t="str">
        <f>[2]หน้าผ้า!C219</f>
        <v>ประมาณการ</v>
      </c>
      <c r="B210" s="14" t="str">
        <f>[2]หน้าผ้า!B219</f>
        <v>ประมาณการ</v>
      </c>
      <c r="C210" s="9" t="str">
        <f>[2]หน้าผ้า!E219</f>
        <v>บจก.ที.ซี.ยูเนี่ยน อโกรเทค</v>
      </c>
      <c r="D210" s="13" t="str">
        <f>[2]หน้าผ้า!F219</f>
        <v>Zhejiang UN</v>
      </c>
      <c r="E210" s="9">
        <f>[2]หน้าผ้า!G219</f>
        <v>26</v>
      </c>
      <c r="F210" s="9">
        <f>[2]หน้าผ้า!H219</f>
        <v>43</v>
      </c>
      <c r="G210" s="9" t="str">
        <f>[2]หน้าผ้า!I219</f>
        <v>ขาว</v>
      </c>
      <c r="H210" s="9" t="str">
        <f>[2]หน้าผ้า!J219</f>
        <v>ใส</v>
      </c>
      <c r="I210" s="9">
        <f>[2]หน้าผ้า!L219</f>
        <v>150</v>
      </c>
      <c r="J210" s="9" t="str">
        <f>[2]หน้าผ้า!M219</f>
        <v>±</v>
      </c>
      <c r="K210" s="9">
        <f>[2]หน้าผ้า!N219</f>
        <v>5</v>
      </c>
      <c r="L210" s="9" t="str">
        <f>[2]หน้าผ้า!R219</f>
        <v>บิด</v>
      </c>
      <c r="M210" s="10" t="str">
        <f>[2]หน้าผ้า!T219</f>
        <v>ไม่สวมถุงใน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 t="str">
        <f>[2]หน้าผ้า!Z219</f>
        <v xml:space="preserve">300กระสอบแบนเต็มใบ </v>
      </c>
      <c r="T210" s="12">
        <f>[2]หน้าผ้า!X219</f>
        <v>45863</v>
      </c>
      <c r="U210" s="11">
        <f>[2]หน้าผ้า!AA219</f>
        <v>30000</v>
      </c>
      <c r="V210" s="10">
        <f>[2]หน้าผ้า!AJ219</f>
        <v>0</v>
      </c>
      <c r="W210" s="10">
        <f>[2]หน้าผ้า!AL219</f>
        <v>30000</v>
      </c>
      <c r="X210" s="10">
        <f>[2]หน้าผ้า!AM219</f>
        <v>0</v>
      </c>
      <c r="Y210" s="10">
        <f>[2]หน้าผ้า!AN219</f>
        <v>31500</v>
      </c>
      <c r="Z210" s="9" t="str">
        <f>[2]หน้าผ้า!AO219</f>
        <v>WSWT2625850SM</v>
      </c>
      <c r="AA210" s="8">
        <f>[2]หน้าผ้า!AQ219</f>
        <v>37299.899999999994</v>
      </c>
      <c r="AB210" s="8">
        <f>[2]หน้าผ้า!AR219</f>
        <v>0</v>
      </c>
      <c r="AC210" s="8">
        <f>[2]หน้าผ้า!AS219</f>
        <v>37299.899999999994</v>
      </c>
      <c r="AD210" s="8">
        <f>[2]หน้าผ้า!AT219</f>
        <v>0</v>
      </c>
      <c r="AE210" s="8">
        <f>[2]หน้าผ้า!AU219</f>
        <v>37299.899999999994</v>
      </c>
      <c r="AF210" s="8">
        <f>[2]หน้าผ้า!AI219</f>
        <v>0</v>
      </c>
      <c r="AG210" s="1" t="str">
        <f>[3]หน้าผ้า!DC222</f>
        <v>พร้อมส่ง</v>
      </c>
      <c r="AH210" s="1" t="str">
        <f>[2]หน้าผ้า!DL219</f>
        <v>P6</v>
      </c>
      <c r="AI210" s="1">
        <f>[2]หน้าผ้า!DM219</f>
        <v>4</v>
      </c>
      <c r="AJ210" s="3">
        <f>[2]หน้าผ้า!DN219</f>
        <v>45863</v>
      </c>
      <c r="AK210" s="3">
        <f>[2]หน้าผ้า!DQ219</f>
        <v>45859</v>
      </c>
      <c r="AL210" s="3">
        <f>[2]หน้าผ้า!DR219</f>
        <v>45852</v>
      </c>
      <c r="AM210" s="3">
        <f>[2]หน้าผ้า!DS219</f>
        <v>45860</v>
      </c>
      <c r="AN210" s="3">
        <f>[2]หน้าผ้า!DT219</f>
        <v>45861</v>
      </c>
      <c r="AO210" s="3">
        <f>[2]หน้าผ้า!DU219</f>
        <v>45862</v>
      </c>
      <c r="AP210" s="3">
        <f>[2]หน้าผ้า!DP219</f>
        <v>45858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งานเคลือบ+พิมพ์</v>
      </c>
      <c r="AX210" s="2">
        <f>[2]หน้าผ้า!ED219</f>
        <v>0</v>
      </c>
      <c r="AY210" s="2">
        <f>[2]หน้าผ้า!AG219</f>
        <v>0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WRWT25850/WRWT25850</v>
      </c>
      <c r="BD210" s="56">
        <f>[2]หน้าผ้า!CA219</f>
        <v>3846.8630200000002</v>
      </c>
    </row>
    <row r="211" spans="1:56" ht="27.75" customHeight="1" x14ac:dyDescent="0.45">
      <c r="A211" s="3" t="str">
        <f>[2]หน้าผ้า!C220</f>
        <v>ประมาณการ</v>
      </c>
      <c r="B211" s="14" t="str">
        <f>[2]หน้าผ้า!B220</f>
        <v>ประมาณการ</v>
      </c>
      <c r="C211" s="9" t="str">
        <f>[2]หน้าผ้า!E220</f>
        <v>บจก.ที.ซี.ยูเนี่ยน อโกรเทค</v>
      </c>
      <c r="D211" s="13" t="str">
        <f>[2]หน้าผ้า!F220</f>
        <v>Zhejiang UN</v>
      </c>
      <c r="E211" s="9">
        <f>[2]หน้าผ้า!G220</f>
        <v>26</v>
      </c>
      <c r="F211" s="9">
        <f>[2]หน้าผ้า!H220</f>
        <v>43</v>
      </c>
      <c r="G211" s="9" t="str">
        <f>[2]หน้าผ้า!I220</f>
        <v>ขาว</v>
      </c>
      <c r="H211" s="9" t="str">
        <f>[2]หน้าผ้า!J220</f>
        <v>ใส</v>
      </c>
      <c r="I211" s="9">
        <f>[2]หน้าผ้า!L220</f>
        <v>150</v>
      </c>
      <c r="J211" s="9" t="str">
        <f>[2]หน้าผ้า!M220</f>
        <v>±</v>
      </c>
      <c r="K211" s="9">
        <f>[2]หน้าผ้า!N220</f>
        <v>5</v>
      </c>
      <c r="L211" s="9" t="str">
        <f>[2]หน้าผ้า!R220</f>
        <v>บิด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 xml:space="preserve">300กระสอบแบนเต็มใบ </v>
      </c>
      <c r="T211" s="12">
        <f>[2]หน้าผ้า!X220</f>
        <v>45883</v>
      </c>
      <c r="U211" s="11">
        <f>[2]หน้าผ้า!AA220</f>
        <v>20000</v>
      </c>
      <c r="V211" s="10">
        <f>[2]หน้าผ้า!AJ220</f>
        <v>0</v>
      </c>
      <c r="W211" s="10">
        <f>[2]หน้าผ้า!AL220</f>
        <v>20000</v>
      </c>
      <c r="X211" s="10">
        <f>[2]หน้าผ้า!AM220</f>
        <v>0</v>
      </c>
      <c r="Y211" s="10">
        <f>[2]หน้าผ้า!AN220</f>
        <v>21000</v>
      </c>
      <c r="Z211" s="9" t="str">
        <f>[2]หน้าผ้า!AO220</f>
        <v>WSWT2625850SM</v>
      </c>
      <c r="AA211" s="8">
        <f>[2]หน้าผ้า!AQ220</f>
        <v>24866.6</v>
      </c>
      <c r="AB211" s="8">
        <f>[2]หน้าผ้า!AR220</f>
        <v>0</v>
      </c>
      <c r="AC211" s="8">
        <f>[2]หน้าผ้า!AS220</f>
        <v>24866.6</v>
      </c>
      <c r="AD211" s="8">
        <f>[2]หน้าผ้า!AT220</f>
        <v>0</v>
      </c>
      <c r="AE211" s="8">
        <f>[2]หน้าผ้า!AU220</f>
        <v>24866.6</v>
      </c>
      <c r="AF211" s="8">
        <f>[2]หน้าผ้า!AI220</f>
        <v>0</v>
      </c>
      <c r="AG211" s="1" t="str">
        <f>[3]หน้าผ้า!DC223</f>
        <v>รอตัด</v>
      </c>
      <c r="AH211" s="1" t="str">
        <f>[2]หน้าผ้า!DL220</f>
        <v>P6</v>
      </c>
      <c r="AI211" s="1">
        <f>[2]หน้าผ้า!DM220</f>
        <v>4</v>
      </c>
      <c r="AJ211" s="3">
        <f>[2]หน้าผ้า!DN220</f>
        <v>45883</v>
      </c>
      <c r="AK211" s="3">
        <f>[2]หน้าผ้า!DQ220</f>
        <v>45879</v>
      </c>
      <c r="AL211" s="3">
        <f>[2]หน้าผ้า!DR220</f>
        <v>45872</v>
      </c>
      <c r="AM211" s="3">
        <f>[2]หน้าผ้า!DS220</f>
        <v>45880</v>
      </c>
      <c r="AN211" s="3">
        <f>[2]หน้าผ้า!DT220</f>
        <v>45881</v>
      </c>
      <c r="AO211" s="3">
        <f>[2]หน้าผ้า!DU220</f>
        <v>45882</v>
      </c>
      <c r="AP211" s="3">
        <f>[2]หน้าผ้า!DP220</f>
        <v>45878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งานเคลือบ+พิมพ์</v>
      </c>
      <c r="AX211" s="2">
        <f>[2]หน้าผ้า!ED220</f>
        <v>0</v>
      </c>
      <c r="AY211" s="2">
        <f>[2]หน้าผ้า!AG220</f>
        <v>0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WRWT25850/WRWT25850</v>
      </c>
      <c r="BD211" s="56">
        <f>[2]หน้าผ้า!CA220</f>
        <v>2564.5753466666665</v>
      </c>
    </row>
    <row r="212" spans="1:56" ht="27.75" customHeight="1" x14ac:dyDescent="0.45">
      <c r="A212" s="3">
        <f>[2]หน้าผ้า!C221</f>
        <v>0</v>
      </c>
      <c r="B212" s="14">
        <f>[2]หน้าผ้า!B221</f>
        <v>0</v>
      </c>
      <c r="C212" s="9">
        <f>[2]หน้าผ้า!E221</f>
        <v>0</v>
      </c>
      <c r="D212" s="13">
        <f>[2]หน้าผ้า!F221</f>
        <v>0</v>
      </c>
      <c r="E212" s="9">
        <f>[2]หน้าผ้า!G221</f>
        <v>26</v>
      </c>
      <c r="F212" s="9">
        <f>[2]หน้าผ้า!H221</f>
        <v>43</v>
      </c>
      <c r="G212" s="9">
        <f>[2]หน้าผ้า!I221</f>
        <v>0</v>
      </c>
      <c r="H212" s="9">
        <f>[2]หน้าผ้า!J221</f>
        <v>0</v>
      </c>
      <c r="I212" s="9">
        <f>[2]หน้าผ้า!L221</f>
        <v>120</v>
      </c>
      <c r="J212" s="9" t="str">
        <f>[2]หน้าผ้า!M221</f>
        <v>±</v>
      </c>
      <c r="K212" s="9">
        <f>[2]หน้าผ้า!N221</f>
        <v>5</v>
      </c>
      <c r="L212" s="9">
        <f>[2]หน้าผ้า!R221</f>
        <v>0</v>
      </c>
      <c r="M212" s="10">
        <f>[2]หน้าผ้า!T221</f>
        <v>0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>
        <f>[2]หน้าผ้า!Z221</f>
        <v>0</v>
      </c>
      <c r="T212" s="12">
        <f>[2]หน้าผ้า!X221</f>
        <v>0</v>
      </c>
      <c r="U212" s="11">
        <f>[2]หน้าผ้า!AA221</f>
        <v>0</v>
      </c>
      <c r="V212" s="10">
        <f>[2]หน้าผ้า!AJ221</f>
        <v>0</v>
      </c>
      <c r="W212" s="10">
        <f>[2]หน้าผ้า!AL221</f>
        <v>0</v>
      </c>
      <c r="X212" s="10">
        <f>[2]หน้าผ้า!AM221</f>
        <v>0</v>
      </c>
      <c r="Y212" s="10">
        <f>[2]หน้าผ้า!AN221</f>
        <v>0</v>
      </c>
      <c r="Z212" s="9" t="str">
        <f>[2]หน้าผ้า!AO221</f>
        <v>WSWT2625850SM</v>
      </c>
      <c r="AA212" s="8">
        <f>[2]หน้าผ้า!AQ221</f>
        <v>180282.84999999998</v>
      </c>
      <c r="AB212" s="8">
        <f>[2]หน้าผ้า!AR221</f>
        <v>60637.549999999996</v>
      </c>
      <c r="AC212" s="8">
        <f>[2]หน้าผ้า!AS221</f>
        <v>119645.29999999999</v>
      </c>
      <c r="AD212" s="8">
        <f>[2]หน้าผ้า!AT221</f>
        <v>12433.3</v>
      </c>
      <c r="AE212" s="8">
        <f>[2]หน้าผ้า!AU221</f>
        <v>167849.55</v>
      </c>
      <c r="AF212" s="8" t="str">
        <f>[2]หน้าผ้า!AI221</f>
        <v>ระบุในSD</v>
      </c>
      <c r="AG212" s="1" t="str">
        <f>[3]หน้าผ้า!DC224</f>
        <v>ผ้าขาว</v>
      </c>
      <c r="AH212" s="1">
        <f>[2]หน้าผ้า!DL221</f>
        <v>0</v>
      </c>
      <c r="AI212" s="1" t="str">
        <f>[2]หน้าผ้า!DM221</f>
        <v>Lead time</v>
      </c>
      <c r="AJ212" s="3">
        <f>[2]หน้าผ้า!DN221</f>
        <v>0</v>
      </c>
      <c r="AK212" s="3">
        <f>[2]หน้าผ้า!DQ221</f>
        <v>0</v>
      </c>
      <c r="AL212" s="3">
        <f>[2]หน้าผ้า!DR221</f>
        <v>0</v>
      </c>
      <c r="AM212" s="3">
        <f>[2]หน้าผ้า!DS221</f>
        <v>0</v>
      </c>
      <c r="AN212" s="3">
        <f>[2]หน้าผ้า!DT221</f>
        <v>0</v>
      </c>
      <c r="AO212" s="3">
        <f>[2]หน้าผ้า!DU221</f>
        <v>0</v>
      </c>
      <c r="AP212" s="3">
        <f>[2]หน้าผ้า!DP221</f>
        <v>0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>
        <f>[2]หน้าผ้า!EC221</f>
        <v>0</v>
      </c>
      <c r="AX212" s="2">
        <f>[2]หน้าผ้า!ED221</f>
        <v>0</v>
      </c>
      <c r="AY212" s="2">
        <f>[2]หน้าผ้า!AG221</f>
        <v>0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WRWT260850/WRWT25850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0</v>
      </c>
      <c r="B213" s="14">
        <f>[2]หน้าผ้า!B222</f>
        <v>0</v>
      </c>
      <c r="C213" s="9">
        <f>[2]หน้าผ้า!E222</f>
        <v>0</v>
      </c>
      <c r="D213" s="13">
        <f>[2]หน้าผ้า!F222</f>
        <v>0</v>
      </c>
      <c r="E213" s="9">
        <f>[2]หน้าผ้า!G222</f>
        <v>28</v>
      </c>
      <c r="F213" s="9">
        <f>[2]หน้าผ้า!H222</f>
        <v>41</v>
      </c>
      <c r="G213" s="9" t="str">
        <f>[2]หน้าผ้า!I222</f>
        <v>ขาว</v>
      </c>
      <c r="H213" s="9">
        <f>[2]หน้าผ้า!J222</f>
        <v>0</v>
      </c>
      <c r="I213" s="9">
        <f>[2]หน้าผ้า!L222</f>
        <v>122</v>
      </c>
      <c r="J213" s="9" t="str">
        <f>[2]หน้าผ้า!M222</f>
        <v>+</v>
      </c>
      <c r="K213" s="9">
        <f>[2]หน้าผ้า!N222</f>
        <v>3</v>
      </c>
      <c r="L213" s="9">
        <f>[2]หน้าผ้า!R222</f>
        <v>0</v>
      </c>
      <c r="M213" s="10">
        <f>[2]หน้าผ้า!T222</f>
        <v>0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>
        <f>[2]หน้าผ้า!Z222</f>
        <v>0</v>
      </c>
      <c r="T213" s="12">
        <f>[2]หน้าผ้า!X222</f>
        <v>0</v>
      </c>
      <c r="U213" s="11">
        <f>[2]หน้าผ้า!AA222</f>
        <v>0</v>
      </c>
      <c r="V213" s="10">
        <f>[2]หน้าผ้า!AJ222</f>
        <v>0</v>
      </c>
      <c r="W213" s="10">
        <f>[2]หน้าผ้า!AL222</f>
        <v>0</v>
      </c>
      <c r="X213" s="10">
        <f>[2]หน้าผ้า!AM222</f>
        <v>0</v>
      </c>
      <c r="Y213" s="10">
        <f>[2]หน้าผ้า!AN222</f>
        <v>0</v>
      </c>
      <c r="Z213" s="9" t="str">
        <f>[2]หน้าผ้า!AO222</f>
        <v>WSWT2825800</v>
      </c>
      <c r="AA213" s="8" t="e">
        <f>[2]หน้าผ้า!AQ222</f>
        <v>#REF!</v>
      </c>
      <c r="AB213" s="8" t="e">
        <f>[2]หน้าผ้า!AR222</f>
        <v>#REF!</v>
      </c>
      <c r="AC213" s="8" t="e">
        <f>[2]หน้าผ้า!AS222</f>
        <v>#REF!</v>
      </c>
      <c r="AD213" s="8" t="e">
        <f>[2]หน้าผ้า!AT222</f>
        <v>#REF!</v>
      </c>
      <c r="AE213" s="8" t="e">
        <f>[2]หน้าผ้า!AU222</f>
        <v>#REF!</v>
      </c>
      <c r="AF213" s="8" t="str">
        <f>[2]หน้าผ้า!AI222</f>
        <v>ระบุในSD</v>
      </c>
      <c r="AG213" s="1" t="str">
        <f>[3]หน้าผ้า!DC225</f>
        <v>ผ้าขาว</v>
      </c>
      <c r="AH213" s="1">
        <f>[2]หน้าผ้า!DL222</f>
        <v>0</v>
      </c>
      <c r="AI213" s="1" t="str">
        <f>[2]หน้าผ้า!DM222</f>
        <v>Lead time</v>
      </c>
      <c r="AJ213" s="3">
        <f>[2]หน้าผ้า!DN222</f>
        <v>0</v>
      </c>
      <c r="AK213" s="3">
        <f>[2]หน้าผ้า!DQ222</f>
        <v>0</v>
      </c>
      <c r="AL213" s="3">
        <f>[2]หน้าผ้า!DR222</f>
        <v>0</v>
      </c>
      <c r="AM213" s="3">
        <f>[2]หน้าผ้า!DS222</f>
        <v>0</v>
      </c>
      <c r="AN213" s="3">
        <f>[2]หน้าผ้า!DT222</f>
        <v>0</v>
      </c>
      <c r="AO213" s="3">
        <f>[2]หน้าผ้า!DU222</f>
        <v>0</v>
      </c>
      <c r="AP213" s="3">
        <f>[2]หน้าผ้า!DP222</f>
        <v>0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>
        <f>[2]หน้าผ้า!EC222</f>
        <v>0</v>
      </c>
      <c r="AX213" s="2">
        <f>[2]หน้าผ้า!ED222</f>
        <v>0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WRWT25850/WRWT25800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45800</v>
      </c>
      <c r="B214" s="14" t="str">
        <f>[2]หน้าผ้า!B223</f>
        <v>MK68-000702</v>
      </c>
      <c r="C214" s="9" t="str">
        <f>[2]หน้าผ้า!E223</f>
        <v>บจก.ไทยร่วมใจน้ำมันพืช</v>
      </c>
      <c r="D214" s="13" t="str">
        <f>[2]หน้าผ้า!F223</f>
        <v>TRJ</v>
      </c>
      <c r="E214" s="9">
        <f>[2]หน้าผ้า!G223</f>
        <v>28</v>
      </c>
      <c r="F214" s="9">
        <f>[2]หน้าผ้า!H223</f>
        <v>41</v>
      </c>
      <c r="G214" s="9" t="str">
        <f>[2]หน้าผ้า!I223</f>
        <v>ขาว</v>
      </c>
      <c r="H214" s="9">
        <f>[2]หน้าผ้า!J223</f>
        <v>0</v>
      </c>
      <c r="I214" s="9">
        <f>[2]หน้าผ้า!L223</f>
        <v>120</v>
      </c>
      <c r="J214" s="9" t="str">
        <f>[2]หน้าผ้า!M223</f>
        <v>±</v>
      </c>
      <c r="K214" s="9">
        <f>[2]หน้าผ้า!N223</f>
        <v>3</v>
      </c>
      <c r="L214" s="9" t="str">
        <f>[2]หน้าผ้า!R223</f>
        <v>ไม่</v>
      </c>
      <c r="M214" s="10" t="str">
        <f>[2]หน้าผ้า!T223</f>
        <v>ไม่สวมถุงใน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 t="str">
        <f>[2]หน้าผ้า!Z223</f>
        <v>500กระสอบ</v>
      </c>
      <c r="T214" s="12">
        <f>[2]หน้าผ้า!X223</f>
        <v>45833</v>
      </c>
      <c r="U214" s="11">
        <f>[2]หน้าผ้า!AA223</f>
        <v>50000</v>
      </c>
      <c r="V214" s="10">
        <f>[2]หน้าผ้า!AJ223</f>
        <v>8339</v>
      </c>
      <c r="W214" s="10">
        <f>[2]หน้าผ้า!AL223</f>
        <v>41661</v>
      </c>
      <c r="X214" s="10">
        <f>[2]หน้าผ้า!AM223</f>
        <v>53935</v>
      </c>
      <c r="Y214" s="10">
        <f>[2]หน้าผ้า!AN223</f>
        <v>0</v>
      </c>
      <c r="Z214" s="9" t="str">
        <f>[2]หน้าผ้า!AO223</f>
        <v>WSWT2825850</v>
      </c>
      <c r="AA214" s="8">
        <f>[2]หน้าผ้า!AQ223</f>
        <v>0</v>
      </c>
      <c r="AB214" s="8">
        <f>[2]หน้าผ้า!AR223</f>
        <v>0</v>
      </c>
      <c r="AC214" s="8">
        <f>[2]หน้าผ้า!AS223</f>
        <v>0</v>
      </c>
      <c r="AD214" s="8">
        <f>[2]หน้าผ้า!AT223</f>
        <v>0</v>
      </c>
      <c r="AE214" s="8">
        <f>[2]หน้าผ้า!AU223</f>
        <v>0</v>
      </c>
      <c r="AF214" s="8">
        <f>[2]หน้าผ้า!AI223</f>
        <v>0</v>
      </c>
      <c r="AG214" s="1" t="str">
        <f>[3]หน้าผ้า!DC226</f>
        <v>พร้อมส่ง</v>
      </c>
      <c r="AH214" s="1" t="str">
        <f>[2]หน้าผ้า!DL223</f>
        <v>P1</v>
      </c>
      <c r="AI214" s="1">
        <f>[2]หน้าผ้า!DM223</f>
        <v>2</v>
      </c>
      <c r="AJ214" s="3">
        <f>[2]หน้าผ้า!DN223</f>
        <v>45833</v>
      </c>
      <c r="AK214" s="3">
        <f>[2]หน้าผ้า!DQ223</f>
        <v>0</v>
      </c>
      <c r="AL214" s="3">
        <f>[2]หน้าผ้า!DR223</f>
        <v>45824</v>
      </c>
      <c r="AM214" s="3">
        <f>[2]หน้าผ้า!DS223</f>
        <v>45831</v>
      </c>
      <c r="AN214" s="3">
        <f>[2]หน้าผ้า!DT223</f>
        <v>0</v>
      </c>
      <c r="AO214" s="3">
        <f>[2]หน้าผ้า!DU223</f>
        <v>45832</v>
      </c>
      <c r="AP214" s="3">
        <f>[2]หน้าผ้า!DP223</f>
        <v>45828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งานพิมพ์</v>
      </c>
      <c r="AX214" s="2" t="str">
        <f>[2]หน้าผ้า!ED223</f>
        <v xml:space="preserve"> /</v>
      </c>
      <c r="AY214" s="2" t="str">
        <f>[2]หน้าผ้า!AG223</f>
        <v>ทอผ้าไม่ทันเส้นเทปไม่ทัน เครื่องรีดเส้นเสีย  24/6เย็น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WRWT25850/WRWT25850</v>
      </c>
      <c r="BD214" s="56">
        <f>[2]หน้าผ้า!CA223</f>
        <v>0</v>
      </c>
    </row>
    <row r="215" spans="1:56" ht="27.75" customHeight="1" x14ac:dyDescent="0.45">
      <c r="A215" s="3" t="str">
        <f>[2]หน้าผ้า!C224</f>
        <v>ประมาณการ</v>
      </c>
      <c r="B215" s="14" t="str">
        <f>[2]หน้าผ้า!B224</f>
        <v>ประมาณการ</v>
      </c>
      <c r="C215" s="9" t="str">
        <f>[2]หน้าผ้า!E224</f>
        <v>บจก.ที.ซี.ยูเนี่ยน อโกรเทค</v>
      </c>
      <c r="D215" s="13" t="str">
        <f>[2]หน้าผ้า!F224</f>
        <v>ไม่พิมพ์</v>
      </c>
      <c r="E215" s="9">
        <f>[2]หน้าผ้า!G224</f>
        <v>28</v>
      </c>
      <c r="F215" s="9">
        <f>[2]หน้าผ้า!H224</f>
        <v>47</v>
      </c>
      <c r="G215" s="9" t="str">
        <f>[2]หน้าผ้า!I224</f>
        <v>ขาว</v>
      </c>
      <c r="H215" s="9" t="str">
        <f>[2]หน้าผ้า!J224</f>
        <v>ใส</v>
      </c>
      <c r="I215" s="9">
        <f>[2]หน้าผ้า!L224</f>
        <v>180</v>
      </c>
      <c r="J215" s="9" t="str">
        <f>[2]หน้าผ้า!M224</f>
        <v>±</v>
      </c>
      <c r="K215" s="9">
        <f>[2]หน้าผ้า!N224</f>
        <v>5</v>
      </c>
      <c r="L215" s="9" t="str">
        <f>[2]หน้าผ้า!R224</f>
        <v>ไม่</v>
      </c>
      <c r="M215" s="10" t="str">
        <f>[2]หน้าผ้า!T224</f>
        <v>ไม่สวมถุงใน</v>
      </c>
      <c r="N215" s="9">
        <f>[2]หน้าผ้า!U224</f>
        <v>0</v>
      </c>
      <c r="O215" s="9">
        <f>[2]หน้าผ้า!V224</f>
        <v>0</v>
      </c>
      <c r="P215" s="10">
        <f>[2]หน้าผ้า!AB224</f>
        <v>0</v>
      </c>
      <c r="Q215" s="10">
        <f>[2]หน้าผ้า!AC224</f>
        <v>0</v>
      </c>
      <c r="R215" s="10">
        <f>[2]หน้าผ้า!AD224</f>
        <v>0</v>
      </c>
      <c r="S215" s="9" t="str">
        <f>[2]หน้าผ้า!Z224</f>
        <v xml:space="preserve">300กระสอบแบนเต็มใบ </v>
      </c>
      <c r="T215" s="12">
        <f>[2]หน้าผ้า!X224</f>
        <v>45842</v>
      </c>
      <c r="U215" s="11">
        <f>[2]หน้าผ้า!AA224</f>
        <v>5000</v>
      </c>
      <c r="V215" s="10">
        <f>[2]หน้าผ้า!AJ224</f>
        <v>0</v>
      </c>
      <c r="W215" s="10">
        <f>[2]หน้าผ้า!AL224</f>
        <v>5000</v>
      </c>
      <c r="X215" s="10">
        <f>[2]หน้าผ้า!AM224</f>
        <v>0</v>
      </c>
      <c r="Y215" s="10">
        <f>[2]หน้าผ้า!AN224</f>
        <v>0</v>
      </c>
      <c r="Z215" s="9" t="str">
        <f>[2]หน้าผ้า!AO224</f>
        <v>WSWT2825850</v>
      </c>
      <c r="AA215" s="8">
        <f>[2]หน้าผ้า!AQ224</f>
        <v>6775.4500000000007</v>
      </c>
      <c r="AB215" s="8">
        <f>[2]หน้าผ้า!AR224</f>
        <v>6330</v>
      </c>
      <c r="AC215" s="8">
        <f>[2]หน้าผ้า!AS224</f>
        <v>445.45000000000073</v>
      </c>
      <c r="AD215" s="8">
        <f>[2]หน้าผ้า!AT224</f>
        <v>1499</v>
      </c>
      <c r="AE215" s="8">
        <f>[2]หน้าผ้า!AU224</f>
        <v>5276.4500000000007</v>
      </c>
      <c r="AF215" s="8">
        <f>[2]หน้าผ้า!AI224</f>
        <v>0</v>
      </c>
      <c r="AG215" s="1" t="str">
        <f>[3]หน้าผ้า!DC227</f>
        <v>พร้อมส่ง</v>
      </c>
      <c r="AH215" s="1" t="str">
        <f>[2]หน้าผ้า!DL224</f>
        <v>P3</v>
      </c>
      <c r="AI215" s="1">
        <f>[2]หน้าผ้า!DM224</f>
        <v>1</v>
      </c>
      <c r="AJ215" s="3">
        <f>[2]หน้าผ้า!DN224</f>
        <v>45842</v>
      </c>
      <c r="AK215" s="3">
        <f>[2]หน้าผ้า!DQ224</f>
        <v>0</v>
      </c>
      <c r="AL215" s="3">
        <f>[2]หน้าผ้า!DR224</f>
        <v>0</v>
      </c>
      <c r="AM215" s="3">
        <f>[2]หน้าผ้า!DS224</f>
        <v>0</v>
      </c>
      <c r="AN215" s="3">
        <f>[2]หน้าผ้า!DT224</f>
        <v>0</v>
      </c>
      <c r="AO215" s="3">
        <f>[2]หน้าผ้า!DU224</f>
        <v>45841</v>
      </c>
      <c r="AP215" s="3">
        <f>[2]หน้าผ้า!DP224</f>
        <v>45837</v>
      </c>
      <c r="AQ215" s="3">
        <f>[2]หน้าผ้า!DW224</f>
        <v>0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ตัด</v>
      </c>
      <c r="AX215" s="2">
        <f>[2]หน้าผ้า!ED224</f>
        <v>0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WRWT25850/WRWT25850</v>
      </c>
      <c r="BD215" s="56">
        <f>[2]หน้าผ้า!CA224</f>
        <v>50.06363055555564</v>
      </c>
    </row>
    <row r="216" spans="1:56" ht="27.75" customHeight="1" x14ac:dyDescent="0.45">
      <c r="A216" s="3" t="str">
        <f>[2]หน้าผ้า!C225</f>
        <v>ประมาณการ</v>
      </c>
      <c r="B216" s="14" t="str">
        <f>[2]หน้าผ้า!B225</f>
        <v>ประมาณการ</v>
      </c>
      <c r="C216" s="9" t="str">
        <f>[2]หน้าผ้า!E225</f>
        <v>บจก.ที.ซี.ยูเนี่ยน อโกรเทค</v>
      </c>
      <c r="D216" s="13" t="str">
        <f>[2]หน้าผ้า!F225</f>
        <v>ไม่พิมพ์</v>
      </c>
      <c r="E216" s="9">
        <f>[2]หน้าผ้า!G225</f>
        <v>28</v>
      </c>
      <c r="F216" s="9">
        <f>[2]หน้าผ้า!H225</f>
        <v>47</v>
      </c>
      <c r="G216" s="9" t="str">
        <f>[2]หน้าผ้า!I225</f>
        <v>ขาว</v>
      </c>
      <c r="H216" s="9" t="str">
        <f>[2]หน้าผ้า!J225</f>
        <v>ใส</v>
      </c>
      <c r="I216" s="9">
        <f>[2]หน้าผ้า!L225</f>
        <v>180</v>
      </c>
      <c r="J216" s="9" t="str">
        <f>[2]หน้าผ้า!M225</f>
        <v>±</v>
      </c>
      <c r="K216" s="9">
        <f>[2]หน้าผ้า!N225</f>
        <v>5</v>
      </c>
      <c r="L216" s="9" t="str">
        <f>[2]หน้าผ้า!R225</f>
        <v>ไม่</v>
      </c>
      <c r="M216" s="10" t="str">
        <f>[2]หน้าผ้า!T225</f>
        <v>ไม่สวมถุงใน</v>
      </c>
      <c r="N216" s="9">
        <f>[2]หน้าผ้า!U225</f>
        <v>0</v>
      </c>
      <c r="O216" s="9">
        <f>[2]หน้าผ้า!V225</f>
        <v>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 xml:space="preserve">300กระสอบแบนเต็มใบ </v>
      </c>
      <c r="T216" s="12">
        <f>[2]หน้าผ้า!X225</f>
        <v>45868</v>
      </c>
      <c r="U216" s="11">
        <f>[2]หน้าผ้า!AA225</f>
        <v>10000</v>
      </c>
      <c r="V216" s="10">
        <f>[2]หน้าผ้า!AJ225</f>
        <v>0</v>
      </c>
      <c r="W216" s="10">
        <f>[2]หน้าผ้า!AL225</f>
        <v>10000</v>
      </c>
      <c r="X216" s="10">
        <f>[2]หน้าผ้า!AM225</f>
        <v>0</v>
      </c>
      <c r="Y216" s="10">
        <f>[2]หน้าผ้า!AN225</f>
        <v>0</v>
      </c>
      <c r="Z216" s="9" t="str">
        <f>[2]หน้าผ้า!AO225</f>
        <v>WSWT2825850</v>
      </c>
      <c r="AA216" s="8">
        <f>[2]หน้าผ้า!AQ225</f>
        <v>13550.900000000001</v>
      </c>
      <c r="AB216" s="8">
        <f>[2]หน้าผ้า!AR225</f>
        <v>0</v>
      </c>
      <c r="AC216" s="8">
        <f>[2]หน้าผ้า!AS225</f>
        <v>13550.900000000001</v>
      </c>
      <c r="AD216" s="8">
        <f>[2]หน้าผ้า!AT225</f>
        <v>0</v>
      </c>
      <c r="AE216" s="8">
        <f>[2]หน้าผ้า!AU225</f>
        <v>13550.900000000001</v>
      </c>
      <c r="AF216" s="8">
        <f>[2]หน้าผ้า!AI225</f>
        <v>0</v>
      </c>
      <c r="AG216" s="1">
        <f>[3]หน้าผ้า!DC228</f>
        <v>0</v>
      </c>
      <c r="AH216" s="1" t="str">
        <f>[2]หน้าผ้า!DL225</f>
        <v>P3</v>
      </c>
      <c r="AI216" s="1">
        <f>[2]หน้าผ้า!DM225</f>
        <v>1</v>
      </c>
      <c r="AJ216" s="3">
        <f>[2]หน้าผ้า!DN225</f>
        <v>45868</v>
      </c>
      <c r="AK216" s="3">
        <f>[2]หน้าผ้า!DQ225</f>
        <v>0</v>
      </c>
      <c r="AL216" s="3">
        <f>[2]หน้าผ้า!DR225</f>
        <v>0</v>
      </c>
      <c r="AM216" s="3">
        <f>[2]หน้าผ้า!DS225</f>
        <v>0</v>
      </c>
      <c r="AN216" s="3">
        <f>[2]หน้าผ้า!DT225</f>
        <v>0</v>
      </c>
      <c r="AO216" s="3">
        <f>[2]หน้าผ้า!DU225</f>
        <v>45867</v>
      </c>
      <c r="AP216" s="3">
        <f>[2]หน้าผ้า!DP225</f>
        <v>45863</v>
      </c>
      <c r="AQ216" s="3">
        <f>[2]หน้าผ้า!DW225</f>
        <v>0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ตัด</v>
      </c>
      <c r="AX216" s="2">
        <f>[2]หน้าผ้า!ED225</f>
        <v>0</v>
      </c>
      <c r="AY216" s="2">
        <f>[2]หน้าผ้า!AG225</f>
        <v>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WRWT25850/WRWT25850</v>
      </c>
      <c r="BD216" s="56">
        <f>[2]หน้าผ้า!CA225</f>
        <v>1522.9705944444447</v>
      </c>
    </row>
    <row r="217" spans="1:56" ht="27.75" customHeight="1" x14ac:dyDescent="0.45">
      <c r="A217" s="3">
        <f>[2]หน้าผ้า!C226</f>
        <v>0</v>
      </c>
      <c r="B217" s="14">
        <f>[2]หน้าผ้า!B226</f>
        <v>0</v>
      </c>
      <c r="C217" s="9">
        <f>[2]หน้าผ้า!E226</f>
        <v>0</v>
      </c>
      <c r="D217" s="13">
        <f>[2]หน้าผ้า!F226</f>
        <v>0</v>
      </c>
      <c r="E217" s="9">
        <f>[2]หน้าผ้า!G226</f>
        <v>28</v>
      </c>
      <c r="F217" s="9">
        <f>[2]หน้าผ้า!H226</f>
        <v>43</v>
      </c>
      <c r="G217" s="9">
        <f>[2]หน้าผ้า!I226</f>
        <v>0</v>
      </c>
      <c r="H217" s="9">
        <f>[2]หน้าผ้า!J226</f>
        <v>0</v>
      </c>
      <c r="I217" s="9">
        <f>[2]หน้าผ้า!L226</f>
        <v>130</v>
      </c>
      <c r="J217" s="9" t="str">
        <f>[2]หน้าผ้า!M226</f>
        <v>±</v>
      </c>
      <c r="K217" s="9">
        <f>[2]หน้าผ้า!N226</f>
        <v>3</v>
      </c>
      <c r="L217" s="9">
        <f>[2]หน้าผ้า!R226</f>
        <v>0</v>
      </c>
      <c r="M217" s="10">
        <f>[2]หน้าผ้า!T226</f>
        <v>0</v>
      </c>
      <c r="N217" s="9">
        <f>[2]หน้าผ้า!U226</f>
        <v>0</v>
      </c>
      <c r="O217" s="9">
        <f>[2]หน้าผ้า!V226</f>
        <v>0</v>
      </c>
      <c r="P217" s="10">
        <f>[2]หน้าผ้า!AB226</f>
        <v>0</v>
      </c>
      <c r="Q217" s="10">
        <f>[2]หน้าผ้า!AC226</f>
        <v>0</v>
      </c>
      <c r="R217" s="10">
        <f>[2]หน้าผ้า!AD226</f>
        <v>0</v>
      </c>
      <c r="S217" s="9">
        <f>[2]หน้าผ้า!Z226</f>
        <v>0</v>
      </c>
      <c r="T217" s="12">
        <f>[2]หน้าผ้า!X226</f>
        <v>0</v>
      </c>
      <c r="U217" s="11">
        <f>[2]หน้าผ้า!AA226</f>
        <v>0</v>
      </c>
      <c r="V217" s="10">
        <f>[2]หน้าผ้า!AJ226</f>
        <v>0</v>
      </c>
      <c r="W217" s="10">
        <f>[2]หน้าผ้า!AL226</f>
        <v>0</v>
      </c>
      <c r="X217" s="10">
        <f>[2]หน้าผ้า!AM226</f>
        <v>0</v>
      </c>
      <c r="Y217" s="10">
        <f>[2]หน้าผ้า!AN226</f>
        <v>0</v>
      </c>
      <c r="Z217" s="9" t="str">
        <f>[2]หน้าผ้า!AO226</f>
        <v>WSWT2825850</v>
      </c>
      <c r="AA217" s="8">
        <f>[2]หน้าผ้า!AQ226</f>
        <v>20326.350000000002</v>
      </c>
      <c r="AB217" s="8">
        <f>[2]หน้าผ้า!AR226</f>
        <v>6330</v>
      </c>
      <c r="AC217" s="8">
        <f>[2]หน้าผ้า!AS226</f>
        <v>13996.350000000002</v>
      </c>
      <c r="AD217" s="8">
        <f>[2]หน้าผ้า!AT226</f>
        <v>1499</v>
      </c>
      <c r="AE217" s="8">
        <f>[2]หน้าผ้า!AU226</f>
        <v>18827.350000000002</v>
      </c>
      <c r="AF217" s="8" t="str">
        <f>[2]หน้าผ้า!AI226</f>
        <v>ระบุในSD</v>
      </c>
      <c r="AG217" s="1">
        <f>[3]หน้าผ้า!DC229</f>
        <v>0</v>
      </c>
      <c r="AH217" s="1">
        <f>[2]หน้าผ้า!DL226</f>
        <v>0</v>
      </c>
      <c r="AI217" s="1">
        <f>[2]หน้าผ้า!DM226</f>
        <v>0</v>
      </c>
      <c r="AJ217" s="3">
        <f>[2]หน้าผ้า!DN226</f>
        <v>0</v>
      </c>
      <c r="AK217" s="3">
        <f>[2]หน้าผ้า!DQ226</f>
        <v>0</v>
      </c>
      <c r="AL217" s="3">
        <f>[2]หน้าผ้า!DR226</f>
        <v>0</v>
      </c>
      <c r="AM217" s="3">
        <f>[2]หน้าผ้า!DS226</f>
        <v>0</v>
      </c>
      <c r="AN217" s="3">
        <f>[2]หน้าผ้า!DT226</f>
        <v>0</v>
      </c>
      <c r="AO217" s="3">
        <f>[2]หน้าผ้า!DU226</f>
        <v>0</v>
      </c>
      <c r="AP217" s="3">
        <f>[2]หน้าผ้า!DP226</f>
        <v>0</v>
      </c>
      <c r="AQ217" s="3">
        <f>[2]หน้าผ้า!DW226</f>
        <v>0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>
        <f>[2]หน้าผ้า!EC226</f>
        <v>0</v>
      </c>
      <c r="AX217" s="2">
        <f>[2]หน้าผ้า!ED226</f>
        <v>0</v>
      </c>
      <c r="AY217" s="2">
        <f>[2]หน้าผ้า!AG226</f>
        <v>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WRWT280850/WRWT25850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0</v>
      </c>
      <c r="B218" s="14">
        <f>[2]หน้าผ้า!B227</f>
        <v>0</v>
      </c>
      <c r="C218" s="9">
        <f>[2]หน้าผ้า!E227</f>
        <v>0</v>
      </c>
      <c r="D218" s="13">
        <f>[2]หน้าผ้า!F227</f>
        <v>0</v>
      </c>
      <c r="E218" s="9">
        <f>[2]หน้าผ้า!G227</f>
        <v>30</v>
      </c>
      <c r="F218" s="9">
        <f>[2]หน้าผ้า!H227</f>
        <v>41</v>
      </c>
      <c r="G218" s="9">
        <f>[2]หน้าผ้า!I227</f>
        <v>0</v>
      </c>
      <c r="H218" s="9">
        <f>[2]หน้าผ้า!J227</f>
        <v>0</v>
      </c>
      <c r="I218" s="9">
        <f>[2]หน้าผ้า!L227</f>
        <v>122</v>
      </c>
      <c r="J218" s="9" t="str">
        <f>[2]หน้าผ้า!M227</f>
        <v>±</v>
      </c>
      <c r="K218" s="9">
        <f>[2]หน้าผ้า!N227</f>
        <v>5</v>
      </c>
      <c r="L218" s="9">
        <f>[2]หน้าผ้า!R227</f>
        <v>0</v>
      </c>
      <c r="M218" s="10">
        <f>[2]หน้าผ้า!T227</f>
        <v>0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>
        <f>[2]หน้าผ้า!Z227</f>
        <v>0</v>
      </c>
      <c r="T218" s="12">
        <f>[2]หน้าผ้า!X227</f>
        <v>0</v>
      </c>
      <c r="U218" s="11">
        <f>[2]หน้าผ้า!AA227</f>
        <v>0</v>
      </c>
      <c r="V218" s="10">
        <f>[2]หน้าผ้า!AJ227</f>
        <v>0</v>
      </c>
      <c r="W218" s="10">
        <f>[2]หน้าผ้า!AL227</f>
        <v>0</v>
      </c>
      <c r="X218" s="10">
        <f>[2]หน้าผ้า!AM227</f>
        <v>0</v>
      </c>
      <c r="Y218" s="10">
        <f>[2]หน้าผ้า!AN227</f>
        <v>0</v>
      </c>
      <c r="Z218" s="9" t="str">
        <f>[2]หน้าผ้า!AO227</f>
        <v>WSWT3025800</v>
      </c>
      <c r="AA218" s="8" t="e">
        <f>[2]หน้าผ้า!AQ227</f>
        <v>#REF!</v>
      </c>
      <c r="AB218" s="8" t="e">
        <f>[2]หน้าผ้า!AR227</f>
        <v>#REF!</v>
      </c>
      <c r="AC218" s="8" t="e">
        <f>[2]หน้าผ้า!AS227</f>
        <v>#REF!</v>
      </c>
      <c r="AD218" s="8" t="e">
        <f>[2]หน้าผ้า!AT227</f>
        <v>#REF!</v>
      </c>
      <c r="AE218" s="8" t="e">
        <f>[2]หน้าผ้า!AU227</f>
        <v>#REF!</v>
      </c>
      <c r="AF218" s="8" t="str">
        <f>[2]หน้าผ้า!AI227</f>
        <v>ระบุในSD</v>
      </c>
      <c r="AG218" s="1">
        <f>[3]หน้าผ้า!DC230</f>
        <v>0</v>
      </c>
      <c r="AH218" s="1">
        <f>[2]หน้าผ้า!DL227</f>
        <v>0</v>
      </c>
      <c r="AI218" s="1" t="str">
        <f>[2]หน้าผ้า!DM227</f>
        <v>Lead time</v>
      </c>
      <c r="AJ218" s="3">
        <f>[2]หน้าผ้า!DN227</f>
        <v>0</v>
      </c>
      <c r="AK218" s="3">
        <f>[2]หน้าผ้า!DQ227</f>
        <v>0</v>
      </c>
      <c r="AL218" s="3">
        <f>[2]หน้าผ้า!DR227</f>
        <v>0</v>
      </c>
      <c r="AM218" s="3">
        <f>[2]หน้าผ้า!DS227</f>
        <v>0</v>
      </c>
      <c r="AN218" s="3">
        <f>[2]หน้าผ้า!DT227</f>
        <v>0</v>
      </c>
      <c r="AO218" s="3">
        <f>[2]หน้าผ้า!DU227</f>
        <v>0</v>
      </c>
      <c r="AP218" s="3">
        <f>[2]หน้าผ้า!DP227</f>
        <v>0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>
        <f>[2]หน้าผ้า!EC227</f>
        <v>0</v>
      </c>
      <c r="AX218" s="2">
        <f>[2]หน้าผ้า!ED227</f>
        <v>0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WRWT25800/WRWT28750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0</v>
      </c>
      <c r="B219" s="14">
        <f>[2]หน้าผ้า!B228</f>
        <v>0</v>
      </c>
      <c r="C219" s="9">
        <f>[2]หน้าผ้า!E228</f>
        <v>0</v>
      </c>
      <c r="D219" s="13">
        <f>[2]หน้าผ้า!F228</f>
        <v>0</v>
      </c>
      <c r="E219" s="9">
        <f>[2]หน้าผ้า!G228</f>
        <v>0</v>
      </c>
      <c r="F219" s="9">
        <f>[2]หน้าผ้า!H228</f>
        <v>0</v>
      </c>
      <c r="G219" s="9">
        <f>[2]หน้าผ้า!I228</f>
        <v>0</v>
      </c>
      <c r="H219" s="9">
        <f>[2]หน้าผ้า!J228</f>
        <v>0</v>
      </c>
      <c r="I219" s="9">
        <f>[2]หน้าผ้า!L228</f>
        <v>0</v>
      </c>
      <c r="J219" s="9">
        <f>[2]หน้าผ้า!M228</f>
        <v>0</v>
      </c>
      <c r="K219" s="9">
        <f>[2]หน้าผ้า!N228</f>
        <v>0</v>
      </c>
      <c r="L219" s="9">
        <f>[2]หน้าผ้า!R228</f>
        <v>0</v>
      </c>
      <c r="M219" s="10">
        <f>[2]หน้าผ้า!T228</f>
        <v>0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>
        <f>[2]หน้าผ้า!Z228</f>
        <v>0</v>
      </c>
      <c r="T219" s="12" t="str">
        <f>[2]หน้าผ้า!X228</f>
        <v>ค้างส่งทั้งหมด</v>
      </c>
      <c r="U219" s="11">
        <f>[2]หน้าผ้า!AA228</f>
        <v>4905573</v>
      </c>
      <c r="V219" s="10">
        <f>[2]หน้าผ้า!AJ228</f>
        <v>1635134</v>
      </c>
      <c r="W219" s="10">
        <f>[2]หน้าผ้า!AL228</f>
        <v>0</v>
      </c>
      <c r="X219" s="10">
        <f>[2]หน้าผ้า!AM228</f>
        <v>0</v>
      </c>
      <c r="Y219" s="10">
        <f>[2]หน้าผ้า!AN228</f>
        <v>0</v>
      </c>
      <c r="Z219" s="9">
        <f>[2]หน้าผ้า!AO228</f>
        <v>0</v>
      </c>
      <c r="AA219" s="8" t="e">
        <f>[2]หน้าผ้า!AQ228</f>
        <v>#REF!</v>
      </c>
      <c r="AB219" s="8" t="e">
        <f>[2]หน้าผ้า!AR228</f>
        <v>#REF!</v>
      </c>
      <c r="AC219" s="8" t="e">
        <f>[2]หน้าผ้า!AS228</f>
        <v>#REF!</v>
      </c>
      <c r="AD219" s="8">
        <f>[2]หน้าผ้า!AT228</f>
        <v>0</v>
      </c>
      <c r="AE219" s="8">
        <f>[2]หน้าผ้า!AU228</f>
        <v>0</v>
      </c>
      <c r="AF219" s="8">
        <f>[2]หน้าผ้า!AI228</f>
        <v>0</v>
      </c>
      <c r="AG219" s="1" t="str">
        <f>[3]หน้าผ้า!DC231</f>
        <v xml:space="preserve"> </v>
      </c>
      <c r="AH219" s="1">
        <f>[2]หน้าผ้า!DL228</f>
        <v>0</v>
      </c>
      <c r="AI219" s="1" t="str">
        <f>[2]หน้าผ้า!DM228</f>
        <v>Lead time</v>
      </c>
      <c r="AJ219" s="3">
        <f>[2]หน้าผ้า!DN228</f>
        <v>0</v>
      </c>
      <c r="AK219" s="3">
        <f>[2]หน้าผ้า!DQ228</f>
        <v>0</v>
      </c>
      <c r="AL219" s="3">
        <f>[2]หน้าผ้า!DR228</f>
        <v>0</v>
      </c>
      <c r="AM219" s="3">
        <f>[2]หน้าผ้า!DS228</f>
        <v>0</v>
      </c>
      <c r="AN219" s="3">
        <f>[2]หน้าผ้า!DT228</f>
        <v>0</v>
      </c>
      <c r="AO219" s="3">
        <f>[2]หน้าผ้า!DU228</f>
        <v>0</v>
      </c>
      <c r="AP219" s="3">
        <f>[2]หน้าผ้า!DP228</f>
        <v>-5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>
        <f>[2]หน้าผ้า!EC228</f>
        <v>0</v>
      </c>
      <c r="AX219" s="2">
        <f>[2]หน้าผ้า!ED228</f>
        <v>0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>
        <f>[2]หน้าผ้า!BZ228</f>
        <v>0</v>
      </c>
      <c r="BD219" s="56">
        <f>[2]หน้าผ้า!CA228</f>
        <v>227103.28427204257</v>
      </c>
    </row>
    <row r="220" spans="1:56" ht="27.75" customHeight="1" x14ac:dyDescent="0.45">
      <c r="A220" s="3">
        <f>[2]หน้าผ้า!C229</f>
        <v>0</v>
      </c>
      <c r="B220" s="14">
        <f>[2]หน้าผ้า!B229</f>
        <v>0</v>
      </c>
      <c r="C220" s="9">
        <f>[2]หน้าผ้า!E229</f>
        <v>0</v>
      </c>
      <c r="D220" s="13">
        <f>[2]หน้าผ้า!F229</f>
        <v>0</v>
      </c>
      <c r="E220" s="9">
        <f>[2]หน้าผ้า!G229</f>
        <v>0</v>
      </c>
      <c r="F220" s="9">
        <f>[2]หน้าผ้า!H229</f>
        <v>0</v>
      </c>
      <c r="G220" s="9">
        <f>[2]หน้าผ้า!I229</f>
        <v>0</v>
      </c>
      <c r="H220" s="9">
        <f>[2]หน้าผ้า!J229</f>
        <v>0</v>
      </c>
      <c r="I220" s="9">
        <f>[2]หน้าผ้า!L229</f>
        <v>0</v>
      </c>
      <c r="J220" s="9">
        <f>[2]หน้าผ้า!M229</f>
        <v>0</v>
      </c>
      <c r="K220" s="9">
        <f>[2]หน้าผ้า!N229</f>
        <v>0</v>
      </c>
      <c r="L220" s="9">
        <f>[2]หน้าผ้า!R229</f>
        <v>0</v>
      </c>
      <c r="M220" s="10">
        <f>[2]หน้าผ้า!T229</f>
        <v>0</v>
      </c>
      <c r="N220" s="9">
        <f>[2]หน้าผ้า!U229</f>
        <v>0</v>
      </c>
      <c r="O220" s="9">
        <f>[2]หน้าผ้า!V229</f>
        <v>0</v>
      </c>
      <c r="P220" s="10">
        <f>[2]หน้าผ้า!AB229</f>
        <v>0</v>
      </c>
      <c r="Q220" s="10">
        <f>[2]หน้าผ้า!AC229</f>
        <v>0</v>
      </c>
      <c r="R220" s="10">
        <f>[2]หน้าผ้า!AD229</f>
        <v>0</v>
      </c>
      <c r="S220" s="9">
        <f>[2]หน้าผ้า!Z229</f>
        <v>140000</v>
      </c>
      <c r="T220" s="12">
        <f>[2]หน้าผ้า!X229</f>
        <v>0</v>
      </c>
      <c r="U220" s="11">
        <f>[2]หน้าผ้า!AA229</f>
        <v>35.039807142857143</v>
      </c>
      <c r="V220" s="10">
        <f>[2]หน้าผ้า!AJ229</f>
        <v>0</v>
      </c>
      <c r="W220" s="10">
        <f>[2]หน้าผ้า!AL229</f>
        <v>0</v>
      </c>
      <c r="X220" s="10">
        <f>[2]หน้าผ้า!AM229</f>
        <v>0</v>
      </c>
      <c r="Y220" s="10">
        <f>[2]หน้าผ้า!AN229</f>
        <v>0</v>
      </c>
      <c r="Z220" s="9">
        <f>[2]หน้าผ้า!AO229</f>
        <v>0</v>
      </c>
      <c r="AA220" s="8" t="e">
        <f>[2]หน้าผ้า!AQ229</f>
        <v>#REF!</v>
      </c>
      <c r="AB220" s="8">
        <f>[2]หน้าผ้า!AR229</f>
        <v>0</v>
      </c>
      <c r="AC220" s="8" t="e">
        <f>[2]หน้าผ้า!AS229</f>
        <v>#REF!</v>
      </c>
      <c r="AD220" s="8">
        <f>[2]หน้าผ้า!AT229</f>
        <v>0</v>
      </c>
      <c r="AE220" s="8">
        <f>[2]หน้าผ้า!AU229</f>
        <v>0</v>
      </c>
      <c r="AF220" s="8">
        <f>[2]หน้าผ้า!AI229</f>
        <v>0</v>
      </c>
      <c r="AG220" s="1">
        <f>[3]หน้าผ้า!DC232</f>
        <v>0</v>
      </c>
      <c r="AH220" s="1" t="str">
        <f>[2]หน้าผ้า!DL229</f>
        <v>P1</v>
      </c>
      <c r="AI220" s="1">
        <f>[2]หน้าผ้า!DM229</f>
        <v>2</v>
      </c>
      <c r="AJ220" s="3">
        <f>[2]หน้าผ้า!DN229</f>
        <v>0</v>
      </c>
      <c r="AK220" s="3">
        <f>[2]หน้าผ้า!DQ229</f>
        <v>0</v>
      </c>
      <c r="AL220" s="3">
        <f>[2]หน้าผ้า!DR229</f>
        <v>-9</v>
      </c>
      <c r="AM220" s="3">
        <f>[2]หน้าผ้า!DS229</f>
        <v>-2</v>
      </c>
      <c r="AN220" s="3">
        <f>[2]หน้าผ้า!DT229</f>
        <v>0</v>
      </c>
      <c r="AO220" s="3">
        <f>[2]หน้าผ้า!DU229</f>
        <v>-1</v>
      </c>
      <c r="AP220" s="3">
        <f>[2]หน้าผ้า!DP229</f>
        <v>-5</v>
      </c>
      <c r="AQ220" s="3">
        <f>[2]หน้าผ้า!DW229</f>
        <v>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งานพิมพ์</v>
      </c>
      <c r="AX220" s="2" t="str">
        <f>[2]หน้าผ้า!ED229</f>
        <v>รอART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>
        <f>[2]หน้าผ้า!BZ229</f>
        <v>0</v>
      </c>
      <c r="BD220" s="56" t="str">
        <f>[2]หน้าผ้า!CA229</f>
        <v>ห้ามลบ</v>
      </c>
    </row>
    <row r="221" spans="1:56" ht="27.75" customHeight="1" x14ac:dyDescent="0.45">
      <c r="A221" s="3">
        <f>[2]หน้าผ้า!C230</f>
        <v>0</v>
      </c>
      <c r="B221" s="14">
        <f>[2]หน้าผ้า!B230</f>
        <v>0</v>
      </c>
      <c r="C221" s="9">
        <f>[2]หน้าผ้า!E230</f>
        <v>0</v>
      </c>
      <c r="D221" s="13">
        <f>[2]หน้าผ้า!F230</f>
        <v>0</v>
      </c>
      <c r="E221" s="9">
        <f>[2]หน้าผ้า!G230</f>
        <v>0</v>
      </c>
      <c r="F221" s="9">
        <f>[2]หน้าผ้า!H230</f>
        <v>0</v>
      </c>
      <c r="G221" s="9">
        <f>[2]หน้าผ้า!I230</f>
        <v>0</v>
      </c>
      <c r="H221" s="9">
        <f>[2]หน้าผ้า!J230</f>
        <v>0</v>
      </c>
      <c r="I221" s="9">
        <f>[2]หน้าผ้า!L230</f>
        <v>0</v>
      </c>
      <c r="J221" s="9">
        <f>[2]หน้าผ้า!M230</f>
        <v>0</v>
      </c>
      <c r="K221" s="9">
        <f>[2]หน้าผ้า!N230</f>
        <v>0</v>
      </c>
      <c r="L221" s="9">
        <f>[2]หน้าผ้า!R230</f>
        <v>0</v>
      </c>
      <c r="M221" s="10">
        <f>[2]หน้าผ้า!T230</f>
        <v>0</v>
      </c>
      <c r="N221" s="9">
        <f>[2]หน้าผ้า!U230</f>
        <v>0</v>
      </c>
      <c r="O221" s="9">
        <f>[2]หน้าผ้า!V230</f>
        <v>0</v>
      </c>
      <c r="P221" s="10">
        <f>[2]หน้าผ้า!AB230</f>
        <v>0</v>
      </c>
      <c r="Q221" s="10">
        <f>[2]หน้าผ้า!AC230</f>
        <v>0</v>
      </c>
      <c r="R221" s="10">
        <f>[2]หน้าผ้า!AD230</f>
        <v>0</v>
      </c>
      <c r="S221" s="9">
        <f>[2]หน้าผ้า!Z230</f>
        <v>0</v>
      </c>
      <c r="T221" s="12" t="str">
        <f>[2]หน้าผ้า!X230</f>
        <v>ประมาณการ</v>
      </c>
      <c r="U221" s="11">
        <f>[2]หน้าผ้า!AA230</f>
        <v>1025000</v>
      </c>
      <c r="V221" s="10">
        <f>[2]หน้าผ้า!AJ230</f>
        <v>0</v>
      </c>
      <c r="W221" s="10">
        <f>[2]หน้าผ้า!AL230</f>
        <v>0</v>
      </c>
      <c r="X221" s="10">
        <f>[2]หน้าผ้า!AM230</f>
        <v>0</v>
      </c>
      <c r="Y221" s="10">
        <f>[2]หน้าผ้า!AN230</f>
        <v>0</v>
      </c>
      <c r="Z221" s="9">
        <f>[2]หน้าผ้า!AO230</f>
        <v>0</v>
      </c>
      <c r="AA221" s="8">
        <f>[2]หน้าผ้า!AQ230</f>
        <v>0</v>
      </c>
      <c r="AB221" s="8">
        <f>[2]หน้าผ้า!AR230</f>
        <v>0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0</v>
      </c>
      <c r="AF221" s="8">
        <f>[2]หน้าผ้า!AI230</f>
        <v>0</v>
      </c>
      <c r="AG221" s="1">
        <f>[3]หน้าผ้า!DC233</f>
        <v>0</v>
      </c>
      <c r="AH221" s="1" t="str">
        <f>[2]หน้าผ้า!DL230</f>
        <v>P3</v>
      </c>
      <c r="AI221" s="1">
        <f>[2]หน้าผ้า!DM230</f>
        <v>1</v>
      </c>
      <c r="AJ221" s="3" t="str">
        <f>[2]หน้าผ้า!DN230</f>
        <v>ประมาณการ</v>
      </c>
      <c r="AK221" s="3">
        <f>[2]หน้าผ้า!DQ230</f>
        <v>0</v>
      </c>
      <c r="AL221" s="3">
        <f>[2]หน้าผ้า!DR230</f>
        <v>0</v>
      </c>
      <c r="AM221" s="3">
        <f>[2]หน้าผ้า!DS230</f>
        <v>0</v>
      </c>
      <c r="AN221" s="3">
        <f>[2]หน้าผ้า!DT230</f>
        <v>0</v>
      </c>
      <c r="AO221" s="3" t="e">
        <f>[2]หน้าผ้า!DU230</f>
        <v>#VALUE!</v>
      </c>
      <c r="AP221" s="3" t="e">
        <f>[2]หน้าผ้า!DP230</f>
        <v>#VALUE!</v>
      </c>
      <c r="AQ221" s="3">
        <f>[2]หน้าผ้า!DW230</f>
        <v>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 t="str">
        <f>[2]หน้าผ้า!EC230</f>
        <v>ตัด</v>
      </c>
      <c r="AX221" s="2">
        <f>[2]หน้าผ้า!ED230</f>
        <v>0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>
        <f>[2]หน้าผ้า!BZ230</f>
        <v>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0</v>
      </c>
      <c r="B222" s="14">
        <f>[2]หน้าผ้า!B231</f>
        <v>0</v>
      </c>
      <c r="C222" s="9">
        <f>[2]หน้าผ้า!E231</f>
        <v>0</v>
      </c>
      <c r="D222" s="13">
        <f>[2]หน้าผ้า!F231</f>
        <v>0</v>
      </c>
      <c r="E222" s="9">
        <f>[2]หน้าผ้า!G231</f>
        <v>0</v>
      </c>
      <c r="F222" s="9">
        <f>[2]หน้าผ้า!H231</f>
        <v>0</v>
      </c>
      <c r="G222" s="9">
        <f>[2]หน้าผ้า!I231</f>
        <v>0</v>
      </c>
      <c r="H222" s="9">
        <f>[2]หน้าผ้า!J231</f>
        <v>0</v>
      </c>
      <c r="I222" s="9">
        <f>[2]หน้าผ้า!L231</f>
        <v>0</v>
      </c>
      <c r="J222" s="9">
        <f>[2]หน้าผ้า!M231</f>
        <v>0</v>
      </c>
      <c r="K222" s="9">
        <f>[2]หน้าผ้า!N231</f>
        <v>0</v>
      </c>
      <c r="L222" s="9">
        <f>[2]หน้าผ้า!R231</f>
        <v>0</v>
      </c>
      <c r="M222" s="10">
        <f>[2]หน้าผ้า!T231</f>
        <v>0</v>
      </c>
      <c r="N222" s="9">
        <f>[2]หน้าผ้า!U231</f>
        <v>0</v>
      </c>
      <c r="O222" s="9">
        <f>[2]หน้าผ้า!V231</f>
        <v>0</v>
      </c>
      <c r="P222" s="10">
        <f>[2]หน้าผ้า!AB231</f>
        <v>0</v>
      </c>
      <c r="Q222" s="10">
        <f>[2]หน้าผ้า!AC231</f>
        <v>0</v>
      </c>
      <c r="R222" s="10">
        <f>[2]หน้าผ้า!AD231</f>
        <v>0</v>
      </c>
      <c r="S222" s="9">
        <f>[2]หน้าผ้า!Z231</f>
        <v>0</v>
      </c>
      <c r="T222" s="12" t="str">
        <f>[2]หน้าผ้า!X231</f>
        <v>รอแจ้ง</v>
      </c>
      <c r="U222" s="11">
        <f>[2]หน้าผ้า!AA231</f>
        <v>654340</v>
      </c>
      <c r="V222" s="10">
        <f>[2]หน้าผ้า!AJ231</f>
        <v>0</v>
      </c>
      <c r="W222" s="10">
        <f>[2]หน้าผ้า!AL231</f>
        <v>0</v>
      </c>
      <c r="X222" s="10">
        <f>[2]หน้าผ้า!AM231</f>
        <v>0</v>
      </c>
      <c r="Y222" s="10">
        <f>[2]หน้าผ้า!AN231</f>
        <v>0</v>
      </c>
      <c r="Z222" s="9">
        <f>[2]หน้าผ้า!AO231</f>
        <v>0</v>
      </c>
      <c r="AA222" s="8">
        <f>[2]หน้าผ้า!AQ231</f>
        <v>0</v>
      </c>
      <c r="AB222" s="8">
        <f>[2]หน้าผ้า!AR231</f>
        <v>0</v>
      </c>
      <c r="AC222" s="8">
        <f>[2]หน้าผ้า!AS231</f>
        <v>625537.56782</v>
      </c>
      <c r="AD222" s="8">
        <f>[2]หน้าผ้า!AT231</f>
        <v>0</v>
      </c>
      <c r="AE222" s="8">
        <f>[2]หน้าผ้า!AU231</f>
        <v>0</v>
      </c>
      <c r="AF222" s="8">
        <f>[2]หน้าผ้า!AI231</f>
        <v>0</v>
      </c>
      <c r="AG222" s="1">
        <f>[3]หน้าผ้า!DC234</f>
        <v>0</v>
      </c>
      <c r="AH222" s="1" t="str">
        <f>[2]หน้าผ้า!DL231</f>
        <v>P2</v>
      </c>
      <c r="AI222" s="1">
        <f>[2]หน้าผ้า!DM231</f>
        <v>3</v>
      </c>
      <c r="AJ222" s="3" t="str">
        <f>[2]หน้าผ้า!DN231</f>
        <v>รอแจ้ง</v>
      </c>
      <c r="AK222" s="3" t="e">
        <f>[2]หน้าผ้า!DQ231</f>
        <v>#VALUE!</v>
      </c>
      <c r="AL222" s="3" t="e">
        <f>[2]หน้าผ้า!DR231</f>
        <v>#VALUE!</v>
      </c>
      <c r="AM222" s="3" t="e">
        <f>[2]หน้าผ้า!DS231</f>
        <v>#VALUE!</v>
      </c>
      <c r="AN222" s="3">
        <f>[2]หน้าผ้า!DT231</f>
        <v>0</v>
      </c>
      <c r="AO222" s="3" t="e">
        <f>[2]หน้าผ้า!DU231</f>
        <v>#VALUE!</v>
      </c>
      <c r="AP222" s="3" t="e">
        <f>[2]หน้าผ้า!DP231</f>
        <v>#VALUE!</v>
      </c>
      <c r="AQ222" s="3">
        <f>[2]หน้าผ้า!DW231</f>
        <v>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งานเคลือบ+พิมพ์</v>
      </c>
      <c r="AX222" s="2">
        <f>[2]หน้าผ้า!ED231</f>
        <v>0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>
        <f>[2]หน้าผ้า!BZ231</f>
        <v>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0</v>
      </c>
      <c r="B223" s="14">
        <f>[2]หน้าผ้า!B232</f>
        <v>0</v>
      </c>
      <c r="C223" s="9">
        <f>[2]หน้าผ้า!E232</f>
        <v>0</v>
      </c>
      <c r="D223" s="13">
        <f>[2]หน้าผ้า!F232</f>
        <v>0</v>
      </c>
      <c r="E223" s="9">
        <f>[2]หน้าผ้า!G232</f>
        <v>0</v>
      </c>
      <c r="F223" s="9">
        <f>[2]หน้าผ้า!H232</f>
        <v>0</v>
      </c>
      <c r="G223" s="9">
        <f>[2]หน้าผ้า!I232</f>
        <v>0</v>
      </c>
      <c r="H223" s="9">
        <f>[2]หน้าผ้า!J232</f>
        <v>0</v>
      </c>
      <c r="I223" s="9">
        <f>[2]หน้าผ้า!L232</f>
        <v>0</v>
      </c>
      <c r="J223" s="9">
        <f>[2]หน้าผ้า!M232</f>
        <v>0</v>
      </c>
      <c r="K223" s="9">
        <f>[2]หน้าผ้า!N232</f>
        <v>0</v>
      </c>
      <c r="L223" s="9">
        <f>[2]หน้าผ้า!R232</f>
        <v>0</v>
      </c>
      <c r="M223" s="10">
        <f>[2]หน้าผ้า!T232</f>
        <v>0</v>
      </c>
      <c r="N223" s="9">
        <f>[2]หน้าผ้า!U232</f>
        <v>0</v>
      </c>
      <c r="O223" s="9">
        <f>[2]หน้าผ้า!V232</f>
        <v>0</v>
      </c>
      <c r="P223" s="10">
        <f>[2]หน้าผ้า!AB232</f>
        <v>0</v>
      </c>
      <c r="Q223" s="10">
        <f>[2]หน้าผ้า!AC232</f>
        <v>0</v>
      </c>
      <c r="R223" s="10">
        <f>[2]หน้าผ้า!AD232</f>
        <v>0</v>
      </c>
      <c r="S223" s="9">
        <f>[2]หน้าผ้า!Z232</f>
        <v>0</v>
      </c>
      <c r="T223" s="12" t="str">
        <f>[2]หน้าผ้า!X232</f>
        <v>รอส่ง</v>
      </c>
      <c r="U223" s="11">
        <f>[2]หน้าผ้า!AA232</f>
        <v>38000</v>
      </c>
      <c r="V223" s="10">
        <f>[2]หน้าผ้า!AJ232</f>
        <v>0</v>
      </c>
      <c r="W223" s="10">
        <f>[2]หน้าผ้า!AL232</f>
        <v>0</v>
      </c>
      <c r="X223" s="10">
        <f>[2]หน้าผ้า!AM232</f>
        <v>0</v>
      </c>
      <c r="Y223" s="10">
        <f>[2]หน้าผ้า!AN232</f>
        <v>0</v>
      </c>
      <c r="Z223" s="9">
        <f>[2]หน้าผ้า!AO232</f>
        <v>0</v>
      </c>
      <c r="AA223" s="8">
        <f>[2]หน้าผ้า!AQ232</f>
        <v>0</v>
      </c>
      <c r="AB223" s="8">
        <f>[2]หน้าผ้า!AR232</f>
        <v>0</v>
      </c>
      <c r="AC223" s="8">
        <f>[2]หน้าผ้า!AS232</f>
        <v>0</v>
      </c>
      <c r="AD223" s="8">
        <f>[2]หน้าผ้า!AT232</f>
        <v>0</v>
      </c>
      <c r="AE223" s="8">
        <f>[2]หน้าผ้า!AU232</f>
        <v>0</v>
      </c>
      <c r="AF223" s="8">
        <f>[2]หน้าผ้า!AI232</f>
        <v>0</v>
      </c>
      <c r="AG223" s="1">
        <f>[3]หน้าผ้า!DC235</f>
        <v>0</v>
      </c>
      <c r="AH223" s="1" t="str">
        <f>[2]หน้าผ้า!DL232</f>
        <v>P6</v>
      </c>
      <c r="AI223" s="1">
        <f>[2]หน้าผ้า!DM232</f>
        <v>4</v>
      </c>
      <c r="AJ223" s="3" t="str">
        <f>[2]หน้าผ้า!DN232</f>
        <v>รอส่ง</v>
      </c>
      <c r="AK223" s="3" t="e">
        <f>[2]หน้าผ้า!DQ232</f>
        <v>#VALUE!</v>
      </c>
      <c r="AL223" s="3" t="e">
        <f>[2]หน้าผ้า!DR232</f>
        <v>#VALUE!</v>
      </c>
      <c r="AM223" s="3" t="e">
        <f>[2]หน้าผ้า!DS232</f>
        <v>#VALUE!</v>
      </c>
      <c r="AN223" s="3" t="e">
        <f>[2]หน้าผ้า!DT232</f>
        <v>#VALUE!</v>
      </c>
      <c r="AO223" s="3" t="e">
        <f>[2]หน้าผ้า!DU232</f>
        <v>#VALUE!</v>
      </c>
      <c r="AP223" s="3" t="e">
        <f>[2]หน้าผ้า!DP232</f>
        <v>#VALUE!</v>
      </c>
      <c r="AQ223" s="3">
        <f>[2]หน้าผ้า!DW232</f>
        <v>0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งานเคลือบ+พิมพ์</v>
      </c>
      <c r="AX223" s="2">
        <f>[2]หน้าผ้า!ED232</f>
        <v>0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>
        <f>[2]หน้าผ้า!BZ232</f>
        <v>0</v>
      </c>
      <c r="BD223" s="56">
        <f>[2]หน้าผ้า!CA232</f>
        <v>0</v>
      </c>
    </row>
    <row r="224" spans="1:56" ht="27.75" customHeight="1" x14ac:dyDescent="0.45">
      <c r="A224" s="3">
        <f>[2]หน้าผ้า!C233</f>
        <v>0</v>
      </c>
      <c r="B224" s="14">
        <f>[2]หน้าผ้า!B233</f>
        <v>0</v>
      </c>
      <c r="C224" s="9">
        <f>[2]หน้าผ้า!E233</f>
        <v>0</v>
      </c>
      <c r="D224" s="13">
        <f>[2]หน้าผ้า!F233</f>
        <v>0</v>
      </c>
      <c r="E224" s="9">
        <f>[2]หน้าผ้า!G233</f>
        <v>0</v>
      </c>
      <c r="F224" s="9">
        <f>[2]หน้าผ้า!H233</f>
        <v>0</v>
      </c>
      <c r="G224" s="9">
        <f>[2]หน้าผ้า!I233</f>
        <v>0</v>
      </c>
      <c r="H224" s="9">
        <f>[2]หน้าผ้า!J233</f>
        <v>0</v>
      </c>
      <c r="I224" s="9">
        <f>[2]หน้าผ้า!L233</f>
        <v>0</v>
      </c>
      <c r="J224" s="9">
        <f>[2]หน้าผ้า!M233</f>
        <v>0</v>
      </c>
      <c r="K224" s="9">
        <f>[2]หน้าผ้า!N233</f>
        <v>0</v>
      </c>
      <c r="L224" s="9">
        <f>[2]หน้าผ้า!R233</f>
        <v>0</v>
      </c>
      <c r="M224" s="10">
        <f>[2]หน้าผ้า!T233</f>
        <v>0</v>
      </c>
      <c r="N224" s="9">
        <f>[2]หน้าผ้า!U233</f>
        <v>0</v>
      </c>
      <c r="O224" s="9">
        <f>[2]หน้าผ้า!V233</f>
        <v>0</v>
      </c>
      <c r="P224" s="10">
        <f>[2]หน้าผ้า!AB233</f>
        <v>0</v>
      </c>
      <c r="Q224" s="10">
        <f>[2]หน้าผ้า!AC233</f>
        <v>0</v>
      </c>
      <c r="R224" s="10">
        <f>[2]หน้าผ้า!AD233</f>
        <v>0</v>
      </c>
      <c r="S224" s="9">
        <f>[2]หน้าผ้า!Z233</f>
        <v>0</v>
      </c>
      <c r="T224" s="12" t="str">
        <f>[2]หน้าผ้า!X233</f>
        <v>มีกำหนดส่ง</v>
      </c>
      <c r="U224" s="11">
        <f>[2]หน้าผ้า!AA233</f>
        <v>3188233</v>
      </c>
      <c r="V224" s="10">
        <f>[2]หน้าผ้า!AJ233</f>
        <v>0</v>
      </c>
      <c r="W224" s="10">
        <f>[2]หน้าผ้า!AL233</f>
        <v>0</v>
      </c>
      <c r="X224" s="10">
        <f>[2]หน้าผ้า!AM233</f>
        <v>0</v>
      </c>
      <c r="Y224" s="10">
        <f>[2]หน้าผ้า!AN233</f>
        <v>0</v>
      </c>
      <c r="Z224" s="9">
        <f>[2]หน้าผ้า!AO233</f>
        <v>0</v>
      </c>
      <c r="AA224" s="8">
        <f>[2]หน้าผ้า!AQ233</f>
        <v>0</v>
      </c>
      <c r="AB224" s="8">
        <f>[2]หน้าผ้า!AR233</f>
        <v>0</v>
      </c>
      <c r="AC224" s="8" t="e">
        <f>[2]หน้าผ้า!AS233</f>
        <v>#REF!</v>
      </c>
      <c r="AD224" s="8" t="e">
        <f>[2]หน้าผ้า!AT233</f>
        <v>#REF!</v>
      </c>
      <c r="AE224" s="8">
        <f>[2]หน้าผ้า!AU233</f>
        <v>0</v>
      </c>
      <c r="AF224" s="8">
        <f>[2]หน้าผ้า!AI233</f>
        <v>0</v>
      </c>
      <c r="AG224" s="1">
        <f>[3]หน้าผ้า!DC236</f>
        <v>0</v>
      </c>
      <c r="AH224" s="1" t="str">
        <f>[2]หน้าผ้า!DL233</f>
        <v>P11</v>
      </c>
      <c r="AI224" s="1">
        <f>[2]หน้าผ้า!DM233</f>
        <v>2</v>
      </c>
      <c r="AJ224" s="3" t="str">
        <f>[2]หน้าผ้า!DN233</f>
        <v>มีกำหนดส่ง</v>
      </c>
      <c r="AK224" s="3" t="e">
        <f>[2]หน้าผ้า!DQ233</f>
        <v>#VALUE!</v>
      </c>
      <c r="AL224" s="3">
        <f>[2]หน้าผ้า!DR233</f>
        <v>0</v>
      </c>
      <c r="AM224" s="3">
        <f>[2]หน้าผ้า!DS233</f>
        <v>0</v>
      </c>
      <c r="AN224" s="3">
        <f>[2]หน้าผ้า!DT233</f>
        <v>0</v>
      </c>
      <c r="AO224" s="3" t="e">
        <f>[2]หน้าผ้า!DU233</f>
        <v>#VALUE!</v>
      </c>
      <c r="AP224" s="3" t="e">
        <f>[2]หน้าผ้า!DP233</f>
        <v>#VALUE!</v>
      </c>
      <c r="AQ224" s="3">
        <f>[2]หน้าผ้า!DW233</f>
        <v>0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งานเคลือบ+ตัด</v>
      </c>
      <c r="AX224" s="2">
        <f>[2]หน้าผ้า!ED233</f>
        <v>0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>
        <f>[2]หน้าผ้า!BZ233</f>
        <v>0</v>
      </c>
      <c r="BD224" s="56">
        <f>[2]หน้าผ้า!CA233</f>
        <v>0</v>
      </c>
    </row>
    <row r="225" spans="1:56" ht="27.75" customHeight="1" x14ac:dyDescent="0.45">
      <c r="A225" s="3">
        <f>[2]หน้าผ้า!C234</f>
        <v>0</v>
      </c>
      <c r="B225" s="14">
        <f>[2]หน้าผ้า!B234</f>
        <v>0</v>
      </c>
      <c r="C225" s="9" t="str">
        <f>[2]หน้าผ้า!E234</f>
        <v>ผู้สั่งผลิต..................................................</v>
      </c>
      <c r="D225" s="13">
        <f>[2]หน้าผ้า!F234</f>
        <v>0</v>
      </c>
      <c r="E225" s="9">
        <f>[2]หน้าผ้า!G234</f>
        <v>0</v>
      </c>
      <c r="F225" s="9">
        <f>[2]หน้าผ้า!H234</f>
        <v>0</v>
      </c>
      <c r="G225" s="9" t="str">
        <f>[2]หน้าผ้า!I234</f>
        <v xml:space="preserve"> </v>
      </c>
      <c r="H225" s="9">
        <f>[2]หน้าผ้า!J234</f>
        <v>0</v>
      </c>
      <c r="I225" s="9">
        <f>[2]หน้าผ้า!L234</f>
        <v>0</v>
      </c>
      <c r="J225" s="9" t="str">
        <f>[2]หน้าผ้า!M234</f>
        <v xml:space="preserve"> </v>
      </c>
      <c r="K225" s="9">
        <f>[2]หน้าผ้า!N234</f>
        <v>0</v>
      </c>
      <c r="L225" s="9">
        <f>[2]หน้าผ้า!R234</f>
        <v>0</v>
      </c>
      <c r="M225" s="10">
        <f>[2]หน้าผ้า!T234</f>
        <v>0</v>
      </c>
      <c r="N225" s="9">
        <f>[2]หน้าผ้า!U234</f>
        <v>0</v>
      </c>
      <c r="O225" s="9">
        <f>[2]หน้าผ้า!V234</f>
        <v>0</v>
      </c>
      <c r="P225" s="10">
        <f>[2]หน้าผ้า!AB234</f>
        <v>0</v>
      </c>
      <c r="Q225" s="10">
        <f>[2]หน้าผ้า!AC234</f>
        <v>0</v>
      </c>
      <c r="R225" s="10">
        <f>[2]หน้าผ้า!AD234</f>
        <v>0</v>
      </c>
      <c r="S225" s="9">
        <f>[2]หน้าผ้า!Z234</f>
        <v>0</v>
      </c>
      <c r="T225" s="12">
        <f>[2]หน้าผ้า!X234</f>
        <v>0</v>
      </c>
      <c r="U225" s="11">
        <f>[2]หน้าผ้า!AA234</f>
        <v>0</v>
      </c>
      <c r="V225" s="10">
        <f>[2]หน้าผ้า!AJ234</f>
        <v>0</v>
      </c>
      <c r="W225" s="10">
        <f>[2]หน้าผ้า!AL234</f>
        <v>0</v>
      </c>
      <c r="X225" s="10">
        <f>[2]หน้าผ้า!AM234</f>
        <v>0</v>
      </c>
      <c r="Y225" s="10">
        <f>[2]หน้าผ้า!AN234</f>
        <v>0</v>
      </c>
      <c r="Z225" s="9">
        <f>[2]หน้าผ้า!AO234</f>
        <v>0</v>
      </c>
      <c r="AA225" s="8">
        <f>[2]หน้าผ้า!AQ234</f>
        <v>0</v>
      </c>
      <c r="AB225" s="8">
        <f>[2]หน้าผ้า!AR234</f>
        <v>0</v>
      </c>
      <c r="AC225" s="8">
        <f>[2]หน้าผ้า!AS234</f>
        <v>0</v>
      </c>
      <c r="AD225" s="8">
        <f>[2]หน้าผ้า!AT234</f>
        <v>0</v>
      </c>
      <c r="AE225" s="8">
        <f>[2]หน้าผ้า!AU234</f>
        <v>0</v>
      </c>
      <c r="AF225" s="8">
        <f>[2]หน้าผ้า!AI234</f>
        <v>0</v>
      </c>
      <c r="AG225" s="1">
        <f>[3]หน้าผ้า!DC237</f>
        <v>0</v>
      </c>
      <c r="AH225" s="1" t="str">
        <f>[2]หน้าผ้า!DL234</f>
        <v>P9</v>
      </c>
      <c r="AI225" s="1">
        <f>[2]หน้าผ้า!DM234</f>
        <v>3</v>
      </c>
      <c r="AJ225" s="3">
        <f>[2]หน้าผ้า!DN234</f>
        <v>0</v>
      </c>
      <c r="AK225" s="3">
        <f>[2]หน้าผ้า!DQ234</f>
        <v>0</v>
      </c>
      <c r="AL225" s="3">
        <f>[2]หน้าผ้า!DR234</f>
        <v>-10</v>
      </c>
      <c r="AM225" s="3">
        <f>[2]หน้าผ้า!DS234</f>
        <v>-3</v>
      </c>
      <c r="AN225" s="3">
        <f>[2]หน้าผ้า!DT234</f>
        <v>-2</v>
      </c>
      <c r="AO225" s="3">
        <f>[2]หน้าผ้า!DU234</f>
        <v>-1</v>
      </c>
      <c r="AP225" s="3">
        <f>[2]หน้าผ้า!DP234</f>
        <v>-5</v>
      </c>
      <c r="AQ225" s="3">
        <f>[2]หน้าผ้า!DW234</f>
        <v>0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งานพิมพ์</v>
      </c>
      <c r="AX225" s="2">
        <f>[2]หน้าผ้า!ED234</f>
        <v>0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>
        <f>[2]หน้าผ้า!BZ234</f>
        <v>0</v>
      </c>
      <c r="BD225" s="56">
        <f>[2]หน้าผ้า!CA234</f>
        <v>0</v>
      </c>
    </row>
    <row r="226" spans="1:56" ht="27.75" customHeight="1" x14ac:dyDescent="0.45">
      <c r="A226" s="3">
        <f>[2]หน้าผ้า!C235</f>
        <v>0</v>
      </c>
      <c r="B226" s="14">
        <f>[2]หน้าผ้า!B235</f>
        <v>0</v>
      </c>
      <c r="C226" s="9" t="str">
        <f>[2]หน้าผ้า!E235</f>
        <v>เจ้าหน้าที่วางแผนการผลิต</v>
      </c>
      <c r="D226" s="13">
        <f>[2]หน้าผ้า!F235</f>
        <v>0</v>
      </c>
      <c r="E226" s="9">
        <f>[2]หน้าผ้า!G235</f>
        <v>0</v>
      </c>
      <c r="F226" s="9">
        <f>[2]หน้าผ้า!H235</f>
        <v>0</v>
      </c>
      <c r="G226" s="9">
        <f>[2]หน้าผ้า!I235</f>
        <v>0</v>
      </c>
      <c r="H226" s="9">
        <f>[2]หน้าผ้า!J235</f>
        <v>0</v>
      </c>
      <c r="I226" s="9">
        <f>[2]หน้าผ้า!L235</f>
        <v>0</v>
      </c>
      <c r="J226" s="9" t="str">
        <f>[2]หน้าผ้า!M235</f>
        <v>ผู้อนุมัติ..................................................</v>
      </c>
      <c r="K226" s="9">
        <f>[2]หน้าผ้า!N235</f>
        <v>0</v>
      </c>
      <c r="L226" s="9">
        <f>[2]หน้าผ้า!R235</f>
        <v>0</v>
      </c>
      <c r="M226" s="10">
        <f>[2]หน้าผ้า!T235</f>
        <v>0</v>
      </c>
      <c r="N226" s="9">
        <f>[2]หน้าผ้า!U235</f>
        <v>0</v>
      </c>
      <c r="O226" s="9">
        <f>[2]หน้าผ้า!V235</f>
        <v>0</v>
      </c>
      <c r="P226" s="10">
        <f>[2]หน้าผ้า!AB235</f>
        <v>0</v>
      </c>
      <c r="Q226" s="10">
        <f>[2]หน้าผ้า!AC235</f>
        <v>0</v>
      </c>
      <c r="R226" s="10">
        <f>[2]หน้าผ้า!AD235</f>
        <v>0</v>
      </c>
      <c r="S226" s="9">
        <f>[2]หน้าผ้า!Z235</f>
        <v>0</v>
      </c>
      <c r="T226" s="12">
        <f>[2]หน้าผ้า!X235</f>
        <v>0</v>
      </c>
      <c r="U226" s="11">
        <f>[2]หน้าผ้า!AA235</f>
        <v>0</v>
      </c>
      <c r="V226" s="10">
        <f>[2]หน้าผ้า!AJ235</f>
        <v>0</v>
      </c>
      <c r="W226" s="10">
        <f>[2]หน้าผ้า!AL235</f>
        <v>0</v>
      </c>
      <c r="X226" s="10">
        <f>[2]หน้าผ้า!AM235</f>
        <v>0</v>
      </c>
      <c r="Y226" s="10">
        <f>[2]หน้าผ้า!AN235</f>
        <v>0</v>
      </c>
      <c r="Z226" s="9">
        <f>[2]หน้าผ้า!AO235</f>
        <v>0</v>
      </c>
      <c r="AA226" s="8">
        <f>[2]หน้าผ้า!AQ235</f>
        <v>0</v>
      </c>
      <c r="AB226" s="8">
        <f>[2]หน้าผ้า!AR235</f>
        <v>0</v>
      </c>
      <c r="AC226" s="8">
        <f>[2]หน้าผ้า!AS235</f>
        <v>0</v>
      </c>
      <c r="AD226" s="8" t="str">
        <f>[2]หน้าผ้า!AT235</f>
        <v xml:space="preserve"> </v>
      </c>
      <c r="AE226" s="8">
        <f>[2]หน้าผ้า!AU235</f>
        <v>0</v>
      </c>
      <c r="AF226" s="8">
        <f>[2]หน้าผ้า!AI235</f>
        <v>0</v>
      </c>
      <c r="AG226" s="1">
        <f>[3]หน้าผ้า!DC238</f>
        <v>0</v>
      </c>
      <c r="AH226" s="1" t="str">
        <f>[2]หน้าผ้า!DL235</f>
        <v>P4</v>
      </c>
      <c r="AI226" s="1">
        <f>[2]หน้าผ้า!DM235</f>
        <v>3</v>
      </c>
      <c r="AJ226" s="3">
        <f>[2]หน้าผ้า!DN235</f>
        <v>0</v>
      </c>
      <c r="AK226" s="3">
        <f>[2]หน้าผ้า!DQ235</f>
        <v>0</v>
      </c>
      <c r="AL226" s="3">
        <f>[2]หน้าผ้า!DR235</f>
        <v>-10</v>
      </c>
      <c r="AM226" s="3">
        <f>[2]หน้าผ้า!DS235</f>
        <v>-3</v>
      </c>
      <c r="AN226" s="3">
        <f>[2]หน้าผ้า!DT235</f>
        <v>0</v>
      </c>
      <c r="AO226" s="3">
        <f>[2]หน้าผ้า!DU235</f>
        <v>-2</v>
      </c>
      <c r="AP226" s="3">
        <f>[2]หน้าผ้า!DP235</f>
        <v>-5</v>
      </c>
      <c r="AQ226" s="3">
        <f>[2]หน้าผ้า!DW235</f>
        <v>-1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 t="str">
        <f>[2]หน้าผ้า!EC235</f>
        <v>งานพิมพ์</v>
      </c>
      <c r="AX226" s="2">
        <f>[2]หน้าผ้า!ED235</f>
        <v>0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>
        <f>[2]หน้าผ้า!BZ235</f>
        <v>0</v>
      </c>
      <c r="BD226" s="56">
        <f>[2]หน้าผ้า!CA235</f>
        <v>0</v>
      </c>
    </row>
    <row r="227" spans="1:56" ht="27.75" customHeight="1" x14ac:dyDescent="0.45">
      <c r="A227" s="3">
        <f>[2]หน้าผ้า!C236</f>
        <v>0</v>
      </c>
      <c r="B227" s="14">
        <f>[2]หน้าผ้า!B236</f>
        <v>0</v>
      </c>
      <c r="C227" s="9" t="str">
        <f>[2]หน้าผ้า!E236</f>
        <v xml:space="preserve">        /         /        .</v>
      </c>
      <c r="D227" s="13">
        <f>[2]หน้าผ้า!F236</f>
        <v>0</v>
      </c>
      <c r="E227" s="9">
        <f>[2]หน้าผ้า!G236</f>
        <v>0</v>
      </c>
      <c r="F227" s="9">
        <f>[2]หน้าผ้า!H236</f>
        <v>0</v>
      </c>
      <c r="G227" s="9">
        <f>[2]หน้าผ้า!I236</f>
        <v>0</v>
      </c>
      <c r="H227" s="9">
        <f>[2]หน้าผ้า!J236</f>
        <v>0</v>
      </c>
      <c r="I227" s="9">
        <f>[2]หน้าผ้า!L236</f>
        <v>0</v>
      </c>
      <c r="J227" s="9" t="str">
        <f>[2]หน้าผ้า!M236</f>
        <v>ผู้จัดการฝ่ายผลิต</v>
      </c>
      <c r="K227" s="9">
        <f>[2]หน้าผ้า!N236</f>
        <v>0</v>
      </c>
      <c r="L227" s="9">
        <f>[2]หน้าผ้า!R236</f>
        <v>0</v>
      </c>
      <c r="M227" s="10">
        <f>[2]หน้าผ้า!T236</f>
        <v>0</v>
      </c>
      <c r="N227" s="9">
        <f>[2]หน้าผ้า!U236</f>
        <v>0</v>
      </c>
      <c r="O227" s="9" t="str">
        <f>[2]หน้าผ้า!V236</f>
        <v xml:space="preserve"> 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>
        <f>[2]หน้าผ้า!Z236</f>
        <v>0</v>
      </c>
      <c r="T227" s="12">
        <f>[2]หน้าผ้า!X236</f>
        <v>0</v>
      </c>
      <c r="U227" s="11">
        <f>[2]หน้าผ้า!AA236</f>
        <v>0</v>
      </c>
      <c r="V227" s="10">
        <f>[2]หน้าผ้า!AJ236</f>
        <v>0</v>
      </c>
      <c r="W227" s="10">
        <f>[2]หน้าผ้า!AL236</f>
        <v>0</v>
      </c>
      <c r="X227" s="10">
        <f>[2]หน้าผ้า!AM236</f>
        <v>0</v>
      </c>
      <c r="Y227" s="10">
        <f>[2]หน้าผ้า!AN236</f>
        <v>0</v>
      </c>
      <c r="Z227" s="9">
        <f>[2]หน้าผ้า!AO236</f>
        <v>0</v>
      </c>
      <c r="AA227" s="8">
        <f>[2]หน้าผ้า!AQ236</f>
        <v>0</v>
      </c>
      <c r="AB227" s="8">
        <f>[2]หน้าผ้า!AR236</f>
        <v>0</v>
      </c>
      <c r="AC227" s="8">
        <f>[2]หน้าผ้า!AS236</f>
        <v>0</v>
      </c>
      <c r="AD227" s="8">
        <f>[2]หน้าผ้า!AT236</f>
        <v>0</v>
      </c>
      <c r="AE227" s="8">
        <f>[2]หน้าผ้า!AU236</f>
        <v>0</v>
      </c>
      <c r="AF227" s="8">
        <f>[2]หน้าผ้า!AI236</f>
        <v>0</v>
      </c>
      <c r="AG227" s="1">
        <f>[3]หน้าผ้า!DC239</f>
        <v>0</v>
      </c>
      <c r="AH227" s="1" t="str">
        <f>[2]หน้าผ้า!DL236</f>
        <v>P7</v>
      </c>
      <c r="AI227" s="1">
        <f>[2]หน้าผ้า!DM236</f>
        <v>2</v>
      </c>
      <c r="AJ227" s="3">
        <f>[2]หน้าผ้า!DN236</f>
        <v>0</v>
      </c>
      <c r="AK227" s="3">
        <f>[2]หน้าผ้า!DQ236</f>
        <v>0</v>
      </c>
      <c r="AL227" s="3">
        <f>[2]หน้าผ้า!DR236</f>
        <v>-9</v>
      </c>
      <c r="AM227" s="3">
        <f>[2]หน้าผ้า!DS236</f>
        <v>-2</v>
      </c>
      <c r="AN227" s="3">
        <f>[2]หน้าผ้า!DT236</f>
        <v>-1</v>
      </c>
      <c r="AO227" s="3">
        <f>[2]หน้าผ้า!DU236</f>
        <v>-1</v>
      </c>
      <c r="AP227" s="3">
        <f>[2]หน้าผ้า!DP236</f>
        <v>-5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 t="str">
        <f>[2]หน้าผ้า!EC236</f>
        <v>งานพิมพ์</v>
      </c>
      <c r="AX227" s="2">
        <f>[2]หน้าผ้า!ED236</f>
        <v>0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>
        <f>[2]หน้าผ้า!BZ236</f>
        <v>0</v>
      </c>
      <c r="BD227" s="56">
        <f>[2]หน้าผ้า!CA236</f>
        <v>0</v>
      </c>
    </row>
    <row r="228" spans="1:56" ht="27.75" customHeight="1" x14ac:dyDescent="0.45">
      <c r="A228" s="3">
        <f>[2]หน้าผ้า!C237</f>
        <v>0</v>
      </c>
      <c r="B228" s="14">
        <f>[2]หน้าผ้า!B237</f>
        <v>0</v>
      </c>
      <c r="C228" s="9">
        <f>[2]หน้าผ้า!E237</f>
        <v>0</v>
      </c>
      <c r="D228" s="13">
        <f>[2]หน้าผ้า!F237</f>
        <v>0</v>
      </c>
      <c r="E228" s="9">
        <f>[2]หน้าผ้า!G237</f>
        <v>0</v>
      </c>
      <c r="F228" s="9">
        <f>[2]หน้าผ้า!H237</f>
        <v>0</v>
      </c>
      <c r="G228" s="9">
        <f>[2]หน้าผ้า!I237</f>
        <v>0</v>
      </c>
      <c r="H228" s="9">
        <f>[2]หน้าผ้า!J237</f>
        <v>0</v>
      </c>
      <c r="I228" s="9">
        <f>[2]หน้าผ้า!L237</f>
        <v>0</v>
      </c>
      <c r="J228" s="9" t="str">
        <f>[2]หน้าผ้า!M237</f>
        <v xml:space="preserve">        /         /        .</v>
      </c>
      <c r="K228" s="9">
        <f>[2]หน้าผ้า!N237</f>
        <v>0</v>
      </c>
      <c r="L228" s="9">
        <f>[2]หน้าผ้า!R237</f>
        <v>0</v>
      </c>
      <c r="M228" s="10">
        <f>[2]หน้าผ้า!T237</f>
        <v>0</v>
      </c>
      <c r="N228" s="9">
        <f>[2]หน้าผ้า!U237</f>
        <v>0</v>
      </c>
      <c r="O228" s="9">
        <f>[2]หน้าผ้า!V237</f>
        <v>0</v>
      </c>
      <c r="P228" s="10">
        <f>[2]หน้าผ้า!AB237</f>
        <v>0</v>
      </c>
      <c r="Q228" s="10">
        <f>[2]หน้าผ้า!AC237</f>
        <v>0</v>
      </c>
      <c r="R228" s="10">
        <f>[2]หน้าผ้า!AD237</f>
        <v>0</v>
      </c>
      <c r="S228" s="9">
        <f>[2]หน้าผ้า!Z237</f>
        <v>0</v>
      </c>
      <c r="T228" s="12">
        <f>[2]หน้าผ้า!X237</f>
        <v>0</v>
      </c>
      <c r="U228" s="11">
        <f>[2]หน้าผ้า!AA237</f>
        <v>0</v>
      </c>
      <c r="V228" s="10">
        <f>[2]หน้าผ้า!AJ237</f>
        <v>0</v>
      </c>
      <c r="W228" s="10">
        <f>[2]หน้าผ้า!AL237</f>
        <v>0</v>
      </c>
      <c r="X228" s="10">
        <f>[2]หน้าผ้า!AM237</f>
        <v>0</v>
      </c>
      <c r="Y228" s="10">
        <f>[2]หน้าผ้า!AN237</f>
        <v>0</v>
      </c>
      <c r="Z228" s="9">
        <f>[2]หน้าผ้า!AO237</f>
        <v>0</v>
      </c>
      <c r="AA228" s="8">
        <f>[2]หน้าผ้า!AQ237</f>
        <v>0</v>
      </c>
      <c r="AB228" s="8">
        <f>[2]หน้าผ้า!AR237</f>
        <v>0</v>
      </c>
      <c r="AC228" s="8">
        <f>[2]หน้าผ้า!AS237</f>
        <v>0</v>
      </c>
      <c r="AD228" s="8">
        <f>[2]หน้าผ้า!AT237</f>
        <v>0</v>
      </c>
      <c r="AE228" s="8">
        <f>[2]หน้าผ้า!AU237</f>
        <v>0</v>
      </c>
      <c r="AF228" s="8">
        <f>[2]หน้าผ้า!AI237</f>
        <v>0</v>
      </c>
      <c r="AG228" s="1">
        <f>[3]หน้าผ้า!DC240</f>
        <v>0</v>
      </c>
      <c r="AH228" s="1" t="str">
        <f>[2]หน้าผ้า!DL237</f>
        <v>P8</v>
      </c>
      <c r="AI228" s="1">
        <f>[2]หน้าผ้า!DM237</f>
        <v>4</v>
      </c>
      <c r="AJ228" s="3">
        <f>[2]หน้าผ้า!DN237</f>
        <v>0</v>
      </c>
      <c r="AK228" s="3">
        <f>[2]หน้าผ้า!DQ237</f>
        <v>-4</v>
      </c>
      <c r="AL228" s="3">
        <f>[2]หน้าผ้า!DR237</f>
        <v>-10</v>
      </c>
      <c r="AM228" s="3">
        <f>[2]หน้าผ้า!DS237</f>
        <v>-3</v>
      </c>
      <c r="AN228" s="3">
        <f>[2]หน้าผ้า!DT237</f>
        <v>-2</v>
      </c>
      <c r="AO228" s="3">
        <f>[2]หน้าผ้า!DU237</f>
        <v>-2</v>
      </c>
      <c r="AP228" s="3">
        <f>[2]หน้าผ้า!DP237</f>
        <v>-5</v>
      </c>
      <c r="AQ228" s="3">
        <f>[2]หน้าผ้า!DW237</f>
        <v>-1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 t="str">
        <f>[2]หน้าผ้า!EC237</f>
        <v>งานเคลือบ+พิมพ์</v>
      </c>
      <c r="AX228" s="2">
        <f>[2]หน้าผ้า!ED237</f>
        <v>0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>
        <f>[2]หน้าผ้า!BZ237</f>
        <v>0</v>
      </c>
      <c r="BD228" s="56">
        <f>[2]หน้าผ้า!CA237</f>
        <v>0</v>
      </c>
    </row>
    <row r="229" spans="1:56" ht="27.75" customHeight="1" x14ac:dyDescent="0.45">
      <c r="A229" s="3">
        <f>[2]หน้าผ้า!C238</f>
        <v>0</v>
      </c>
      <c r="B229" s="14">
        <f>[2]หน้าผ้า!B238</f>
        <v>0</v>
      </c>
      <c r="C229" s="9">
        <f>[2]หน้าผ้า!E238</f>
        <v>0</v>
      </c>
      <c r="D229" s="13" t="str">
        <f>[2]หน้าผ้า!F238</f>
        <v xml:space="preserve"> </v>
      </c>
      <c r="E229" s="9" t="str">
        <f>[2]หน้าผ้า!G238</f>
        <v xml:space="preserve"> </v>
      </c>
      <c r="F229" s="9">
        <f>[2]หน้าผ้า!H238</f>
        <v>0</v>
      </c>
      <c r="G229" s="9">
        <f>[2]หน้าผ้า!I238</f>
        <v>0</v>
      </c>
      <c r="H229" s="9">
        <f>[2]หน้าผ้า!J238</f>
        <v>0</v>
      </c>
      <c r="I229" s="9">
        <f>[2]หน้าผ้า!L238</f>
        <v>0</v>
      </c>
      <c r="J229" s="9">
        <f>[2]หน้าผ้า!M238</f>
        <v>0</v>
      </c>
      <c r="K229" s="9">
        <f>[2]หน้าผ้า!N238</f>
        <v>0</v>
      </c>
      <c r="L229" s="9">
        <f>[2]หน้าผ้า!R238</f>
        <v>0</v>
      </c>
      <c r="M229" s="10">
        <f>[2]หน้าผ้า!T238</f>
        <v>0</v>
      </c>
      <c r="N229" s="9">
        <f>[2]หน้าผ้า!U238</f>
        <v>0</v>
      </c>
      <c r="O229" s="9">
        <f>[2]หน้าผ้า!V238</f>
        <v>0</v>
      </c>
      <c r="P229" s="10">
        <f>[2]หน้าผ้า!AB238</f>
        <v>0</v>
      </c>
      <c r="Q229" s="10">
        <f>[2]หน้าผ้า!AC238</f>
        <v>0</v>
      </c>
      <c r="R229" s="10">
        <f>[2]หน้าผ้า!AD238</f>
        <v>0</v>
      </c>
      <c r="S229" s="9">
        <f>[2]หน้าผ้า!Z238</f>
        <v>0</v>
      </c>
      <c r="T229" s="12">
        <f>[2]หน้าผ้า!X238</f>
        <v>0</v>
      </c>
      <c r="U229" s="11">
        <f>[2]หน้าผ้า!AA238</f>
        <v>0</v>
      </c>
      <c r="V229" s="10">
        <f>[2]หน้าผ้า!AJ238</f>
        <v>0</v>
      </c>
      <c r="W229" s="10">
        <f>[2]หน้าผ้า!AL238</f>
        <v>0</v>
      </c>
      <c r="X229" s="10">
        <f>[2]หน้าผ้า!AM238</f>
        <v>0</v>
      </c>
      <c r="Y229" s="10">
        <f>[2]หน้าผ้า!AN238</f>
        <v>0</v>
      </c>
      <c r="Z229" s="9">
        <f>[2]หน้าผ้า!AO238</f>
        <v>0</v>
      </c>
      <c r="AA229" s="8">
        <f>[2]หน้าผ้า!AQ238</f>
        <v>0</v>
      </c>
      <c r="AB229" s="8">
        <f>[2]หน้าผ้า!AR238</f>
        <v>0</v>
      </c>
      <c r="AC229" s="8">
        <f>[2]หน้าผ้า!AS238</f>
        <v>0</v>
      </c>
      <c r="AD229" s="8">
        <f>[2]หน้าผ้า!AT238</f>
        <v>0</v>
      </c>
      <c r="AE229" s="8">
        <f>[2]หน้าผ้า!AU238</f>
        <v>0</v>
      </c>
      <c r="AF229" s="8">
        <f>[2]หน้าผ้า!AI238</f>
        <v>0</v>
      </c>
      <c r="AG229" s="1">
        <f>[3]หน้าผ้า!DC241</f>
        <v>0</v>
      </c>
      <c r="AH229" s="1" t="str">
        <f>[2]หน้าผ้า!DL238</f>
        <v>P13</v>
      </c>
      <c r="AI229" s="1">
        <f>[2]หน้าผ้า!DM238</f>
        <v>2</v>
      </c>
      <c r="AJ229" s="3">
        <f>[2]หน้าผ้า!DN238</f>
        <v>0</v>
      </c>
      <c r="AK229" s="3">
        <f>[2]หน้าผ้า!DQ238</f>
        <v>0</v>
      </c>
      <c r="AL229" s="3">
        <f>[2]หน้าผ้า!DR238</f>
        <v>0</v>
      </c>
      <c r="AM229" s="3">
        <f>[2]หน้าผ้า!DS238</f>
        <v>0</v>
      </c>
      <c r="AN229" s="3">
        <f>[2]หน้าผ้า!DT238</f>
        <v>0</v>
      </c>
      <c r="AO229" s="3">
        <f>[2]หน้าผ้า!DU238</f>
        <v>-2</v>
      </c>
      <c r="AP229" s="3">
        <f>[2]หน้าผ้า!DP238</f>
        <v>-5</v>
      </c>
      <c r="AQ229" s="3">
        <f>[2]หน้าผ้า!DW238</f>
        <v>-1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 t="str">
        <f>[2]หน้าผ้า!EC238</f>
        <v>ตัด</v>
      </c>
      <c r="AX229" s="2">
        <f>[2]หน้าผ้า!ED238</f>
        <v>0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>
        <f>[2]หน้าผ้า!BZ238</f>
        <v>0</v>
      </c>
      <c r="BD229" s="56">
        <f>[2]หน้าผ้า!CA238</f>
        <v>0</v>
      </c>
    </row>
    <row r="230" spans="1:56" ht="27.75" customHeight="1" x14ac:dyDescent="0.45">
      <c r="A230" s="3">
        <f>[2]หน้าผ้า!C239</f>
        <v>0</v>
      </c>
      <c r="B230" s="14">
        <f>[2]หน้าผ้า!B239</f>
        <v>0</v>
      </c>
      <c r="C230" s="9">
        <f>[2]หน้าผ้า!E239</f>
        <v>0</v>
      </c>
      <c r="D230" s="13">
        <f>[2]หน้าผ้า!F239</f>
        <v>0</v>
      </c>
      <c r="E230" s="9">
        <f>[2]หน้าผ้า!G239</f>
        <v>0</v>
      </c>
      <c r="F230" s="9">
        <f>[2]หน้าผ้า!H239</f>
        <v>0</v>
      </c>
      <c r="G230" s="9">
        <f>[2]หน้าผ้า!I239</f>
        <v>0</v>
      </c>
      <c r="H230" s="9">
        <f>[2]หน้าผ้า!J239</f>
        <v>0</v>
      </c>
      <c r="I230" s="9">
        <f>[2]หน้าผ้า!L239</f>
        <v>0</v>
      </c>
      <c r="J230" s="9">
        <f>[2]หน้าผ้า!M239</f>
        <v>0</v>
      </c>
      <c r="K230" s="9">
        <f>[2]หน้าผ้า!N239</f>
        <v>0</v>
      </c>
      <c r="L230" s="9">
        <f>[2]หน้าผ้า!R239</f>
        <v>0</v>
      </c>
      <c r="M230" s="10">
        <f>[2]หน้าผ้า!T239</f>
        <v>0</v>
      </c>
      <c r="N230" s="9">
        <f>[2]หน้าผ้า!U239</f>
        <v>0</v>
      </c>
      <c r="O230" s="9" t="str">
        <f>[2]หน้าผ้า!V239</f>
        <v xml:space="preserve"> 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>
        <f>[2]หน้าผ้า!Z239</f>
        <v>0</v>
      </c>
      <c r="T230" s="12">
        <f>[2]หน้าผ้า!X239</f>
        <v>0</v>
      </c>
      <c r="U230" s="11">
        <f>[2]หน้าผ้า!AA239</f>
        <v>0</v>
      </c>
      <c r="V230" s="10">
        <f>[2]หน้าผ้า!AJ239</f>
        <v>0</v>
      </c>
      <c r="W230" s="10">
        <f>[2]หน้าผ้า!AL239</f>
        <v>0</v>
      </c>
      <c r="X230" s="10">
        <f>[2]หน้าผ้า!AM239</f>
        <v>0</v>
      </c>
      <c r="Y230" s="10">
        <f>[2]หน้าผ้า!AN239</f>
        <v>0</v>
      </c>
      <c r="Z230" s="9">
        <f>[2]หน้าผ้า!AO239</f>
        <v>0</v>
      </c>
      <c r="AA230" s="8">
        <f>[2]หน้าผ้า!AQ239</f>
        <v>0</v>
      </c>
      <c r="AB230" s="8">
        <f>[2]หน้าผ้า!AR239</f>
        <v>0</v>
      </c>
      <c r="AC230" s="8">
        <f>[2]หน้าผ้า!AS239</f>
        <v>0</v>
      </c>
      <c r="AD230" s="8">
        <f>[2]หน้าผ้า!AT239</f>
        <v>0</v>
      </c>
      <c r="AE230" s="8">
        <f>[2]หน้าผ้า!AU239</f>
        <v>0</v>
      </c>
      <c r="AF230" s="8">
        <f>[2]หน้าผ้า!AI239</f>
        <v>0</v>
      </c>
      <c r="AG230" s="1">
        <f>[3]หน้าผ้า!DC242</f>
        <v>0</v>
      </c>
      <c r="AH230" s="1" t="str">
        <f>[2]หน้าผ้า!DL239</f>
        <v>P10</v>
      </c>
      <c r="AI230" s="1">
        <f>[2]หน้าผ้า!DM239</f>
        <v>3</v>
      </c>
      <c r="AJ230" s="3">
        <f>[2]หน้าผ้า!DN239</f>
        <v>0</v>
      </c>
      <c r="AK230" s="3">
        <f>[2]หน้าผ้า!DQ239</f>
        <v>-3</v>
      </c>
      <c r="AL230" s="3">
        <f>[2]หน้าผ้า!DR239</f>
        <v>-9</v>
      </c>
      <c r="AM230" s="3">
        <f>[2]หน้าผ้า!DS239</f>
        <v>-2</v>
      </c>
      <c r="AN230" s="3">
        <f>[2]หน้าผ้า!DT239</f>
        <v>0</v>
      </c>
      <c r="AO230" s="3">
        <f>[2]หน้าผ้า!DU239</f>
        <v>-1</v>
      </c>
      <c r="AP230" s="3">
        <f>[2]หน้าผ้า!DP239</f>
        <v>-5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งานเคลือบ+พิมพ์</v>
      </c>
      <c r="AX230" s="2">
        <f>[2]หน้าผ้า!ED239</f>
        <v>0</v>
      </c>
      <c r="AY230" s="2">
        <f>[2]หน้าผ้า!AG239</f>
        <v>0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>
        <f>[2]หน้าผ้า!BZ239</f>
        <v>0</v>
      </c>
      <c r="BD230" s="56">
        <f>[2]หน้าผ้า!CA239</f>
        <v>0</v>
      </c>
    </row>
    <row r="231" spans="1:56" ht="27.75" customHeight="1" x14ac:dyDescent="0.45">
      <c r="A231" s="3">
        <f>[2]หน้าผ้า!C240</f>
        <v>0</v>
      </c>
      <c r="B231" s="14">
        <f>[2]หน้าผ้า!B240</f>
        <v>0</v>
      </c>
      <c r="C231" s="9">
        <f>[2]หน้าผ้า!E240</f>
        <v>0</v>
      </c>
      <c r="D231" s="13">
        <f>[2]หน้าผ้า!F240</f>
        <v>0</v>
      </c>
      <c r="E231" s="9">
        <f>[2]หน้าผ้า!G240</f>
        <v>0</v>
      </c>
      <c r="F231" s="9">
        <f>[2]หน้าผ้า!H240</f>
        <v>0</v>
      </c>
      <c r="G231" s="9">
        <f>[2]หน้าผ้า!I240</f>
        <v>0</v>
      </c>
      <c r="H231" s="9">
        <f>[2]หน้าผ้า!J240</f>
        <v>0</v>
      </c>
      <c r="I231" s="9">
        <f>[2]หน้าผ้า!L240</f>
        <v>0</v>
      </c>
      <c r="J231" s="9">
        <f>[2]หน้าผ้า!M240</f>
        <v>0</v>
      </c>
      <c r="K231" s="9">
        <f>[2]หน้าผ้า!N240</f>
        <v>0</v>
      </c>
      <c r="L231" s="9">
        <f>[2]หน้าผ้า!R240</f>
        <v>0</v>
      </c>
      <c r="M231" s="10">
        <f>[2]หน้าผ้า!T240</f>
        <v>0</v>
      </c>
      <c r="N231" s="9">
        <f>[2]หน้าผ้า!U240</f>
        <v>0</v>
      </c>
      <c r="O231" s="9">
        <f>[2]หน้าผ้า!V240</f>
        <v>0</v>
      </c>
      <c r="P231" s="10">
        <f>[2]หน้าผ้า!AB240</f>
        <v>0</v>
      </c>
      <c r="Q231" s="10">
        <f>[2]หน้าผ้า!AC240</f>
        <v>0</v>
      </c>
      <c r="R231" s="10">
        <f>[2]หน้าผ้า!AD240</f>
        <v>0</v>
      </c>
      <c r="S231" s="9">
        <f>[2]หน้าผ้า!Z240</f>
        <v>0</v>
      </c>
      <c r="T231" s="12">
        <f>[2]หน้าผ้า!X240</f>
        <v>0</v>
      </c>
      <c r="U231" s="11" t="str">
        <f>[2]หน้าผ้า!AA240</f>
        <v xml:space="preserve"> </v>
      </c>
      <c r="V231" s="10" t="str">
        <f>[2]หน้าผ้า!AJ240</f>
        <v>.</v>
      </c>
      <c r="W231" s="10">
        <f>[2]หน้าผ้า!AL240</f>
        <v>0</v>
      </c>
      <c r="X231" s="10">
        <f>[2]หน้าผ้า!AM240</f>
        <v>0</v>
      </c>
      <c r="Y231" s="10">
        <f>[2]หน้าผ้า!AN240</f>
        <v>0</v>
      </c>
      <c r="Z231" s="9">
        <f>[2]หน้าผ้า!AO240</f>
        <v>0</v>
      </c>
      <c r="AA231" s="8">
        <f>[2]หน้าผ้า!AQ240</f>
        <v>0</v>
      </c>
      <c r="AB231" s="8">
        <f>[2]หน้าผ้า!AR240</f>
        <v>0</v>
      </c>
      <c r="AC231" s="8">
        <f>[2]หน้าผ้า!AS240</f>
        <v>0</v>
      </c>
      <c r="AD231" s="8">
        <f>[2]หน้าผ้า!AT240</f>
        <v>0</v>
      </c>
      <c r="AE231" s="8">
        <f>[2]หน้าผ้า!AU240</f>
        <v>0</v>
      </c>
      <c r="AF231" s="8">
        <f>[2]หน้าผ้า!AI240</f>
        <v>0</v>
      </c>
      <c r="AG231" s="1">
        <f>[3]หน้าผ้า!DC243</f>
        <v>0</v>
      </c>
      <c r="AH231" s="1">
        <f>[2]หน้าผ้า!DL240</f>
        <v>0</v>
      </c>
      <c r="AI231" s="1" t="str">
        <f>[2]หน้าผ้า!DM240</f>
        <v>Lead time</v>
      </c>
      <c r="AJ231" s="3">
        <f>[2]หน้าผ้า!DN240</f>
        <v>0</v>
      </c>
      <c r="AK231" s="3">
        <f>[2]หน้าผ้า!DQ240</f>
        <v>0</v>
      </c>
      <c r="AL231" s="3">
        <f>[2]หน้าผ้า!DR240</f>
        <v>0</v>
      </c>
      <c r="AM231" s="3">
        <f>[2]หน้าผ้า!DS240</f>
        <v>0</v>
      </c>
      <c r="AN231" s="3">
        <f>[2]หน้าผ้า!DT240</f>
        <v>0</v>
      </c>
      <c r="AO231" s="3">
        <f>[2]หน้าผ้า!DU240</f>
        <v>0</v>
      </c>
      <c r="AP231" s="3">
        <f>[2]หน้าผ้า!DP240</f>
        <v>-5</v>
      </c>
      <c r="AQ231" s="3">
        <f>[2]หน้าผ้า!DW240</f>
        <v>0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>
        <f>[2]หน้าผ้า!EC240</f>
        <v>0</v>
      </c>
      <c r="AX231" s="2">
        <f>[2]หน้าผ้า!ED240</f>
        <v>0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>
        <f>[2]หน้าผ้า!BZ240</f>
        <v>0</v>
      </c>
      <c r="BD231" s="56">
        <f>[2]หน้าผ้า!CA240</f>
        <v>0</v>
      </c>
    </row>
    <row r="232" spans="1:56" ht="27.75" customHeight="1" x14ac:dyDescent="0.45">
      <c r="A232" s="3">
        <f>[2]หน้าผ้า!C241</f>
        <v>0</v>
      </c>
      <c r="B232" s="14">
        <f>[2]หน้าผ้า!B241</f>
        <v>0</v>
      </c>
      <c r="C232" s="9">
        <f>[2]หน้าผ้า!E241</f>
        <v>0</v>
      </c>
      <c r="D232" s="13">
        <f>[2]หน้าผ้า!F241</f>
        <v>0</v>
      </c>
      <c r="E232" s="9">
        <f>[2]หน้าผ้า!G241</f>
        <v>0</v>
      </c>
      <c r="F232" s="9">
        <f>[2]หน้าผ้า!H241</f>
        <v>0</v>
      </c>
      <c r="G232" s="9">
        <f>[2]หน้าผ้า!I241</f>
        <v>0</v>
      </c>
      <c r="H232" s="9">
        <f>[2]หน้าผ้า!J241</f>
        <v>0</v>
      </c>
      <c r="I232" s="9">
        <f>[2]หน้าผ้า!L241</f>
        <v>0</v>
      </c>
      <c r="J232" s="9">
        <f>[2]หน้าผ้า!M241</f>
        <v>0</v>
      </c>
      <c r="K232" s="9">
        <f>[2]หน้าผ้า!N241</f>
        <v>0</v>
      </c>
      <c r="L232" s="9">
        <f>[2]หน้าผ้า!R241</f>
        <v>0</v>
      </c>
      <c r="M232" s="10">
        <f>[2]หน้าผ้า!T241</f>
        <v>0</v>
      </c>
      <c r="N232" s="9">
        <f>[2]หน้าผ้า!U241</f>
        <v>0</v>
      </c>
      <c r="O232" s="9">
        <f>[2]หน้าผ้า!V241</f>
        <v>0</v>
      </c>
      <c r="P232" s="10">
        <f>[2]หน้าผ้า!AB241</f>
        <v>0</v>
      </c>
      <c r="Q232" s="10">
        <f>[2]หน้าผ้า!AC241</f>
        <v>0</v>
      </c>
      <c r="R232" s="10">
        <f>[2]หน้าผ้า!AD241</f>
        <v>0</v>
      </c>
      <c r="S232" s="9">
        <f>[2]หน้าผ้า!Z241</f>
        <v>0</v>
      </c>
      <c r="T232" s="12">
        <f>[2]หน้าผ้า!X241</f>
        <v>0</v>
      </c>
      <c r="U232" s="11">
        <f>[2]หน้าผ้า!AA241</f>
        <v>0</v>
      </c>
      <c r="V232" s="10">
        <f>[2]หน้าผ้า!AJ241</f>
        <v>0</v>
      </c>
      <c r="W232" s="10">
        <f>[2]หน้าผ้า!AL241</f>
        <v>0</v>
      </c>
      <c r="X232" s="10">
        <f>[2]หน้าผ้า!AM241</f>
        <v>0</v>
      </c>
      <c r="Y232" s="10">
        <f>[2]หน้าผ้า!AN241</f>
        <v>0</v>
      </c>
      <c r="Z232" s="9">
        <f>[2]หน้าผ้า!AO241</f>
        <v>0</v>
      </c>
      <c r="AA232" s="8">
        <f>[2]หน้าผ้า!AQ241</f>
        <v>0</v>
      </c>
      <c r="AB232" s="8">
        <f>[2]หน้าผ้า!AR241</f>
        <v>0</v>
      </c>
      <c r="AC232" s="8">
        <f>[2]หน้าผ้า!AS241</f>
        <v>0</v>
      </c>
      <c r="AD232" s="8">
        <f>[2]หน้าผ้า!AT241</f>
        <v>0</v>
      </c>
      <c r="AE232" s="8">
        <f>[2]หน้าผ้า!AU241</f>
        <v>0</v>
      </c>
      <c r="AF232" s="8">
        <f>[2]หน้าผ้า!AI241</f>
        <v>0</v>
      </c>
      <c r="AG232" s="1">
        <f>[3]หน้าผ้า!DC244</f>
        <v>0</v>
      </c>
      <c r="AH232" s="1" t="str">
        <f>[2]หน้าผ้า!DL241</f>
        <v>P5.2</v>
      </c>
      <c r="AI232" s="1">
        <f>[2]หน้าผ้า!DM241</f>
        <v>4</v>
      </c>
      <c r="AJ232" s="3">
        <f>[2]หน้าผ้า!DN241</f>
        <v>0</v>
      </c>
      <c r="AK232" s="3">
        <f>[2]หน้าผ้า!DQ241</f>
        <v>0</v>
      </c>
      <c r="AL232" s="3">
        <f>[2]หน้าผ้า!DR241</f>
        <v>-11</v>
      </c>
      <c r="AM232" s="3">
        <f>[2]หน้าผ้า!DS241</f>
        <v>-4</v>
      </c>
      <c r="AN232" s="3">
        <f>[2]หน้าผ้า!DT241</f>
        <v>-3</v>
      </c>
      <c r="AO232" s="3">
        <f>[2]หน้าผ้า!DU241</f>
        <v>-3</v>
      </c>
      <c r="AP232" s="3">
        <f>[2]หน้าผ้า!DP241</f>
        <v>-15</v>
      </c>
      <c r="AQ232" s="3">
        <f>[2]หน้าผ้า!DW241</f>
        <v>-2</v>
      </c>
      <c r="AR232" s="3">
        <f>[2]หน้าผ้า!DX241</f>
        <v>-1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>
        <f>[2]หน้าผ้า!EC241</f>
        <v>0</v>
      </c>
      <c r="AX232" s="2">
        <f>[2]หน้าผ้า!ED241</f>
        <v>0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>
        <f>[2]หน้าผ้า!BZ241</f>
        <v>0</v>
      </c>
      <c r="BD232" s="56">
        <f>[2]หน้าผ้า!CA241</f>
        <v>0</v>
      </c>
    </row>
    <row r="233" spans="1:56" ht="27.75" customHeight="1" x14ac:dyDescent="0.45">
      <c r="A233" s="3">
        <f>[2]หน้าผ้า!C242</f>
        <v>0</v>
      </c>
      <c r="B233" s="14">
        <f>[2]หน้าผ้า!B242</f>
        <v>0</v>
      </c>
      <c r="C233" s="9">
        <f>[2]หน้าผ้า!E242</f>
        <v>0</v>
      </c>
      <c r="D233" s="13">
        <f>[2]หน้าผ้า!F242</f>
        <v>0</v>
      </c>
      <c r="E233" s="9">
        <f>[2]หน้าผ้า!G242</f>
        <v>0</v>
      </c>
      <c r="F233" s="9">
        <f>[2]หน้าผ้า!H242</f>
        <v>0</v>
      </c>
      <c r="G233" s="9">
        <f>[2]หน้าผ้า!I242</f>
        <v>0</v>
      </c>
      <c r="H233" s="9">
        <f>[2]หน้าผ้า!J242</f>
        <v>0</v>
      </c>
      <c r="I233" s="9">
        <f>[2]หน้าผ้า!L242</f>
        <v>0</v>
      </c>
      <c r="J233" s="9">
        <f>[2]หน้าผ้า!M242</f>
        <v>0</v>
      </c>
      <c r="K233" s="9">
        <f>[2]หน้าผ้า!N242</f>
        <v>0</v>
      </c>
      <c r="L233" s="9">
        <f>[2]หน้าผ้า!R242</f>
        <v>0</v>
      </c>
      <c r="M233" s="10">
        <f>[2]หน้าผ้า!T242</f>
        <v>0</v>
      </c>
      <c r="N233" s="9">
        <f>[2]หน้าผ้า!U242</f>
        <v>0</v>
      </c>
      <c r="O233" s="9">
        <f>[2]หน้าผ้า!V242</f>
        <v>0</v>
      </c>
      <c r="P233" s="10">
        <f>[2]หน้าผ้า!AB242</f>
        <v>0</v>
      </c>
      <c r="Q233" s="10">
        <f>[2]หน้าผ้า!AC242</f>
        <v>0</v>
      </c>
      <c r="R233" s="10">
        <f>[2]หน้าผ้า!AD242</f>
        <v>0</v>
      </c>
      <c r="S233" s="9">
        <f>[2]หน้าผ้า!Z242</f>
        <v>0</v>
      </c>
      <c r="T233" s="12">
        <f>[2]หน้าผ้า!X242</f>
        <v>0</v>
      </c>
      <c r="U233" s="11">
        <f>[2]หน้าผ้า!AA242</f>
        <v>0</v>
      </c>
      <c r="V233" s="10">
        <f>[2]หน้าผ้า!AJ242</f>
        <v>0</v>
      </c>
      <c r="W233" s="10">
        <f>[2]หน้าผ้า!AL242</f>
        <v>0</v>
      </c>
      <c r="X233" s="10">
        <f>[2]หน้าผ้า!AM242</f>
        <v>0</v>
      </c>
      <c r="Y233" s="10">
        <f>[2]หน้าผ้า!AN242</f>
        <v>0</v>
      </c>
      <c r="Z233" s="9">
        <f>[2]หน้าผ้า!AO242</f>
        <v>0</v>
      </c>
      <c r="AA233" s="8">
        <f>[2]หน้าผ้า!AQ242</f>
        <v>0</v>
      </c>
      <c r="AB233" s="8">
        <f>[2]หน้าผ้า!AR242</f>
        <v>0</v>
      </c>
      <c r="AC233" s="8">
        <f>[2]หน้าผ้า!AS242</f>
        <v>0</v>
      </c>
      <c r="AD233" s="8">
        <f>[2]หน้าผ้า!AT242</f>
        <v>0</v>
      </c>
      <c r="AE233" s="8">
        <f>[2]หน้าผ้า!AU242</f>
        <v>0</v>
      </c>
      <c r="AF233" s="8">
        <f>[2]หน้าผ้า!AI242</f>
        <v>0</v>
      </c>
      <c r="AG233" s="1">
        <f>[3]หน้าผ้า!DC245</f>
        <v>0</v>
      </c>
      <c r="AH233" s="1" t="str">
        <f>[2]หน้าผ้า!DL242</f>
        <v>P5.3</v>
      </c>
      <c r="AI233" s="1">
        <f>[2]หน้าผ้า!DM242</f>
        <v>6</v>
      </c>
      <c r="AJ233" s="3">
        <f>[2]หน้าผ้า!DN242</f>
        <v>0</v>
      </c>
      <c r="AK233" s="3">
        <f>[2]หน้าผ้า!DQ242</f>
        <v>-6</v>
      </c>
      <c r="AL233" s="3">
        <f>[2]หน้าผ้า!DR242</f>
        <v>-12</v>
      </c>
      <c r="AM233" s="3">
        <f>[2]หน้าผ้า!DS242</f>
        <v>-5</v>
      </c>
      <c r="AN233" s="3">
        <f>[2]หน้าผ้า!DT242</f>
        <v>-4</v>
      </c>
      <c r="AO233" s="3">
        <f>[2]หน้าผ้า!DU242</f>
        <v>-3</v>
      </c>
      <c r="AP233" s="3">
        <f>[2]หน้าผ้า!DP242</f>
        <v>-15</v>
      </c>
      <c r="AQ233" s="3">
        <f>[2]หน้าผ้า!DW242</f>
        <v>-2</v>
      </c>
      <c r="AR233" s="3">
        <f>[2]หน้าผ้า!DX242</f>
        <v>-1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>
        <f>[2]หน้าผ้า!EC242</f>
        <v>0</v>
      </c>
      <c r="AX233" s="2">
        <f>[2]หน้าผ้า!ED242</f>
        <v>0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>
        <f>[2]หน้าผ้า!BZ242</f>
        <v>0</v>
      </c>
      <c r="BD233" s="56">
        <f>[2]หน้าผ้า!CA242</f>
        <v>0</v>
      </c>
    </row>
    <row r="234" spans="1:56" ht="27.75" customHeight="1" x14ac:dyDescent="0.45">
      <c r="A234" s="3">
        <f>[2]หน้าผ้า!C243</f>
        <v>0</v>
      </c>
      <c r="B234" s="14">
        <f>[2]หน้าผ้า!B243</f>
        <v>0</v>
      </c>
      <c r="C234" s="9">
        <f>[2]หน้าผ้า!E243</f>
        <v>0</v>
      </c>
      <c r="D234" s="13">
        <f>[2]หน้าผ้า!F243</f>
        <v>0</v>
      </c>
      <c r="E234" s="9">
        <f>[2]หน้าผ้า!G243</f>
        <v>0</v>
      </c>
      <c r="F234" s="9">
        <f>[2]หน้าผ้า!H243</f>
        <v>0</v>
      </c>
      <c r="G234" s="9">
        <f>[2]หน้าผ้า!I243</f>
        <v>0</v>
      </c>
      <c r="H234" s="9">
        <f>[2]หน้าผ้า!J243</f>
        <v>0</v>
      </c>
      <c r="I234" s="9">
        <f>[2]หน้าผ้า!L243</f>
        <v>0</v>
      </c>
      <c r="J234" s="9">
        <f>[2]หน้าผ้า!M243</f>
        <v>0</v>
      </c>
      <c r="K234" s="9">
        <f>[2]หน้าผ้า!N243</f>
        <v>0</v>
      </c>
      <c r="L234" s="9">
        <f>[2]หน้าผ้า!R243</f>
        <v>0</v>
      </c>
      <c r="M234" s="10">
        <f>[2]หน้าผ้า!T243</f>
        <v>0</v>
      </c>
      <c r="N234" s="9">
        <f>[2]หน้าผ้า!U243</f>
        <v>0</v>
      </c>
      <c r="O234" s="9">
        <f>[2]หน้าผ้า!V243</f>
        <v>0</v>
      </c>
      <c r="P234" s="10">
        <f>[2]หน้าผ้า!AB243</f>
        <v>0</v>
      </c>
      <c r="Q234" s="10">
        <f>[2]หน้าผ้า!AC243</f>
        <v>0</v>
      </c>
      <c r="R234" s="10">
        <f>[2]หน้าผ้า!AD243</f>
        <v>0</v>
      </c>
      <c r="S234" s="9">
        <f>[2]หน้าผ้า!Z243</f>
        <v>0</v>
      </c>
      <c r="T234" s="12">
        <f>[2]หน้าผ้า!X243</f>
        <v>0</v>
      </c>
      <c r="U234" s="11">
        <f>[2]หน้าผ้า!AA243</f>
        <v>0</v>
      </c>
      <c r="V234" s="10">
        <f>[2]หน้าผ้า!AJ243</f>
        <v>0</v>
      </c>
      <c r="W234" s="10">
        <f>[2]หน้าผ้า!AL243</f>
        <v>0</v>
      </c>
      <c r="X234" s="10">
        <f>[2]หน้าผ้า!AM243</f>
        <v>0</v>
      </c>
      <c r="Y234" s="10">
        <f>[2]หน้าผ้า!AN243</f>
        <v>0</v>
      </c>
      <c r="Z234" s="9">
        <f>[2]หน้าผ้า!AO243</f>
        <v>0</v>
      </c>
      <c r="AA234" s="8">
        <f>[2]หน้าผ้า!AQ243</f>
        <v>0</v>
      </c>
      <c r="AB234" s="8">
        <f>[2]หน้าผ้า!AR243</f>
        <v>0</v>
      </c>
      <c r="AC234" s="8">
        <f>[2]หน้าผ้า!AS243</f>
        <v>0</v>
      </c>
      <c r="AD234" s="8">
        <f>[2]หน้าผ้า!AT243</f>
        <v>0</v>
      </c>
      <c r="AE234" s="8">
        <f>[2]หน้าผ้า!AU243</f>
        <v>0</v>
      </c>
      <c r="AF234" s="8">
        <f>[2]หน้าผ้า!AI243</f>
        <v>0</v>
      </c>
      <c r="AG234" s="1">
        <f>[3]หน้าผ้า!DC246</f>
        <v>0</v>
      </c>
      <c r="AH234" s="1">
        <f>[2]หน้าผ้า!DL243</f>
        <v>0</v>
      </c>
      <c r="AI234" s="1">
        <f>[2]หน้าผ้า!DM243</f>
        <v>0</v>
      </c>
      <c r="AJ234" s="3">
        <f>[2]หน้าผ้า!DN243</f>
        <v>0</v>
      </c>
      <c r="AK234" s="3">
        <f>[2]หน้าผ้า!DQ243</f>
        <v>0</v>
      </c>
      <c r="AL234" s="3">
        <f>[2]หน้าผ้า!DR243</f>
        <v>0</v>
      </c>
      <c r="AM234" s="3">
        <f>[2]หน้าผ้า!DS243</f>
        <v>0</v>
      </c>
      <c r="AN234" s="3">
        <f>[2]หน้าผ้า!DT243</f>
        <v>0</v>
      </c>
      <c r="AO234" s="3">
        <f>[2]หน้าผ้า!DU243</f>
        <v>0</v>
      </c>
      <c r="AP234" s="3">
        <f>[2]หน้าผ้า!DP243</f>
        <v>0</v>
      </c>
      <c r="AQ234" s="3">
        <f>[2]หน้าผ้า!DW243</f>
        <v>0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>
        <f>[2]หน้าผ้า!EC243</f>
        <v>0</v>
      </c>
      <c r="AX234" s="2">
        <f>[2]หน้าผ้า!ED243</f>
        <v>0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>
        <f>[2]หน้าผ้า!BZ243</f>
        <v>0</v>
      </c>
      <c r="BD234" s="56">
        <f>[2]หน้าผ้า!CA243</f>
        <v>0</v>
      </c>
    </row>
    <row r="235" spans="1:56" ht="27.75" customHeight="1" x14ac:dyDescent="0.45">
      <c r="A235" s="3">
        <f>[2]หน้าผ้า!C244</f>
        <v>0</v>
      </c>
      <c r="B235" s="14">
        <f>[2]หน้าผ้า!B244</f>
        <v>0</v>
      </c>
      <c r="C235" s="9">
        <f>[2]หน้าผ้า!E244</f>
        <v>0</v>
      </c>
      <c r="D235" s="13">
        <f>[2]หน้าผ้า!F244</f>
        <v>0</v>
      </c>
      <c r="E235" s="9">
        <f>[2]หน้าผ้า!G244</f>
        <v>0</v>
      </c>
      <c r="F235" s="9">
        <f>[2]หน้าผ้า!H244</f>
        <v>0</v>
      </c>
      <c r="G235" s="9">
        <f>[2]หน้าผ้า!I244</f>
        <v>0</v>
      </c>
      <c r="H235" s="9">
        <f>[2]หน้าผ้า!J244</f>
        <v>0</v>
      </c>
      <c r="I235" s="9">
        <f>[2]หน้าผ้า!L244</f>
        <v>0</v>
      </c>
      <c r="J235" s="9">
        <f>[2]หน้าผ้า!M244</f>
        <v>0</v>
      </c>
      <c r="K235" s="9">
        <f>[2]หน้าผ้า!N244</f>
        <v>0</v>
      </c>
      <c r="L235" s="9">
        <f>[2]หน้าผ้า!R244</f>
        <v>0</v>
      </c>
      <c r="M235" s="10">
        <f>[2]หน้าผ้า!T244</f>
        <v>0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>
        <f>[2]หน้าผ้า!Z244</f>
        <v>0</v>
      </c>
      <c r="T235" s="12">
        <f>[2]หน้าผ้า!X244</f>
        <v>0</v>
      </c>
      <c r="U235" s="11">
        <f>[2]หน้าผ้า!AA244</f>
        <v>0</v>
      </c>
      <c r="V235" s="10">
        <f>[2]หน้าผ้า!AJ244</f>
        <v>0</v>
      </c>
      <c r="W235" s="10">
        <f>[2]หน้าผ้า!AL244</f>
        <v>0</v>
      </c>
      <c r="X235" s="10">
        <f>[2]หน้าผ้า!AM244</f>
        <v>0</v>
      </c>
      <c r="Y235" s="10">
        <f>[2]หน้าผ้า!AN244</f>
        <v>0</v>
      </c>
      <c r="Z235" s="9">
        <f>[2]หน้าผ้า!AO244</f>
        <v>0</v>
      </c>
      <c r="AA235" s="8">
        <f>[2]หน้าผ้า!AQ244</f>
        <v>0</v>
      </c>
      <c r="AB235" s="8">
        <f>[2]หน้าผ้า!AR244</f>
        <v>0</v>
      </c>
      <c r="AC235" s="8">
        <f>[2]หน้าผ้า!AS244</f>
        <v>0</v>
      </c>
      <c r="AD235" s="8">
        <f>[2]หน้าผ้า!AT244</f>
        <v>0</v>
      </c>
      <c r="AE235" s="8">
        <f>[2]หน้าผ้า!AU244</f>
        <v>0</v>
      </c>
      <c r="AF235" s="8">
        <f>[2]หน้าผ้า!AI244</f>
        <v>0</v>
      </c>
      <c r="AG235" s="1">
        <f>[3]หน้าผ้า!DC247</f>
        <v>0</v>
      </c>
      <c r="AH235" s="1">
        <f>[2]หน้าผ้า!DL244</f>
        <v>0</v>
      </c>
      <c r="AI235" s="1">
        <f>[2]หน้าผ้า!DM244</f>
        <v>0</v>
      </c>
      <c r="AJ235" s="3">
        <f>[2]หน้าผ้า!DN244</f>
        <v>0</v>
      </c>
      <c r="AK235" s="3">
        <f>[2]หน้าผ้า!DQ244</f>
        <v>0</v>
      </c>
      <c r="AL235" s="3">
        <f>[2]หน้าผ้า!DR244</f>
        <v>0</v>
      </c>
      <c r="AM235" s="3">
        <f>[2]หน้าผ้า!DS244</f>
        <v>0</v>
      </c>
      <c r="AN235" s="3">
        <f>[2]หน้าผ้า!DT244</f>
        <v>0</v>
      </c>
      <c r="AO235" s="3">
        <f>[2]หน้าผ้า!DU244</f>
        <v>0</v>
      </c>
      <c r="AP235" s="3">
        <f>[2]หน้าผ้า!DP244</f>
        <v>0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>
        <f>[2]หน้าผ้า!EC244</f>
        <v>0</v>
      </c>
      <c r="AX235" s="2">
        <f>[2]หน้าผ้า!ED244</f>
        <v>0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>
        <f>[2]หน้าผ้า!BZ244</f>
        <v>0</v>
      </c>
      <c r="BD235" s="56">
        <f>[2]หน้าผ้า!CA244</f>
        <v>0</v>
      </c>
    </row>
    <row r="236" spans="1:56" ht="27.75" customHeight="1" x14ac:dyDescent="0.45">
      <c r="A236" s="3">
        <f>[2]หน้าผ้า!C245</f>
        <v>0</v>
      </c>
      <c r="B236" s="14">
        <f>[2]หน้าผ้า!B245</f>
        <v>0</v>
      </c>
      <c r="C236" s="9">
        <f>[2]หน้าผ้า!E245</f>
        <v>0</v>
      </c>
      <c r="D236" s="13">
        <f>[2]หน้าผ้า!F245</f>
        <v>0</v>
      </c>
      <c r="E236" s="9">
        <f>[2]หน้าผ้า!G245</f>
        <v>0</v>
      </c>
      <c r="F236" s="9">
        <f>[2]หน้าผ้า!H245</f>
        <v>0</v>
      </c>
      <c r="G236" s="9">
        <f>[2]หน้าผ้า!I245</f>
        <v>0</v>
      </c>
      <c r="H236" s="9">
        <f>[2]หน้าผ้า!J245</f>
        <v>0</v>
      </c>
      <c r="I236" s="9">
        <f>[2]หน้าผ้า!L245</f>
        <v>0</v>
      </c>
      <c r="J236" s="9">
        <f>[2]หน้าผ้า!M245</f>
        <v>0</v>
      </c>
      <c r="K236" s="9">
        <f>[2]หน้าผ้า!N245</f>
        <v>0</v>
      </c>
      <c r="L236" s="9">
        <f>[2]หน้าผ้า!R245</f>
        <v>0</v>
      </c>
      <c r="M236" s="10">
        <f>[2]หน้าผ้า!T245</f>
        <v>0</v>
      </c>
      <c r="N236" s="9">
        <f>[2]หน้าผ้า!U245</f>
        <v>0</v>
      </c>
      <c r="O236" s="9">
        <f>[2]หน้าผ้า!V245</f>
        <v>0</v>
      </c>
      <c r="P236" s="10">
        <f>[2]หน้าผ้า!AB245</f>
        <v>0</v>
      </c>
      <c r="Q236" s="10">
        <f>[2]หน้าผ้า!AC245</f>
        <v>0</v>
      </c>
      <c r="R236" s="10">
        <f>[2]หน้าผ้า!AD245</f>
        <v>0</v>
      </c>
      <c r="S236" s="9">
        <f>[2]หน้าผ้า!Z245</f>
        <v>0</v>
      </c>
      <c r="T236" s="12">
        <f>[2]หน้าผ้า!X245</f>
        <v>0</v>
      </c>
      <c r="U236" s="11">
        <f>[2]หน้าผ้า!AA245</f>
        <v>0</v>
      </c>
      <c r="V236" s="10">
        <f>[2]หน้าผ้า!AJ245</f>
        <v>0</v>
      </c>
      <c r="W236" s="10">
        <f>[2]หน้าผ้า!AL245</f>
        <v>0</v>
      </c>
      <c r="X236" s="10">
        <f>[2]หน้าผ้า!AM245</f>
        <v>0</v>
      </c>
      <c r="Y236" s="10">
        <f>[2]หน้าผ้า!AN245</f>
        <v>0</v>
      </c>
      <c r="Z236" s="9">
        <f>[2]หน้าผ้า!AO245</f>
        <v>0</v>
      </c>
      <c r="AA236" s="8">
        <f>[2]หน้าผ้า!AQ245</f>
        <v>0</v>
      </c>
      <c r="AB236" s="8">
        <f>[2]หน้าผ้า!AR245</f>
        <v>0</v>
      </c>
      <c r="AC236" s="8">
        <f>[2]หน้าผ้า!AS245</f>
        <v>0</v>
      </c>
      <c r="AD236" s="8">
        <f>[2]หน้าผ้า!AT245</f>
        <v>0</v>
      </c>
      <c r="AE236" s="8">
        <f>[2]หน้าผ้า!AU245</f>
        <v>0</v>
      </c>
      <c r="AF236" s="8">
        <f>[2]หน้าผ้า!AI245</f>
        <v>0</v>
      </c>
      <c r="AG236" s="1">
        <f>[3]หน้าผ้า!DC248</f>
        <v>0</v>
      </c>
      <c r="AH236" s="1">
        <f>[2]หน้าผ้า!DL245</f>
        <v>0</v>
      </c>
      <c r="AI236" s="1">
        <f>[2]หน้าผ้า!DM245</f>
        <v>0</v>
      </c>
      <c r="AJ236" s="3">
        <f>[2]หน้าผ้า!DN245</f>
        <v>0</v>
      </c>
      <c r="AK236" s="3">
        <f>[2]หน้าผ้า!DQ245</f>
        <v>0</v>
      </c>
      <c r="AL236" s="3">
        <f>[2]หน้าผ้า!DR245</f>
        <v>0</v>
      </c>
      <c r="AM236" s="3">
        <f>[2]หน้าผ้า!DS245</f>
        <v>0</v>
      </c>
      <c r="AN236" s="3">
        <f>[2]หน้าผ้า!DT245</f>
        <v>0</v>
      </c>
      <c r="AO236" s="3">
        <f>[2]หน้าผ้า!DU245</f>
        <v>0</v>
      </c>
      <c r="AP236" s="3">
        <f>[2]หน้าผ้า!DP245</f>
        <v>0</v>
      </c>
      <c r="AQ236" s="3">
        <f>[2]หน้าผ้า!DW245</f>
        <v>0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>
        <f>[2]หน้าผ้า!EC245</f>
        <v>0</v>
      </c>
      <c r="AX236" s="2">
        <f>[2]หน้าผ้า!ED245</f>
        <v>0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>
        <f>[2]หน้าผ้า!BZ245</f>
        <v>0</v>
      </c>
      <c r="BD236" s="56">
        <f>[2]หน้าผ้า!CA245</f>
        <v>0</v>
      </c>
    </row>
    <row r="237" spans="1:56" ht="27.75" customHeight="1" x14ac:dyDescent="0.45">
      <c r="A237" s="3">
        <f>[2]หน้าผ้า!C246</f>
        <v>0</v>
      </c>
      <c r="B237" s="14">
        <f>[2]หน้าผ้า!B246</f>
        <v>0</v>
      </c>
      <c r="C237" s="9">
        <f>[2]หน้าผ้า!E246</f>
        <v>0</v>
      </c>
      <c r="D237" s="13">
        <f>[2]หน้าผ้า!F246</f>
        <v>0</v>
      </c>
      <c r="E237" s="9">
        <f>[2]หน้าผ้า!G246</f>
        <v>0</v>
      </c>
      <c r="F237" s="9">
        <f>[2]หน้าผ้า!H246</f>
        <v>0</v>
      </c>
      <c r="G237" s="9">
        <f>[2]หน้าผ้า!I246</f>
        <v>0</v>
      </c>
      <c r="H237" s="9">
        <f>[2]หน้าผ้า!J246</f>
        <v>0</v>
      </c>
      <c r="I237" s="9">
        <f>[2]หน้าผ้า!L246</f>
        <v>0</v>
      </c>
      <c r="J237" s="9">
        <f>[2]หน้าผ้า!M246</f>
        <v>0</v>
      </c>
      <c r="K237" s="9">
        <f>[2]หน้าผ้า!N246</f>
        <v>0</v>
      </c>
      <c r="L237" s="9">
        <f>[2]หน้าผ้า!R246</f>
        <v>0</v>
      </c>
      <c r="M237" s="10">
        <f>[2]หน้าผ้า!T246</f>
        <v>0</v>
      </c>
      <c r="N237" s="9">
        <f>[2]หน้าผ้า!U246</f>
        <v>0</v>
      </c>
      <c r="O237" s="9">
        <f>[2]หน้าผ้า!V246</f>
        <v>0</v>
      </c>
      <c r="P237" s="10">
        <f>[2]หน้าผ้า!AB246</f>
        <v>0</v>
      </c>
      <c r="Q237" s="10">
        <f>[2]หน้าผ้า!AC246</f>
        <v>0</v>
      </c>
      <c r="R237" s="10">
        <f>[2]หน้าผ้า!AD246</f>
        <v>0</v>
      </c>
      <c r="S237" s="9">
        <f>[2]หน้าผ้า!Z246</f>
        <v>0</v>
      </c>
      <c r="T237" s="12">
        <f>[2]หน้าผ้า!X246</f>
        <v>0</v>
      </c>
      <c r="U237" s="11">
        <f>[2]หน้าผ้า!AA246</f>
        <v>0</v>
      </c>
      <c r="V237" s="10">
        <f>[2]หน้าผ้า!AJ246</f>
        <v>0</v>
      </c>
      <c r="W237" s="10">
        <f>[2]หน้าผ้า!AL246</f>
        <v>0</v>
      </c>
      <c r="X237" s="10">
        <f>[2]หน้าผ้า!AM246</f>
        <v>0</v>
      </c>
      <c r="Y237" s="10">
        <f>[2]หน้าผ้า!AN246</f>
        <v>0</v>
      </c>
      <c r="Z237" s="9">
        <f>[2]หน้าผ้า!AO246</f>
        <v>0</v>
      </c>
      <c r="AA237" s="8">
        <f>[2]หน้าผ้า!AQ246</f>
        <v>0</v>
      </c>
      <c r="AB237" s="8">
        <f>[2]หน้าผ้า!AR246</f>
        <v>0</v>
      </c>
      <c r="AC237" s="8">
        <f>[2]หน้าผ้า!AS246</f>
        <v>0</v>
      </c>
      <c r="AD237" s="8">
        <f>[2]หน้าผ้า!AT246</f>
        <v>0</v>
      </c>
      <c r="AE237" s="8">
        <f>[2]หน้าผ้า!AU246</f>
        <v>0</v>
      </c>
      <c r="AF237" s="8">
        <f>[2]หน้าผ้า!AI246</f>
        <v>0</v>
      </c>
      <c r="AG237" s="1">
        <f>[3]หน้าผ้า!DC249</f>
        <v>0</v>
      </c>
      <c r="AH237" s="1">
        <f>[2]หน้าผ้า!DL246</f>
        <v>0</v>
      </c>
      <c r="AI237" s="1">
        <f>[2]หน้าผ้า!DM246</f>
        <v>0</v>
      </c>
      <c r="AJ237" s="3">
        <f>[2]หน้าผ้า!DN246</f>
        <v>0</v>
      </c>
      <c r="AK237" s="3">
        <f>[2]หน้าผ้า!DQ246</f>
        <v>0</v>
      </c>
      <c r="AL237" s="3">
        <f>[2]หน้าผ้า!DR246</f>
        <v>0</v>
      </c>
      <c r="AM237" s="3">
        <f>[2]หน้าผ้า!DS246</f>
        <v>0</v>
      </c>
      <c r="AN237" s="3">
        <f>[2]หน้าผ้า!DT246</f>
        <v>0</v>
      </c>
      <c r="AO237" s="3">
        <f>[2]หน้าผ้า!DU246</f>
        <v>0</v>
      </c>
      <c r="AP237" s="3">
        <f>[2]หน้าผ้า!DP246</f>
        <v>0</v>
      </c>
      <c r="AQ237" s="3">
        <f>[2]หน้าผ้า!DW246</f>
        <v>0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>
        <f>[2]หน้าผ้า!EC246</f>
        <v>0</v>
      </c>
      <c r="AX237" s="2">
        <f>[2]หน้าผ้า!ED246</f>
        <v>0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>
        <f>[2]หน้าผ้า!BZ246</f>
        <v>0</v>
      </c>
      <c r="BD237" s="56">
        <f>[2]หน้าผ้า!CA246</f>
        <v>0</v>
      </c>
    </row>
    <row r="238" spans="1:56" ht="27.75" customHeight="1" x14ac:dyDescent="0.45">
      <c r="A238" s="3">
        <f>[2]หน้าผ้า!C247</f>
        <v>0</v>
      </c>
      <c r="B238" s="14">
        <f>[2]หน้าผ้า!B247</f>
        <v>0</v>
      </c>
      <c r="C238" s="9">
        <f>[2]หน้าผ้า!E247</f>
        <v>0</v>
      </c>
      <c r="D238" s="13">
        <f>[2]หน้าผ้า!F247</f>
        <v>0</v>
      </c>
      <c r="E238" s="9">
        <f>[2]หน้าผ้า!G247</f>
        <v>0</v>
      </c>
      <c r="F238" s="9">
        <f>[2]หน้าผ้า!H247</f>
        <v>0</v>
      </c>
      <c r="G238" s="9">
        <f>[2]หน้าผ้า!I247</f>
        <v>0</v>
      </c>
      <c r="H238" s="9">
        <f>[2]หน้าผ้า!J247</f>
        <v>0</v>
      </c>
      <c r="I238" s="9">
        <f>[2]หน้าผ้า!L247</f>
        <v>0</v>
      </c>
      <c r="J238" s="9">
        <f>[2]หน้าผ้า!M247</f>
        <v>0</v>
      </c>
      <c r="K238" s="9">
        <f>[2]หน้าผ้า!N247</f>
        <v>0</v>
      </c>
      <c r="L238" s="9">
        <f>[2]หน้าผ้า!R247</f>
        <v>0</v>
      </c>
      <c r="M238" s="10">
        <f>[2]หน้าผ้า!T247</f>
        <v>0</v>
      </c>
      <c r="N238" s="9">
        <f>[2]หน้าผ้า!U247</f>
        <v>0</v>
      </c>
      <c r="O238" s="9">
        <f>[2]หน้าผ้า!V247</f>
        <v>0</v>
      </c>
      <c r="P238" s="10">
        <f>[2]หน้าผ้า!AB247</f>
        <v>0</v>
      </c>
      <c r="Q238" s="10">
        <f>[2]หน้าผ้า!AC247</f>
        <v>0</v>
      </c>
      <c r="R238" s="10">
        <f>[2]หน้าผ้า!AD247</f>
        <v>0</v>
      </c>
      <c r="S238" s="9">
        <f>[2]หน้าผ้า!Z247</f>
        <v>0</v>
      </c>
      <c r="T238" s="12">
        <f>[2]หน้าผ้า!X247</f>
        <v>0</v>
      </c>
      <c r="U238" s="11">
        <f>[2]หน้าผ้า!AA247</f>
        <v>0</v>
      </c>
      <c r="V238" s="10">
        <f>[2]หน้าผ้า!AJ247</f>
        <v>0</v>
      </c>
      <c r="W238" s="10">
        <f>[2]หน้าผ้า!AL247</f>
        <v>0</v>
      </c>
      <c r="X238" s="10">
        <f>[2]หน้าผ้า!AM247</f>
        <v>0</v>
      </c>
      <c r="Y238" s="10">
        <f>[2]หน้าผ้า!AN247</f>
        <v>0</v>
      </c>
      <c r="Z238" s="9">
        <f>[2]หน้าผ้า!AO247</f>
        <v>0</v>
      </c>
      <c r="AA238" s="8">
        <f>[2]หน้าผ้า!AQ247</f>
        <v>0</v>
      </c>
      <c r="AB238" s="8">
        <f>[2]หน้าผ้า!AR247</f>
        <v>0</v>
      </c>
      <c r="AC238" s="8">
        <f>[2]หน้าผ้า!AS247</f>
        <v>0</v>
      </c>
      <c r="AD238" s="8">
        <f>[2]หน้าผ้า!AT247</f>
        <v>0</v>
      </c>
      <c r="AE238" s="8">
        <f>[2]หน้าผ้า!AU247</f>
        <v>0</v>
      </c>
      <c r="AF238" s="8">
        <f>[2]หน้าผ้า!AI247</f>
        <v>0</v>
      </c>
      <c r="AG238" s="1">
        <f>[3]หน้าผ้า!DC250</f>
        <v>0</v>
      </c>
      <c r="AH238" s="1">
        <f>[2]หน้าผ้า!DL247</f>
        <v>0</v>
      </c>
      <c r="AI238" s="1">
        <f>[2]หน้าผ้า!DM247</f>
        <v>0</v>
      </c>
      <c r="AJ238" s="3">
        <f>[2]หน้าผ้า!DN247</f>
        <v>0</v>
      </c>
      <c r="AK238" s="3">
        <f>[2]หน้าผ้า!DQ247</f>
        <v>0</v>
      </c>
      <c r="AL238" s="3">
        <f>[2]หน้าผ้า!DR247</f>
        <v>0</v>
      </c>
      <c r="AM238" s="3">
        <f>[2]หน้าผ้า!DS247</f>
        <v>0</v>
      </c>
      <c r="AN238" s="3">
        <f>[2]หน้าผ้า!DT247</f>
        <v>0</v>
      </c>
      <c r="AO238" s="3">
        <f>[2]หน้าผ้า!DU247</f>
        <v>0</v>
      </c>
      <c r="AP238" s="3">
        <f>[2]หน้าผ้า!DP247</f>
        <v>0</v>
      </c>
      <c r="AQ238" s="3">
        <f>[2]หน้าผ้า!DW247</f>
        <v>0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>
        <f>[2]หน้าผ้า!EC247</f>
        <v>0</v>
      </c>
      <c r="AX238" s="2">
        <f>[2]หน้าผ้า!ED247</f>
        <v>0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>
        <f>[2]หน้าผ้า!BZ247</f>
        <v>0</v>
      </c>
      <c r="BD238" s="56">
        <f>[2]หน้าผ้า!CA247</f>
        <v>0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0</v>
      </c>
      <c r="F239" s="9">
        <f>[2]หน้าผ้า!H248</f>
        <v>0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0</v>
      </c>
      <c r="J239" s="9">
        <f>[2]หน้าผ้า!M248</f>
        <v>0</v>
      </c>
      <c r="K239" s="9">
        <f>[2]หน้าผ้า!N248</f>
        <v>0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>
        <f>[2]หน้าผ้า!AC248</f>
        <v>0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>
        <f>[2]หน้าผ้า!AO248</f>
        <v>0</v>
      </c>
      <c r="AA239" s="8">
        <f>[2]หน้าผ้า!AQ248</f>
        <v>0</v>
      </c>
      <c r="AB239" s="8">
        <f>[2]หน้าผ้า!AR248</f>
        <v>0</v>
      </c>
      <c r="AC239" s="8">
        <f>[2]หน้าผ้า!AS248</f>
        <v>0</v>
      </c>
      <c r="AD239" s="8">
        <f>[2]หน้าผ้า!AT248</f>
        <v>0</v>
      </c>
      <c r="AE239" s="8">
        <f>[2]หน้าผ้า!AU248</f>
        <v>0</v>
      </c>
      <c r="AF239" s="8">
        <f>[2]หน้าผ้า!AI248</f>
        <v>0</v>
      </c>
      <c r="AG239" s="1">
        <f>[3]หน้าผ้า!DC251</f>
        <v>0</v>
      </c>
      <c r="AH239" s="1">
        <f>[2]หน้าผ้า!DL248</f>
        <v>0</v>
      </c>
      <c r="AI239" s="1">
        <f>[2]หน้าผ้า!DM248</f>
        <v>0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>
        <f>[2]หน้าผ้า!BZ248</f>
        <v>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0</v>
      </c>
      <c r="F240" s="9">
        <f>[2]หน้าผ้า!H249</f>
        <v>0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0</v>
      </c>
      <c r="J240" s="9">
        <f>[2]หน้าผ้า!M249</f>
        <v>0</v>
      </c>
      <c r="K240" s="9">
        <f>[2]หน้าผ้า!N249</f>
        <v>0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>
        <f>[2]หน้าผ้า!AO249</f>
        <v>0</v>
      </c>
      <c r="AA240" s="8">
        <f>[2]หน้าผ้า!AQ249</f>
        <v>0</v>
      </c>
      <c r="AB240" s="8">
        <f>[2]หน้าผ้า!AR249</f>
        <v>0</v>
      </c>
      <c r="AC240" s="8">
        <f>[2]หน้าผ้า!AS249</f>
        <v>0</v>
      </c>
      <c r="AD240" s="8">
        <f>[2]หน้าผ้า!AT249</f>
        <v>0</v>
      </c>
      <c r="AE240" s="8">
        <f>[2]หน้าผ้า!AU249</f>
        <v>0</v>
      </c>
      <c r="AF240" s="8">
        <f>[2]หน้าผ้า!AI249</f>
        <v>0</v>
      </c>
      <c r="AG240" s="1">
        <f>[3]หน้าผ้า!DC252</f>
        <v>0</v>
      </c>
      <c r="AH240" s="1">
        <f>[2]หน้าผ้า!DL249</f>
        <v>0</v>
      </c>
      <c r="AI240" s="1">
        <f>[2]หน้าผ้า!DM249</f>
        <v>0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>
        <f>[2]หน้าผ้า!BZ249</f>
        <v>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0</v>
      </c>
      <c r="B241" s="14">
        <f>[2]หน้าผ้า!B250</f>
        <v>0</v>
      </c>
      <c r="C241" s="9">
        <f>[2]หน้าผ้า!E250</f>
        <v>0</v>
      </c>
      <c r="D241" s="13">
        <f>[2]หน้าผ้า!F250</f>
        <v>0</v>
      </c>
      <c r="E241" s="9">
        <f>[2]หน้าผ้า!G250</f>
        <v>0</v>
      </c>
      <c r="F241" s="9">
        <f>[2]หน้าผ้า!H250</f>
        <v>0</v>
      </c>
      <c r="G241" s="9">
        <f>[2]หน้าผ้า!I250</f>
        <v>0</v>
      </c>
      <c r="H241" s="9">
        <f>[2]หน้าผ้า!J250</f>
        <v>0</v>
      </c>
      <c r="I241" s="9">
        <f>[2]หน้าผ้า!L250</f>
        <v>0</v>
      </c>
      <c r="J241" s="9">
        <f>[2]หน้าผ้า!M250</f>
        <v>0</v>
      </c>
      <c r="K241" s="9">
        <f>[2]หน้าผ้า!N250</f>
        <v>0</v>
      </c>
      <c r="L241" s="9">
        <f>[2]หน้าผ้า!R250</f>
        <v>0</v>
      </c>
      <c r="M241" s="10">
        <f>[2]หน้าผ้า!T250</f>
        <v>0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>
        <f>[2]หน้าผ้า!Z250</f>
        <v>0</v>
      </c>
      <c r="T241" s="12">
        <f>[2]หน้าผ้า!X250</f>
        <v>0</v>
      </c>
      <c r="U241" s="11">
        <f>[2]หน้าผ้า!AA250</f>
        <v>0</v>
      </c>
      <c r="V241" s="10">
        <f>[2]หน้าผ้า!AJ250</f>
        <v>0</v>
      </c>
      <c r="W241" s="10">
        <f>[2]หน้าผ้า!AL250</f>
        <v>0</v>
      </c>
      <c r="X241" s="10">
        <f>[2]หน้าผ้า!AM250</f>
        <v>0</v>
      </c>
      <c r="Y241" s="10">
        <f>[2]หน้าผ้า!AN250</f>
        <v>0</v>
      </c>
      <c r="Z241" s="9">
        <f>[2]หน้าผ้า!AO250</f>
        <v>0</v>
      </c>
      <c r="AA241" s="8">
        <f>[2]หน้าผ้า!AQ250</f>
        <v>0</v>
      </c>
      <c r="AB241" s="8">
        <f>[2]หน้าผ้า!AR250</f>
        <v>0</v>
      </c>
      <c r="AC241" s="8">
        <f>[2]หน้าผ้า!AS250</f>
        <v>0</v>
      </c>
      <c r="AD241" s="8">
        <f>[2]หน้าผ้า!AT250</f>
        <v>0</v>
      </c>
      <c r="AE241" s="8">
        <f>[2]หน้าผ้า!AU250</f>
        <v>0</v>
      </c>
      <c r="AF241" s="8">
        <f>[2]หน้าผ้า!AI250</f>
        <v>0</v>
      </c>
      <c r="AG241" s="1">
        <f>[3]หน้าผ้า!DC253</f>
        <v>0</v>
      </c>
      <c r="AH241" s="1">
        <f>[2]หน้าผ้า!DL250</f>
        <v>0</v>
      </c>
      <c r="AI241" s="1">
        <f>[2]หน้าผ้า!DM250</f>
        <v>0</v>
      </c>
      <c r="AJ241" s="3">
        <f>[2]หน้าผ้า!DN250</f>
        <v>0</v>
      </c>
      <c r="AK241" s="3">
        <f>[2]หน้าผ้า!DQ250</f>
        <v>0</v>
      </c>
      <c r="AL241" s="3">
        <f>[2]หน้าผ้า!DR250</f>
        <v>0</v>
      </c>
      <c r="AM241" s="3">
        <f>[2]หน้าผ้า!DS250</f>
        <v>0</v>
      </c>
      <c r="AN241" s="3">
        <f>[2]หน้าผ้า!DT250</f>
        <v>0</v>
      </c>
      <c r="AO241" s="3">
        <f>[2]หน้าผ้า!DU250</f>
        <v>0</v>
      </c>
      <c r="AP241" s="3">
        <f>[2]หน้าผ้า!DP250</f>
        <v>0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>
        <f>[2]หน้าผ้า!EC250</f>
        <v>0</v>
      </c>
      <c r="AX241" s="2">
        <f>[2]หน้าผ้า!ED250</f>
        <v>0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>
        <f>[2]หน้าผ้า!BZ250</f>
        <v>0</v>
      </c>
      <c r="BD241" s="56">
        <f>[2]หน้าผ้า!CA250</f>
        <v>0</v>
      </c>
    </row>
    <row r="242" spans="1:56" ht="27.75" customHeight="1" x14ac:dyDescent="0.45">
      <c r="A242" s="3">
        <f>[2]หน้าผ้า!C251</f>
        <v>0</v>
      </c>
      <c r="B242" s="14">
        <f>[2]หน้าผ้า!B251</f>
        <v>0</v>
      </c>
      <c r="C242" s="9">
        <f>[2]หน้าผ้า!E251</f>
        <v>0</v>
      </c>
      <c r="D242" s="13">
        <f>[2]หน้าผ้า!F251</f>
        <v>0</v>
      </c>
      <c r="E242" s="9">
        <f>[2]หน้าผ้า!G251</f>
        <v>0</v>
      </c>
      <c r="F242" s="9">
        <f>[2]หน้าผ้า!H251</f>
        <v>0</v>
      </c>
      <c r="G242" s="9">
        <f>[2]หน้าผ้า!I251</f>
        <v>0</v>
      </c>
      <c r="H242" s="9">
        <f>[2]หน้าผ้า!J251</f>
        <v>0</v>
      </c>
      <c r="I242" s="9">
        <f>[2]หน้าผ้า!L251</f>
        <v>0</v>
      </c>
      <c r="J242" s="9">
        <f>[2]หน้าผ้า!M251</f>
        <v>0</v>
      </c>
      <c r="K242" s="9">
        <f>[2]หน้าผ้า!N251</f>
        <v>0</v>
      </c>
      <c r="L242" s="9">
        <f>[2]หน้าผ้า!R251</f>
        <v>0</v>
      </c>
      <c r="M242" s="10">
        <f>[2]หน้าผ้า!T251</f>
        <v>0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>
        <f>[2]หน้าผ้า!Z251</f>
        <v>0</v>
      </c>
      <c r="T242" s="12">
        <f>[2]หน้าผ้า!X251</f>
        <v>0</v>
      </c>
      <c r="U242" s="11">
        <f>[2]หน้าผ้า!AA251</f>
        <v>0</v>
      </c>
      <c r="V242" s="10">
        <f>[2]หน้าผ้า!AJ251</f>
        <v>0</v>
      </c>
      <c r="W242" s="10">
        <f>[2]หน้าผ้า!AL251</f>
        <v>0</v>
      </c>
      <c r="X242" s="10">
        <f>[2]หน้าผ้า!AM251</f>
        <v>0</v>
      </c>
      <c r="Y242" s="10">
        <f>[2]หน้าผ้า!AN251</f>
        <v>0</v>
      </c>
      <c r="Z242" s="9">
        <f>[2]หน้าผ้า!AO251</f>
        <v>0</v>
      </c>
      <c r="AA242" s="8">
        <f>[2]หน้าผ้า!AQ251</f>
        <v>0</v>
      </c>
      <c r="AB242" s="8">
        <f>[2]หน้าผ้า!AR251</f>
        <v>0</v>
      </c>
      <c r="AC242" s="8">
        <f>[2]หน้าผ้า!AS251</f>
        <v>0</v>
      </c>
      <c r="AD242" s="8">
        <f>[2]หน้าผ้า!AT251</f>
        <v>0</v>
      </c>
      <c r="AE242" s="8">
        <f>[2]หน้าผ้า!AU251</f>
        <v>0</v>
      </c>
      <c r="AF242" s="8">
        <f>[2]หน้าผ้า!AI251</f>
        <v>0</v>
      </c>
      <c r="AG242" s="1">
        <f>[3]หน้าผ้า!DC254</f>
        <v>0</v>
      </c>
      <c r="AH242" s="1">
        <f>[2]หน้าผ้า!DL251</f>
        <v>0</v>
      </c>
      <c r="AI242" s="1">
        <f>[2]หน้าผ้า!DM251</f>
        <v>0</v>
      </c>
      <c r="AJ242" s="3">
        <f>[2]หน้าผ้า!DN251</f>
        <v>0</v>
      </c>
      <c r="AK242" s="3">
        <f>[2]หน้าผ้า!DQ251</f>
        <v>0</v>
      </c>
      <c r="AL242" s="3">
        <f>[2]หน้าผ้า!DR251</f>
        <v>0</v>
      </c>
      <c r="AM242" s="3">
        <f>[2]หน้าผ้า!DS251</f>
        <v>0</v>
      </c>
      <c r="AN242" s="3">
        <f>[2]หน้าผ้า!DT251</f>
        <v>0</v>
      </c>
      <c r="AO242" s="3">
        <f>[2]หน้าผ้า!DU251</f>
        <v>0</v>
      </c>
      <c r="AP242" s="3">
        <f>[2]หน้าผ้า!DP251</f>
        <v>0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>
        <f>[2]หน้าผ้า!EC251</f>
        <v>0</v>
      </c>
      <c r="AX242" s="2">
        <f>[2]หน้าผ้า!ED251</f>
        <v>0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>
        <f>[2]หน้าผ้า!BZ251</f>
        <v>0</v>
      </c>
      <c r="BD242" s="56">
        <f>[2]หน้าผ้า!CA251</f>
        <v>0</v>
      </c>
    </row>
    <row r="243" spans="1:56" ht="27.75" customHeight="1" x14ac:dyDescent="0.45">
      <c r="A243" s="3">
        <f>[2]หน้าผ้า!C252</f>
        <v>0</v>
      </c>
      <c r="B243" s="14">
        <f>[2]หน้าผ้า!B252</f>
        <v>0</v>
      </c>
      <c r="C243" s="9">
        <f>[2]หน้าผ้า!E252</f>
        <v>0</v>
      </c>
      <c r="D243" s="13">
        <f>[2]หน้าผ้า!F252</f>
        <v>0</v>
      </c>
      <c r="E243" s="9">
        <f>[2]หน้าผ้า!G252</f>
        <v>0</v>
      </c>
      <c r="F243" s="9">
        <f>[2]หน้าผ้า!H252</f>
        <v>0</v>
      </c>
      <c r="G243" s="9">
        <f>[2]หน้าผ้า!I252</f>
        <v>0</v>
      </c>
      <c r="H243" s="9">
        <f>[2]หน้าผ้า!J252</f>
        <v>0</v>
      </c>
      <c r="I243" s="9">
        <f>[2]หน้าผ้า!L252</f>
        <v>0</v>
      </c>
      <c r="J243" s="9">
        <f>[2]หน้าผ้า!M252</f>
        <v>0</v>
      </c>
      <c r="K243" s="9">
        <f>[2]หน้าผ้า!N252</f>
        <v>0</v>
      </c>
      <c r="L243" s="9">
        <f>[2]หน้าผ้า!R252</f>
        <v>0</v>
      </c>
      <c r="M243" s="10">
        <f>[2]หน้าผ้า!T252</f>
        <v>0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>
        <f>[2]หน้าผ้า!Z252</f>
        <v>0</v>
      </c>
      <c r="T243" s="12">
        <f>[2]หน้าผ้า!X252</f>
        <v>0</v>
      </c>
      <c r="U243" s="11">
        <f>[2]หน้าผ้า!AA252</f>
        <v>0</v>
      </c>
      <c r="V243" s="10">
        <f>[2]หน้าผ้า!AJ252</f>
        <v>0</v>
      </c>
      <c r="W243" s="10">
        <f>[2]หน้าผ้า!AL252</f>
        <v>0</v>
      </c>
      <c r="X243" s="10">
        <f>[2]หน้าผ้า!AM252</f>
        <v>0</v>
      </c>
      <c r="Y243" s="10">
        <f>[2]หน้าผ้า!AN252</f>
        <v>0</v>
      </c>
      <c r="Z243" s="9">
        <f>[2]หน้าผ้า!AO252</f>
        <v>0</v>
      </c>
      <c r="AA243" s="8">
        <f>[2]หน้าผ้า!AQ252</f>
        <v>0</v>
      </c>
      <c r="AB243" s="8">
        <f>[2]หน้าผ้า!AR252</f>
        <v>0</v>
      </c>
      <c r="AC243" s="8">
        <f>[2]หน้าผ้า!AS252</f>
        <v>0</v>
      </c>
      <c r="AD243" s="8">
        <f>[2]หน้าผ้า!AT252</f>
        <v>0</v>
      </c>
      <c r="AE243" s="8">
        <f>[2]หน้าผ้า!AU252</f>
        <v>0</v>
      </c>
      <c r="AF243" s="8">
        <f>[2]หน้าผ้า!AI252</f>
        <v>0</v>
      </c>
      <c r="AG243" s="1">
        <f>[3]หน้าผ้า!DC255</f>
        <v>0</v>
      </c>
      <c r="AH243" s="1">
        <f>[2]หน้าผ้า!DL252</f>
        <v>0</v>
      </c>
      <c r="AI243" s="1">
        <f>[2]หน้าผ้า!DM252</f>
        <v>0</v>
      </c>
      <c r="AJ243" s="3">
        <f>[2]หน้าผ้า!DN252</f>
        <v>0</v>
      </c>
      <c r="AK243" s="3">
        <f>[2]หน้าผ้า!DQ252</f>
        <v>0</v>
      </c>
      <c r="AL243" s="3">
        <f>[2]หน้าผ้า!DR252</f>
        <v>0</v>
      </c>
      <c r="AM243" s="3">
        <f>[2]หน้าผ้า!DS252</f>
        <v>0</v>
      </c>
      <c r="AN243" s="3">
        <f>[2]หน้าผ้า!DT252</f>
        <v>0</v>
      </c>
      <c r="AO243" s="3">
        <f>[2]หน้าผ้า!DU252</f>
        <v>0</v>
      </c>
      <c r="AP243" s="3">
        <f>[2]หน้าผ้า!DP252</f>
        <v>0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>
        <f>[2]หน้าผ้า!EC252</f>
        <v>0</v>
      </c>
      <c r="AX243" s="2">
        <f>[2]หน้าผ้า!ED252</f>
        <v>0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>
        <f>[2]หน้าผ้า!BZ252</f>
        <v>0</v>
      </c>
      <c r="BD243" s="56">
        <f>[2]หน้าผ้า!CA252</f>
        <v>0</v>
      </c>
    </row>
    <row r="244" spans="1:56" ht="27.75" customHeight="1" x14ac:dyDescent="0.45">
      <c r="A244" s="3">
        <f>[2]หน้าผ้า!C253</f>
        <v>0</v>
      </c>
      <c r="B244" s="14">
        <f>[2]หน้าผ้า!B253</f>
        <v>0</v>
      </c>
      <c r="C244" s="9">
        <f>[2]หน้าผ้า!E253</f>
        <v>0</v>
      </c>
      <c r="D244" s="13">
        <f>[2]หน้าผ้า!F253</f>
        <v>0</v>
      </c>
      <c r="E244" s="9">
        <f>[2]หน้าผ้า!G253</f>
        <v>0</v>
      </c>
      <c r="F244" s="9">
        <f>[2]หน้าผ้า!H253</f>
        <v>0</v>
      </c>
      <c r="G244" s="9">
        <f>[2]หน้าผ้า!I253</f>
        <v>0</v>
      </c>
      <c r="H244" s="9">
        <f>[2]หน้าผ้า!J253</f>
        <v>0</v>
      </c>
      <c r="I244" s="9">
        <f>[2]หน้าผ้า!L253</f>
        <v>0</v>
      </c>
      <c r="J244" s="9">
        <f>[2]หน้าผ้า!M253</f>
        <v>0</v>
      </c>
      <c r="K244" s="9">
        <f>[2]หน้าผ้า!N253</f>
        <v>0</v>
      </c>
      <c r="L244" s="9">
        <f>[2]หน้าผ้า!R253</f>
        <v>0</v>
      </c>
      <c r="M244" s="10">
        <f>[2]หน้าผ้า!T253</f>
        <v>0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>
        <f>[2]หน้าผ้า!Z253</f>
        <v>0</v>
      </c>
      <c r="T244" s="12">
        <f>[2]หน้าผ้า!X253</f>
        <v>0</v>
      </c>
      <c r="U244" s="11">
        <f>[2]หน้าผ้า!AA253</f>
        <v>0</v>
      </c>
      <c r="V244" s="10">
        <f>[2]หน้าผ้า!AJ253</f>
        <v>0</v>
      </c>
      <c r="W244" s="10">
        <f>[2]หน้าผ้า!AL253</f>
        <v>0</v>
      </c>
      <c r="X244" s="10">
        <f>[2]หน้าผ้า!AM253</f>
        <v>0</v>
      </c>
      <c r="Y244" s="10">
        <f>[2]หน้าผ้า!AN253</f>
        <v>0</v>
      </c>
      <c r="Z244" s="9">
        <f>[2]หน้าผ้า!AO253</f>
        <v>0</v>
      </c>
      <c r="AA244" s="8">
        <f>[2]หน้าผ้า!AQ253</f>
        <v>0</v>
      </c>
      <c r="AB244" s="8">
        <f>[2]หน้าผ้า!AR253</f>
        <v>0</v>
      </c>
      <c r="AC244" s="8">
        <f>[2]หน้าผ้า!AS253</f>
        <v>0</v>
      </c>
      <c r="AD244" s="8">
        <f>[2]หน้าผ้า!AT253</f>
        <v>0</v>
      </c>
      <c r="AE244" s="8">
        <f>[2]หน้าผ้า!AU253</f>
        <v>0</v>
      </c>
      <c r="AF244" s="8">
        <f>[2]หน้าผ้า!AI253</f>
        <v>0</v>
      </c>
      <c r="AG244" s="1">
        <f>[3]หน้าผ้า!DC256</f>
        <v>0</v>
      </c>
      <c r="AH244" s="1">
        <f>[2]หน้าผ้า!DL253</f>
        <v>0</v>
      </c>
      <c r="AI244" s="1">
        <f>[2]หน้าผ้า!DM253</f>
        <v>0</v>
      </c>
      <c r="AJ244" s="3">
        <f>[2]หน้าผ้า!DN253</f>
        <v>0</v>
      </c>
      <c r="AK244" s="3">
        <f>[2]หน้าผ้า!DQ253</f>
        <v>0</v>
      </c>
      <c r="AL244" s="3">
        <f>[2]หน้าผ้า!DR253</f>
        <v>0</v>
      </c>
      <c r="AM244" s="3">
        <f>[2]หน้าผ้า!DS253</f>
        <v>0</v>
      </c>
      <c r="AN244" s="3">
        <f>[2]หน้าผ้า!DT253</f>
        <v>0</v>
      </c>
      <c r="AO244" s="3">
        <f>[2]หน้าผ้า!DU253</f>
        <v>0</v>
      </c>
      <c r="AP244" s="3">
        <f>[2]หน้าผ้า!DP253</f>
        <v>0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>
        <f>[2]หน้าผ้า!EC253</f>
        <v>0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>
        <f>[2]หน้าผ้า!BZ253</f>
        <v>0</v>
      </c>
      <c r="BD244" s="56">
        <f>[2]หน้าผ้า!CA253</f>
        <v>0</v>
      </c>
    </row>
    <row r="245" spans="1:56" ht="27.75" customHeight="1" x14ac:dyDescent="0.45">
      <c r="A245" s="3">
        <f>[2]หน้าผ้า!C254</f>
        <v>0</v>
      </c>
      <c r="B245" s="14">
        <f>[2]หน้าผ้า!B254</f>
        <v>0</v>
      </c>
      <c r="C245" s="9">
        <f>[2]หน้าผ้า!E254</f>
        <v>0</v>
      </c>
      <c r="D245" s="13">
        <f>[2]หน้าผ้า!F254</f>
        <v>0</v>
      </c>
      <c r="E245" s="9">
        <f>[2]หน้าผ้า!G254</f>
        <v>0</v>
      </c>
      <c r="F245" s="9">
        <f>[2]หน้าผ้า!H254</f>
        <v>0</v>
      </c>
      <c r="G245" s="9">
        <f>[2]หน้าผ้า!I254</f>
        <v>0</v>
      </c>
      <c r="H245" s="9">
        <f>[2]หน้าผ้า!J254</f>
        <v>0</v>
      </c>
      <c r="I245" s="9">
        <f>[2]หน้าผ้า!L254</f>
        <v>0</v>
      </c>
      <c r="J245" s="9">
        <f>[2]หน้าผ้า!M254</f>
        <v>0</v>
      </c>
      <c r="K245" s="9">
        <f>[2]หน้าผ้า!N254</f>
        <v>0</v>
      </c>
      <c r="L245" s="9">
        <f>[2]หน้าผ้า!R254</f>
        <v>0</v>
      </c>
      <c r="M245" s="10">
        <f>[2]หน้าผ้า!T254</f>
        <v>0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>
        <f>[2]หน้าผ้า!Z254</f>
        <v>0</v>
      </c>
      <c r="T245" s="12">
        <f>[2]หน้าผ้า!X254</f>
        <v>0</v>
      </c>
      <c r="U245" s="11">
        <f>[2]หน้าผ้า!AA254</f>
        <v>0</v>
      </c>
      <c r="V245" s="10">
        <f>[2]หน้าผ้า!AJ254</f>
        <v>0</v>
      </c>
      <c r="W245" s="10">
        <f>[2]หน้าผ้า!AL254</f>
        <v>0</v>
      </c>
      <c r="X245" s="10">
        <f>[2]หน้าผ้า!AM254</f>
        <v>0</v>
      </c>
      <c r="Y245" s="10">
        <f>[2]หน้าผ้า!AN254</f>
        <v>0</v>
      </c>
      <c r="Z245" s="9">
        <f>[2]หน้าผ้า!AO254</f>
        <v>0</v>
      </c>
      <c r="AA245" s="8">
        <f>[2]หน้าผ้า!AQ254</f>
        <v>0</v>
      </c>
      <c r="AB245" s="8">
        <f>[2]หน้าผ้า!AR254</f>
        <v>0</v>
      </c>
      <c r="AC245" s="8">
        <f>[2]หน้าผ้า!AS254</f>
        <v>0</v>
      </c>
      <c r="AD245" s="8">
        <f>[2]หน้าผ้า!AT254</f>
        <v>0</v>
      </c>
      <c r="AE245" s="8">
        <f>[2]หน้าผ้า!AU254</f>
        <v>0</v>
      </c>
      <c r="AF245" s="8">
        <f>[2]หน้าผ้า!AI254</f>
        <v>0</v>
      </c>
      <c r="AG245" s="1">
        <f>[3]หน้าผ้า!DC257</f>
        <v>0</v>
      </c>
      <c r="AH245" s="1">
        <f>[2]หน้าผ้า!DL254</f>
        <v>0</v>
      </c>
      <c r="AI245" s="1">
        <f>[2]หน้าผ้า!DM254</f>
        <v>0</v>
      </c>
      <c r="AJ245" s="3">
        <f>[2]หน้าผ้า!DN254</f>
        <v>0</v>
      </c>
      <c r="AK245" s="3">
        <f>[2]หน้าผ้า!DQ254</f>
        <v>0</v>
      </c>
      <c r="AL245" s="3">
        <f>[2]หน้าผ้า!DR254</f>
        <v>0</v>
      </c>
      <c r="AM245" s="3">
        <f>[2]หน้าผ้า!DS254</f>
        <v>0</v>
      </c>
      <c r="AN245" s="3">
        <f>[2]หน้าผ้า!DT254</f>
        <v>0</v>
      </c>
      <c r="AO245" s="3">
        <f>[2]หน้าผ้า!DU254</f>
        <v>0</v>
      </c>
      <c r="AP245" s="3">
        <f>[2]หน้าผ้า!DP254</f>
        <v>0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>
        <f>[2]หน้าผ้า!EC254</f>
        <v>0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>
        <f>[2]หน้าผ้า!BZ254</f>
        <v>0</v>
      </c>
      <c r="BD245" s="56">
        <f>[2]หน้าผ้า!CA254</f>
        <v>0</v>
      </c>
    </row>
    <row r="246" spans="1:56" ht="27.75" customHeight="1" x14ac:dyDescent="0.45">
      <c r="A246" s="3">
        <f>[2]หน้าผ้า!C255</f>
        <v>0</v>
      </c>
      <c r="B246" s="14">
        <f>[2]หน้าผ้า!B255</f>
        <v>0</v>
      </c>
      <c r="C246" s="9">
        <f>[2]หน้าผ้า!E255</f>
        <v>0</v>
      </c>
      <c r="D246" s="13">
        <f>[2]หน้าผ้า!F255</f>
        <v>0</v>
      </c>
      <c r="E246" s="9">
        <f>[2]หน้าผ้า!G255</f>
        <v>0</v>
      </c>
      <c r="F246" s="9">
        <f>[2]หน้าผ้า!H255</f>
        <v>0</v>
      </c>
      <c r="G246" s="9">
        <f>[2]หน้าผ้า!I255</f>
        <v>0</v>
      </c>
      <c r="H246" s="9">
        <f>[2]หน้าผ้า!J255</f>
        <v>0</v>
      </c>
      <c r="I246" s="9">
        <f>[2]หน้าผ้า!L255</f>
        <v>0</v>
      </c>
      <c r="J246" s="9">
        <f>[2]หน้าผ้า!M255</f>
        <v>0</v>
      </c>
      <c r="K246" s="9">
        <f>[2]หน้าผ้า!N255</f>
        <v>0</v>
      </c>
      <c r="L246" s="9">
        <f>[2]หน้าผ้า!R255</f>
        <v>0</v>
      </c>
      <c r="M246" s="10">
        <f>[2]หน้าผ้า!T255</f>
        <v>0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>
        <f>[2]หน้าผ้า!Z255</f>
        <v>0</v>
      </c>
      <c r="T246" s="12">
        <f>[2]หน้าผ้า!X255</f>
        <v>0</v>
      </c>
      <c r="U246" s="11">
        <f>[2]หน้าผ้า!AA255</f>
        <v>0</v>
      </c>
      <c r="V246" s="10">
        <f>[2]หน้าผ้า!AJ255</f>
        <v>0</v>
      </c>
      <c r="W246" s="10">
        <f>[2]หน้าผ้า!AL255</f>
        <v>0</v>
      </c>
      <c r="X246" s="10">
        <f>[2]หน้าผ้า!AM255</f>
        <v>0</v>
      </c>
      <c r="Y246" s="10">
        <f>[2]หน้าผ้า!AN255</f>
        <v>0</v>
      </c>
      <c r="Z246" s="9">
        <f>[2]หน้าผ้า!AO255</f>
        <v>0</v>
      </c>
      <c r="AA246" s="8">
        <f>[2]หน้าผ้า!AQ255</f>
        <v>0</v>
      </c>
      <c r="AB246" s="8">
        <f>[2]หน้าผ้า!AR255</f>
        <v>0</v>
      </c>
      <c r="AC246" s="8">
        <f>[2]หน้าผ้า!AS255</f>
        <v>0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>
        <f>[3]หน้าผ้า!DC258</f>
        <v>0</v>
      </c>
      <c r="AH246" s="1">
        <f>[2]หน้าผ้า!DL255</f>
        <v>0</v>
      </c>
      <c r="AI246" s="1">
        <f>[2]หน้าผ้า!DM255</f>
        <v>0</v>
      </c>
      <c r="AJ246" s="3">
        <f>[2]หน้าผ้า!DN255</f>
        <v>0</v>
      </c>
      <c r="AK246" s="3">
        <f>[2]หน้าผ้า!DQ255</f>
        <v>0</v>
      </c>
      <c r="AL246" s="3">
        <f>[2]หน้าผ้า!DR255</f>
        <v>0</v>
      </c>
      <c r="AM246" s="3">
        <f>[2]หน้าผ้า!DS255</f>
        <v>0</v>
      </c>
      <c r="AN246" s="3">
        <f>[2]หน้าผ้า!DT255</f>
        <v>0</v>
      </c>
      <c r="AO246" s="3">
        <f>[2]หน้าผ้า!DU255</f>
        <v>0</v>
      </c>
      <c r="AP246" s="3">
        <f>[2]หน้าผ้า!DP255</f>
        <v>0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>
        <f>[2]หน้าผ้า!EC255</f>
        <v>0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>
        <f>[2]หน้าผ้า!BZ255</f>
        <v>0</v>
      </c>
      <c r="BD246" s="56">
        <f>[2]หน้าผ้า!CA255</f>
        <v>0</v>
      </c>
    </row>
    <row r="247" spans="1:56" ht="27.75" customHeight="1" x14ac:dyDescent="0.45">
      <c r="A247" s="3">
        <f>[2]หน้าผ้า!C256</f>
        <v>0</v>
      </c>
      <c r="B247" s="14">
        <f>[2]หน้าผ้า!B256</f>
        <v>0</v>
      </c>
      <c r="C247" s="9">
        <f>[2]หน้าผ้า!E256</f>
        <v>0</v>
      </c>
      <c r="D247" s="13">
        <f>[2]หน้าผ้า!F256</f>
        <v>0</v>
      </c>
      <c r="E247" s="9">
        <f>[2]หน้าผ้า!G256</f>
        <v>0</v>
      </c>
      <c r="F247" s="9">
        <f>[2]หน้าผ้า!H256</f>
        <v>0</v>
      </c>
      <c r="G247" s="9">
        <f>[2]หน้าผ้า!I256</f>
        <v>0</v>
      </c>
      <c r="H247" s="9">
        <f>[2]หน้าผ้า!J256</f>
        <v>0</v>
      </c>
      <c r="I247" s="9">
        <f>[2]หน้าผ้า!L256</f>
        <v>0</v>
      </c>
      <c r="J247" s="9">
        <f>[2]หน้าผ้า!M256</f>
        <v>0</v>
      </c>
      <c r="K247" s="9">
        <f>[2]หน้าผ้า!N256</f>
        <v>0</v>
      </c>
      <c r="L247" s="9">
        <f>[2]หน้าผ้า!R256</f>
        <v>0</v>
      </c>
      <c r="M247" s="10">
        <f>[2]หน้าผ้า!T256</f>
        <v>0</v>
      </c>
      <c r="N247" s="9">
        <f>[2]หน้าผ้า!U256</f>
        <v>0</v>
      </c>
      <c r="O247" s="9">
        <f>[2]หน้าผ้า!V256</f>
        <v>0</v>
      </c>
      <c r="P247" s="10">
        <f>[2]หน้าผ้า!AB256</f>
        <v>0</v>
      </c>
      <c r="Q247" s="10">
        <f>[2]หน้าผ้า!AC256</f>
        <v>0</v>
      </c>
      <c r="R247" s="10">
        <f>[2]หน้าผ้า!AD256</f>
        <v>0</v>
      </c>
      <c r="S247" s="9">
        <f>[2]หน้าผ้า!Z256</f>
        <v>0</v>
      </c>
      <c r="T247" s="12">
        <f>[2]หน้าผ้า!X256</f>
        <v>0</v>
      </c>
      <c r="U247" s="11">
        <f>[2]หน้าผ้า!AA256</f>
        <v>0</v>
      </c>
      <c r="V247" s="10">
        <f>[2]หน้าผ้า!AJ256</f>
        <v>0</v>
      </c>
      <c r="W247" s="10">
        <f>[2]หน้าผ้า!AL256</f>
        <v>0</v>
      </c>
      <c r="X247" s="10">
        <f>[2]หน้าผ้า!AM256</f>
        <v>0</v>
      </c>
      <c r="Y247" s="10">
        <f>[2]หน้าผ้า!AN256</f>
        <v>0</v>
      </c>
      <c r="Z247" s="9">
        <f>[2]หน้าผ้า!AO256</f>
        <v>0</v>
      </c>
      <c r="AA247" s="8">
        <f>[2]หน้าผ้า!AQ256</f>
        <v>0</v>
      </c>
      <c r="AB247" s="8">
        <f>[2]หน้าผ้า!AR256</f>
        <v>0</v>
      </c>
      <c r="AC247" s="8">
        <f>[2]หน้าผ้า!AS256</f>
        <v>0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>
        <f>[3]หน้าผ้า!DC259</f>
        <v>0</v>
      </c>
      <c r="AH247" s="1">
        <f>[2]หน้าผ้า!DL256</f>
        <v>0</v>
      </c>
      <c r="AI247" s="1">
        <f>[2]หน้าผ้า!DM256</f>
        <v>0</v>
      </c>
      <c r="AJ247" s="3">
        <f>[2]หน้าผ้า!DN256</f>
        <v>0</v>
      </c>
      <c r="AK247" s="3">
        <f>[2]หน้าผ้า!DQ256</f>
        <v>0</v>
      </c>
      <c r="AL247" s="3">
        <f>[2]หน้าผ้า!DR256</f>
        <v>0</v>
      </c>
      <c r="AM247" s="3">
        <f>[2]หน้าผ้า!DS256</f>
        <v>0</v>
      </c>
      <c r="AN247" s="3">
        <f>[2]หน้าผ้า!DT256</f>
        <v>0</v>
      </c>
      <c r="AO247" s="3">
        <f>[2]หน้าผ้า!DU256</f>
        <v>0</v>
      </c>
      <c r="AP247" s="3">
        <f>[2]หน้าผ้า!DP256</f>
        <v>0</v>
      </c>
      <c r="AQ247" s="3">
        <f>[2]หน้าผ้า!DW256</f>
        <v>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>
        <f>[2]หน้าผ้า!EC256</f>
        <v>0</v>
      </c>
      <c r="AX247" s="2">
        <f>[2]หน้าผ้า!ED256</f>
        <v>0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>
        <f>[2]หน้าผ้า!BZ256</f>
        <v>0</v>
      </c>
      <c r="BD247" s="56">
        <f>[2]หน้าผ้า!CA256</f>
        <v>0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0</v>
      </c>
      <c r="F248" s="9">
        <f>[2]หน้าผ้า!H257</f>
        <v>0</v>
      </c>
      <c r="G248" s="9">
        <f>[2]หน้าผ้า!I257</f>
        <v>0</v>
      </c>
      <c r="H248" s="9">
        <f>[2]หน้าผ้า!J257</f>
        <v>0</v>
      </c>
      <c r="I248" s="9">
        <f>[2]หน้าผ้า!L257</f>
        <v>0</v>
      </c>
      <c r="J248" s="9">
        <f>[2]หน้าผ้า!M257</f>
        <v>0</v>
      </c>
      <c r="K248" s="9">
        <f>[2]หน้าผ้า!N257</f>
        <v>0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>
        <f>[2]หน้าผ้า!AO257</f>
        <v>0</v>
      </c>
      <c r="AA248" s="8">
        <f>[2]หน้าผ้า!AQ257</f>
        <v>0</v>
      </c>
      <c r="AB248" s="8">
        <f>[2]หน้าผ้า!AR257</f>
        <v>0</v>
      </c>
      <c r="AC248" s="8">
        <f>[2]หน้าผ้า!AS257</f>
        <v>0</v>
      </c>
      <c r="AD248" s="8">
        <f>[2]หน้าผ้า!AT257</f>
        <v>0</v>
      </c>
      <c r="AE248" s="8">
        <f>[2]หน้าผ้า!AU257</f>
        <v>0</v>
      </c>
      <c r="AF248" s="8">
        <f>[2]หน้าผ้า!AI257</f>
        <v>0</v>
      </c>
      <c r="AG248" s="1">
        <f>[3]หน้าผ้า!DC260</f>
        <v>0</v>
      </c>
      <c r="AH248" s="1">
        <f>[2]หน้าผ้า!DL257</f>
        <v>0</v>
      </c>
      <c r="AI248" s="1">
        <f>[2]หน้าผ้า!DM257</f>
        <v>0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>
        <f>[2]หน้าผ้า!BZ257</f>
        <v>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0</v>
      </c>
      <c r="B249" s="14">
        <f>[2]หน้าผ้า!B258</f>
        <v>0</v>
      </c>
      <c r="C249" s="9">
        <f>[2]หน้าผ้า!E258</f>
        <v>0</v>
      </c>
      <c r="D249" s="13">
        <f>[2]หน้าผ้า!F258</f>
        <v>0</v>
      </c>
      <c r="E249" s="9">
        <f>[2]หน้าผ้า!G258</f>
        <v>0</v>
      </c>
      <c r="F249" s="9">
        <f>[2]หน้าผ้า!H258</f>
        <v>0</v>
      </c>
      <c r="G249" s="9">
        <f>[2]หน้าผ้า!I258</f>
        <v>0</v>
      </c>
      <c r="H249" s="9">
        <f>[2]หน้าผ้า!J258</f>
        <v>0</v>
      </c>
      <c r="I249" s="9">
        <f>[2]หน้าผ้า!L258</f>
        <v>0</v>
      </c>
      <c r="J249" s="9">
        <f>[2]หน้าผ้า!M258</f>
        <v>0</v>
      </c>
      <c r="K249" s="9">
        <f>[2]หน้าผ้า!N258</f>
        <v>0</v>
      </c>
      <c r="L249" s="9">
        <f>[2]หน้าผ้า!R258</f>
        <v>0</v>
      </c>
      <c r="M249" s="10">
        <f>[2]หน้าผ้า!T258</f>
        <v>0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>
        <f>[2]หน้าผ้า!Z258</f>
        <v>0</v>
      </c>
      <c r="T249" s="12">
        <f>[2]หน้าผ้า!X258</f>
        <v>0</v>
      </c>
      <c r="U249" s="11">
        <f>[2]หน้าผ้า!AA258</f>
        <v>0</v>
      </c>
      <c r="V249" s="10">
        <f>[2]หน้าผ้า!AJ258</f>
        <v>0</v>
      </c>
      <c r="W249" s="10">
        <f>[2]หน้าผ้า!AL258</f>
        <v>0</v>
      </c>
      <c r="X249" s="10">
        <f>[2]หน้าผ้า!AM258</f>
        <v>0</v>
      </c>
      <c r="Y249" s="10">
        <f>[2]หน้าผ้า!AN258</f>
        <v>0</v>
      </c>
      <c r="Z249" s="9">
        <f>[2]หน้าผ้า!AO258</f>
        <v>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>
        <f>[3]หน้าผ้า!DC261</f>
        <v>0</v>
      </c>
      <c r="AH249" s="1">
        <f>[2]หน้าผ้า!DL258</f>
        <v>0</v>
      </c>
      <c r="AI249" s="1">
        <f>[2]หน้าผ้า!DM258</f>
        <v>0</v>
      </c>
      <c r="AJ249" s="3">
        <f>[2]หน้าผ้า!DN258</f>
        <v>0</v>
      </c>
      <c r="AK249" s="3">
        <f>[2]หน้าผ้า!DQ258</f>
        <v>0</v>
      </c>
      <c r="AL249" s="3">
        <f>[2]หน้าผ้า!DR258</f>
        <v>0</v>
      </c>
      <c r="AM249" s="3">
        <f>[2]หน้าผ้า!DS258</f>
        <v>0</v>
      </c>
      <c r="AN249" s="3">
        <f>[2]หน้าผ้า!DT258</f>
        <v>0</v>
      </c>
      <c r="AO249" s="3">
        <f>[2]หน้าผ้า!DU258</f>
        <v>0</v>
      </c>
      <c r="AP249" s="3">
        <f>[2]หน้าผ้า!DP258</f>
        <v>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>
        <f>[2]หน้าผ้า!EC258</f>
        <v>0</v>
      </c>
      <c r="AX249" s="2">
        <f>[2]หน้าผ้า!ED258</f>
        <v>0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>
        <f>[2]หน้าผ้า!BZ258</f>
        <v>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0</v>
      </c>
      <c r="F250" s="9" t="str">
        <f>[2]หน้าผ้า!H259</f>
        <v xml:space="preserve"> </v>
      </c>
      <c r="G250" s="9">
        <f>[2]หน้าผ้า!I259</f>
        <v>0</v>
      </c>
      <c r="H250" s="9">
        <f>[2]หน้าผ้า!J259</f>
        <v>0</v>
      </c>
      <c r="I250" s="9">
        <f>[2]หน้าผ้า!L259</f>
        <v>0</v>
      </c>
      <c r="J250" s="9">
        <f>[2]หน้าผ้า!M259</f>
        <v>0</v>
      </c>
      <c r="K250" s="9">
        <f>[2]หน้าผ้า!N259</f>
        <v>0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>
        <f>[2]หน้าผ้า!AO259</f>
        <v>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>
        <f>[3]หน้าผ้า!DC262</f>
        <v>0</v>
      </c>
      <c r="AH250" s="1">
        <f>[2]หน้าผ้า!DL259</f>
        <v>0</v>
      </c>
      <c r="AI250" s="1">
        <f>[2]หน้าผ้า!DM259</f>
        <v>0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>
        <f>[2]หน้าผ้า!BZ259</f>
        <v>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0</v>
      </c>
      <c r="B251" s="14">
        <f>[2]หน้าผ้า!B260</f>
        <v>0</v>
      </c>
      <c r="C251" s="9">
        <f>[2]หน้าผ้า!E260</f>
        <v>0</v>
      </c>
      <c r="D251" s="13">
        <f>[2]หน้าผ้า!F260</f>
        <v>0</v>
      </c>
      <c r="E251" s="9">
        <f>[2]หน้าผ้า!G260</f>
        <v>0</v>
      </c>
      <c r="F251" s="9">
        <f>[2]หน้าผ้า!H260</f>
        <v>0</v>
      </c>
      <c r="G251" s="9">
        <f>[2]หน้าผ้า!I260</f>
        <v>0</v>
      </c>
      <c r="H251" s="9">
        <f>[2]หน้าผ้า!J260</f>
        <v>0</v>
      </c>
      <c r="I251" s="9">
        <f>[2]หน้าผ้า!L260</f>
        <v>0</v>
      </c>
      <c r="J251" s="9">
        <f>[2]หน้าผ้า!M260</f>
        <v>0</v>
      </c>
      <c r="K251" s="9">
        <f>[2]หน้าผ้า!N260</f>
        <v>0</v>
      </c>
      <c r="L251" s="9">
        <f>[2]หน้าผ้า!R260</f>
        <v>0</v>
      </c>
      <c r="M251" s="10">
        <f>[2]หน้าผ้า!T260</f>
        <v>0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>
        <f>[2]หน้าผ้า!Z260</f>
        <v>0</v>
      </c>
      <c r="T251" s="12">
        <f>[2]หน้าผ้า!X260</f>
        <v>0</v>
      </c>
      <c r="U251" s="11">
        <f>[2]หน้าผ้า!AA260</f>
        <v>0</v>
      </c>
      <c r="V251" s="10">
        <f>[2]หน้าผ้า!AJ260</f>
        <v>0</v>
      </c>
      <c r="W251" s="10">
        <f>[2]หน้าผ้า!AL260</f>
        <v>0</v>
      </c>
      <c r="X251" s="10">
        <f>[2]หน้าผ้า!AM260</f>
        <v>0</v>
      </c>
      <c r="Y251" s="10">
        <f>[2]หน้าผ้า!AN260</f>
        <v>0</v>
      </c>
      <c r="Z251" s="9">
        <f>[2]หน้าผ้า!AO260</f>
        <v>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>
        <f>[3]หน้าผ้า!DC263</f>
        <v>0</v>
      </c>
      <c r="AH251" s="1">
        <f>[2]หน้าผ้า!DL260</f>
        <v>0</v>
      </c>
      <c r="AI251" s="1">
        <f>[2]หน้าผ้า!DM260</f>
        <v>0</v>
      </c>
      <c r="AJ251" s="3">
        <f>[2]หน้าผ้า!DN260</f>
        <v>0</v>
      </c>
      <c r="AK251" s="3">
        <f>[2]หน้าผ้า!DQ260</f>
        <v>0</v>
      </c>
      <c r="AL251" s="3">
        <f>[2]หน้าผ้า!DR260</f>
        <v>0</v>
      </c>
      <c r="AM251" s="3">
        <f>[2]หน้าผ้า!DS260</f>
        <v>0</v>
      </c>
      <c r="AN251" s="3">
        <f>[2]หน้าผ้า!DT260</f>
        <v>0</v>
      </c>
      <c r="AO251" s="3">
        <f>[2]หน้าผ้า!DU260</f>
        <v>0</v>
      </c>
      <c r="AP251" s="3">
        <f>[2]หน้าผ้า!DP260</f>
        <v>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>
        <f>[2]หน้าผ้า!EC260</f>
        <v>0</v>
      </c>
      <c r="AX251" s="2">
        <f>[2]หน้าผ้า!ED260</f>
        <v>0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>
        <f>[2]หน้าผ้า!BZ260</f>
        <v>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0</v>
      </c>
      <c r="B252" s="14">
        <f>[2]หน้าผ้า!B261</f>
        <v>0</v>
      </c>
      <c r="C252" s="9">
        <f>[2]หน้าผ้า!E261</f>
        <v>0</v>
      </c>
      <c r="D252" s="13">
        <f>[2]หน้าผ้า!F261</f>
        <v>0</v>
      </c>
      <c r="E252" s="9">
        <f>[2]หน้าผ้า!G261</f>
        <v>0</v>
      </c>
      <c r="F252" s="9">
        <f>[2]หน้าผ้า!H261</f>
        <v>0</v>
      </c>
      <c r="G252" s="9">
        <f>[2]หน้าผ้า!I261</f>
        <v>0</v>
      </c>
      <c r="H252" s="9">
        <f>[2]หน้าผ้า!J261</f>
        <v>0</v>
      </c>
      <c r="I252" s="9">
        <f>[2]หน้าผ้า!L261</f>
        <v>0</v>
      </c>
      <c r="J252" s="9">
        <f>[2]หน้าผ้า!M261</f>
        <v>0</v>
      </c>
      <c r="K252" s="9">
        <f>[2]หน้าผ้า!N261</f>
        <v>0</v>
      </c>
      <c r="L252" s="9">
        <f>[2]หน้าผ้า!R261</f>
        <v>0</v>
      </c>
      <c r="M252" s="10">
        <f>[2]หน้าผ้า!T261</f>
        <v>0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>
        <f>[2]หน้าผ้า!Z261</f>
        <v>0</v>
      </c>
      <c r="T252" s="12">
        <f>[2]หน้าผ้า!X261</f>
        <v>0</v>
      </c>
      <c r="U252" s="11">
        <f>[2]หน้าผ้า!AA261</f>
        <v>0</v>
      </c>
      <c r="V252" s="10">
        <f>[2]หน้าผ้า!AJ261</f>
        <v>0</v>
      </c>
      <c r="W252" s="10">
        <f>[2]หน้าผ้า!AL261</f>
        <v>0</v>
      </c>
      <c r="X252" s="10">
        <f>[2]หน้าผ้า!AM261</f>
        <v>0</v>
      </c>
      <c r="Y252" s="10">
        <f>[2]หน้าผ้า!AN261</f>
        <v>0</v>
      </c>
      <c r="Z252" s="9">
        <f>[2]หน้าผ้า!AO261</f>
        <v>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>
        <f>[3]หน้าผ้า!DC264</f>
        <v>0</v>
      </c>
      <c r="AH252" s="1">
        <f>[2]หน้าผ้า!DL261</f>
        <v>0</v>
      </c>
      <c r="AI252" s="1">
        <f>[2]หน้าผ้า!DM261</f>
        <v>0</v>
      </c>
      <c r="AJ252" s="3">
        <f>[2]หน้าผ้า!DN261</f>
        <v>0</v>
      </c>
      <c r="AK252" s="3">
        <f>[2]หน้าผ้า!DQ261</f>
        <v>0</v>
      </c>
      <c r="AL252" s="3">
        <f>[2]หน้าผ้า!DR261</f>
        <v>0</v>
      </c>
      <c r="AM252" s="3">
        <f>[2]หน้าผ้า!DS261</f>
        <v>0</v>
      </c>
      <c r="AN252" s="3">
        <f>[2]หน้าผ้า!DT261</f>
        <v>0</v>
      </c>
      <c r="AO252" s="3">
        <f>[2]หน้าผ้า!DU261</f>
        <v>0</v>
      </c>
      <c r="AP252" s="3">
        <f>[2]หน้าผ้า!DP261</f>
        <v>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>
        <f>[2]หน้าผ้า!EC261</f>
        <v>0</v>
      </c>
      <c r="AX252" s="2">
        <f>[2]หน้าผ้า!ED261</f>
        <v>0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>
        <f>[2]หน้าผ้า!BZ261</f>
        <v>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0</v>
      </c>
      <c r="B253" s="14">
        <f>[2]หน้าผ้า!B262</f>
        <v>0</v>
      </c>
      <c r="C253" s="9">
        <f>[2]หน้าผ้า!E262</f>
        <v>0</v>
      </c>
      <c r="D253" s="13">
        <f>[2]หน้าผ้า!F262</f>
        <v>0</v>
      </c>
      <c r="E253" s="9">
        <f>[2]หน้าผ้า!G262</f>
        <v>0</v>
      </c>
      <c r="F253" s="9">
        <f>[2]หน้าผ้า!H262</f>
        <v>0</v>
      </c>
      <c r="G253" s="9">
        <f>[2]หน้าผ้า!I262</f>
        <v>0</v>
      </c>
      <c r="H253" s="9">
        <f>[2]หน้าผ้า!J262</f>
        <v>0</v>
      </c>
      <c r="I253" s="9">
        <f>[2]หน้าผ้า!L262</f>
        <v>0</v>
      </c>
      <c r="J253" s="9">
        <f>[2]หน้าผ้า!M262</f>
        <v>0</v>
      </c>
      <c r="K253" s="9">
        <f>[2]หน้าผ้า!N262</f>
        <v>0</v>
      </c>
      <c r="L253" s="9">
        <f>[2]หน้าผ้า!R262</f>
        <v>0</v>
      </c>
      <c r="M253" s="10">
        <f>[2]หน้าผ้า!T262</f>
        <v>0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>
        <f>[2]หน้าผ้า!Z262</f>
        <v>0</v>
      </c>
      <c r="T253" s="12">
        <f>[2]หน้าผ้า!X262</f>
        <v>0</v>
      </c>
      <c r="U253" s="11">
        <f>[2]หน้าผ้า!AA262</f>
        <v>0</v>
      </c>
      <c r="V253" s="10">
        <f>[2]หน้าผ้า!AJ262</f>
        <v>0</v>
      </c>
      <c r="W253" s="10">
        <f>[2]หน้าผ้า!AL262</f>
        <v>0</v>
      </c>
      <c r="X253" s="10">
        <f>[2]หน้าผ้า!AM262</f>
        <v>0</v>
      </c>
      <c r="Y253" s="10">
        <f>[2]หน้าผ้า!AN262</f>
        <v>0</v>
      </c>
      <c r="Z253" s="9">
        <f>[2]หน้าผ้า!AO262</f>
        <v>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>
        <f>[3]หน้าผ้า!DC265</f>
        <v>0</v>
      </c>
      <c r="AH253" s="1">
        <f>[2]หน้าผ้า!DL262</f>
        <v>0</v>
      </c>
      <c r="AI253" s="1">
        <f>[2]หน้าผ้า!DM262</f>
        <v>0</v>
      </c>
      <c r="AJ253" s="3">
        <f>[2]หน้าผ้า!DN262</f>
        <v>0</v>
      </c>
      <c r="AK253" s="3">
        <f>[2]หน้าผ้า!DQ262</f>
        <v>0</v>
      </c>
      <c r="AL253" s="3">
        <f>[2]หน้าผ้า!DR262</f>
        <v>0</v>
      </c>
      <c r="AM253" s="3">
        <f>[2]หน้าผ้า!DS262</f>
        <v>0</v>
      </c>
      <c r="AN253" s="3">
        <f>[2]หน้าผ้า!DT262</f>
        <v>0</v>
      </c>
      <c r="AO253" s="3">
        <f>[2]หน้าผ้า!DU262</f>
        <v>0</v>
      </c>
      <c r="AP253" s="3">
        <f>[2]หน้าผ้า!DP262</f>
        <v>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>
        <f>[2]หน้าผ้า!EC262</f>
        <v>0</v>
      </c>
      <c r="AX253" s="2">
        <f>[2]หน้าผ้า!ED262</f>
        <v>0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>
        <f>[2]หน้าผ้า!BZ262</f>
        <v>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0</v>
      </c>
      <c r="B254" s="14">
        <f>[2]หน้าผ้า!B263</f>
        <v>0</v>
      </c>
      <c r="C254" s="9">
        <f>[2]หน้าผ้า!E263</f>
        <v>0</v>
      </c>
      <c r="D254" s="13">
        <f>[2]หน้าผ้า!F263</f>
        <v>0</v>
      </c>
      <c r="E254" s="9">
        <f>[2]หน้าผ้า!G263</f>
        <v>0</v>
      </c>
      <c r="F254" s="9">
        <f>[2]หน้าผ้า!H263</f>
        <v>0</v>
      </c>
      <c r="G254" s="9">
        <f>[2]หน้าผ้า!I263</f>
        <v>0</v>
      </c>
      <c r="H254" s="9">
        <f>[2]หน้าผ้า!J263</f>
        <v>0</v>
      </c>
      <c r="I254" s="9">
        <f>[2]หน้าผ้า!L263</f>
        <v>0</v>
      </c>
      <c r="J254" s="9">
        <f>[2]หน้าผ้า!M263</f>
        <v>0</v>
      </c>
      <c r="K254" s="9">
        <f>[2]หน้าผ้า!N263</f>
        <v>0</v>
      </c>
      <c r="L254" s="9">
        <f>[2]หน้าผ้า!R263</f>
        <v>0</v>
      </c>
      <c r="M254" s="10">
        <f>[2]หน้าผ้า!T263</f>
        <v>0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>
        <f>[2]หน้าผ้า!Z263</f>
        <v>0</v>
      </c>
      <c r="T254" s="12">
        <f>[2]หน้าผ้า!X263</f>
        <v>0</v>
      </c>
      <c r="U254" s="11">
        <f>[2]หน้าผ้า!AA263</f>
        <v>0</v>
      </c>
      <c r="V254" s="10">
        <f>[2]หน้าผ้า!AJ263</f>
        <v>0</v>
      </c>
      <c r="W254" s="10">
        <f>[2]หน้าผ้า!AL263</f>
        <v>0</v>
      </c>
      <c r="X254" s="10">
        <f>[2]หน้าผ้า!AM263</f>
        <v>0</v>
      </c>
      <c r="Y254" s="10">
        <f>[2]หน้าผ้า!AN263</f>
        <v>0</v>
      </c>
      <c r="Z254" s="9">
        <f>[2]หน้าผ้า!AO263</f>
        <v>0</v>
      </c>
      <c r="AA254" s="8">
        <f>[2]หน้าผ้า!AQ263</f>
        <v>0</v>
      </c>
      <c r="AB254" s="8">
        <f>[2]หน้าผ้า!AR263</f>
        <v>0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>
        <f>[3]หน้าผ้า!DC266</f>
        <v>0</v>
      </c>
      <c r="AH254" s="1">
        <f>[2]หน้าผ้า!DL263</f>
        <v>0</v>
      </c>
      <c r="AI254" s="1">
        <f>[2]หน้าผ้า!DM263</f>
        <v>0</v>
      </c>
      <c r="AJ254" s="3">
        <f>[2]หน้าผ้า!DN263</f>
        <v>0</v>
      </c>
      <c r="AK254" s="3">
        <f>[2]หน้าผ้า!DQ263</f>
        <v>0</v>
      </c>
      <c r="AL254" s="3">
        <f>[2]หน้าผ้า!DR263</f>
        <v>0</v>
      </c>
      <c r="AM254" s="3">
        <f>[2]หน้าผ้า!DS263</f>
        <v>0</v>
      </c>
      <c r="AN254" s="3">
        <f>[2]หน้าผ้า!DT263</f>
        <v>0</v>
      </c>
      <c r="AO254" s="3">
        <f>[2]หน้าผ้า!DU263</f>
        <v>0</v>
      </c>
      <c r="AP254" s="3">
        <f>[2]หน้าผ้า!DP263</f>
        <v>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>
        <f>[2]หน้าผ้า!EC263</f>
        <v>0</v>
      </c>
      <c r="AX254" s="2">
        <f>[2]หน้าผ้า!ED263</f>
        <v>0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>
        <f>[2]หน้าผ้า!BZ263</f>
        <v>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0</v>
      </c>
      <c r="B255" s="14">
        <f>[2]หน้าผ้า!B264</f>
        <v>0</v>
      </c>
      <c r="C255" s="9">
        <f>[2]หน้าผ้า!E264</f>
        <v>0</v>
      </c>
      <c r="D255" s="13">
        <f>[2]หน้าผ้า!F264</f>
        <v>0</v>
      </c>
      <c r="E255" s="9">
        <f>[2]หน้าผ้า!G264</f>
        <v>0</v>
      </c>
      <c r="F255" s="9">
        <f>[2]หน้าผ้า!H264</f>
        <v>0</v>
      </c>
      <c r="G255" s="9">
        <f>[2]หน้าผ้า!I264</f>
        <v>0</v>
      </c>
      <c r="H255" s="9">
        <f>[2]หน้าผ้า!J264</f>
        <v>0</v>
      </c>
      <c r="I255" s="9">
        <f>[2]หน้าผ้า!L264</f>
        <v>0</v>
      </c>
      <c r="J255" s="9">
        <f>[2]หน้าผ้า!M264</f>
        <v>0</v>
      </c>
      <c r="K255" s="9">
        <f>[2]หน้าผ้า!N264</f>
        <v>0</v>
      </c>
      <c r="L255" s="9">
        <f>[2]หน้าผ้า!R264</f>
        <v>0</v>
      </c>
      <c r="M255" s="10">
        <f>[2]หน้าผ้า!T264</f>
        <v>0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>
        <f>[2]หน้าผ้า!Z264</f>
        <v>0</v>
      </c>
      <c r="T255" s="12">
        <f>[2]หน้าผ้า!X264</f>
        <v>0</v>
      </c>
      <c r="U255" s="11">
        <f>[2]หน้าผ้า!AA264</f>
        <v>0</v>
      </c>
      <c r="V255" s="10">
        <f>[2]หน้าผ้า!AJ264</f>
        <v>0</v>
      </c>
      <c r="W255" s="10">
        <f>[2]หน้าผ้า!AL264</f>
        <v>0</v>
      </c>
      <c r="X255" s="10">
        <f>[2]หน้าผ้า!AM264</f>
        <v>0</v>
      </c>
      <c r="Y255" s="10">
        <f>[2]หน้าผ้า!AN264</f>
        <v>0</v>
      </c>
      <c r="Z255" s="9">
        <f>[2]หน้าผ้า!AO264</f>
        <v>0</v>
      </c>
      <c r="AA255" s="8">
        <f>[2]หน้าผ้า!AQ264</f>
        <v>0</v>
      </c>
      <c r="AB255" s="8">
        <f>[2]หน้าผ้า!AR264</f>
        <v>0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>
        <f>[3]หน้าผ้า!DC267</f>
        <v>0</v>
      </c>
      <c r="AH255" s="1">
        <f>[2]หน้าผ้า!DL264</f>
        <v>0</v>
      </c>
      <c r="AI255" s="1">
        <f>[2]หน้าผ้า!DM264</f>
        <v>0</v>
      </c>
      <c r="AJ255" s="3">
        <f>[2]หน้าผ้า!DN264</f>
        <v>0</v>
      </c>
      <c r="AK255" s="3">
        <f>[2]หน้าผ้า!DQ264</f>
        <v>0</v>
      </c>
      <c r="AL255" s="3">
        <f>[2]หน้าผ้า!DR264</f>
        <v>0</v>
      </c>
      <c r="AM255" s="3">
        <f>[2]หน้าผ้า!DS264</f>
        <v>0</v>
      </c>
      <c r="AN255" s="3">
        <f>[2]หน้าผ้า!DT264</f>
        <v>0</v>
      </c>
      <c r="AO255" s="3">
        <f>[2]หน้าผ้า!DU264</f>
        <v>0</v>
      </c>
      <c r="AP255" s="3">
        <f>[2]หน้าผ้า!DP264</f>
        <v>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>
        <f>[2]หน้าผ้า!EC264</f>
        <v>0</v>
      </c>
      <c r="AX255" s="2">
        <f>[2]หน้าผ้า!ED264</f>
        <v>0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>
        <f>[2]หน้าผ้า!BZ264</f>
        <v>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0</v>
      </c>
      <c r="F256" s="9">
        <f>[2]หน้าผ้า!H265</f>
        <v>0</v>
      </c>
      <c r="G256" s="9">
        <f>[2]หน้าผ้า!I265</f>
        <v>0</v>
      </c>
      <c r="H256" s="9">
        <f>[2]หน้าผ้า!J265</f>
        <v>0</v>
      </c>
      <c r="I256" s="9">
        <f>[2]หน้าผ้า!L265</f>
        <v>0</v>
      </c>
      <c r="J256" s="9">
        <f>[2]หน้าผ้า!M265</f>
        <v>0</v>
      </c>
      <c r="K256" s="9">
        <f>[2]หน้าผ้า!N265</f>
        <v>0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>
        <f>[2]หน้าผ้า!AO265</f>
        <v>0</v>
      </c>
      <c r="AA256" s="8">
        <f>[2]หน้าผ้า!AQ265</f>
        <v>0</v>
      </c>
      <c r="AB256" s="8">
        <f>[2]หน้าผ้า!AR265</f>
        <v>0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>
        <f>[2]หน้าผ้า!AI265</f>
        <v>0</v>
      </c>
      <c r="AG256" s="1">
        <f>[3]หน้าผ้า!DC268</f>
        <v>0</v>
      </c>
      <c r="AH256" s="1">
        <f>[2]หน้าผ้า!DL265</f>
        <v>0</v>
      </c>
      <c r="AI256" s="1">
        <f>[2]หน้าผ้า!DM265</f>
        <v>0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>
        <f>[2]หน้าผ้า!BZ265</f>
        <v>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0</v>
      </c>
      <c r="F257" s="9">
        <f>[2]หน้าผ้า!H266</f>
        <v>0</v>
      </c>
      <c r="G257" s="9">
        <f>[2]หน้าผ้า!I266</f>
        <v>0</v>
      </c>
      <c r="H257" s="9">
        <f>[2]หน้าผ้า!J266</f>
        <v>0</v>
      </c>
      <c r="I257" s="9">
        <f>[2]หน้าผ้า!L266</f>
        <v>0</v>
      </c>
      <c r="J257" s="9">
        <f>[2]หน้าผ้า!M266</f>
        <v>0</v>
      </c>
      <c r="K257" s="9">
        <f>[2]หน้าผ้า!N266</f>
        <v>0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>
        <f>[2]หน้าผ้า!AO266</f>
        <v>0</v>
      </c>
      <c r="AA257" s="8">
        <f>[2]หน้าผ้า!AQ266</f>
        <v>0</v>
      </c>
      <c r="AB257" s="8">
        <f>[2]หน้าผ้า!AR266</f>
        <v>0</v>
      </c>
      <c r="AC257" s="8">
        <f>[2]หน้าผ้า!AS266</f>
        <v>0</v>
      </c>
      <c r="AD257" s="8">
        <f>[2]หน้าผ้า!AT266</f>
        <v>0</v>
      </c>
      <c r="AE257" s="8">
        <f>[2]หน้าผ้า!AU266</f>
        <v>0</v>
      </c>
      <c r="AF257" s="8">
        <f>[2]หน้าผ้า!AI266</f>
        <v>0</v>
      </c>
      <c r="AG257" s="1">
        <f>[3]หน้าผ้า!DC269</f>
        <v>0</v>
      </c>
      <c r="AH257" s="1">
        <f>[2]หน้าผ้า!DL266</f>
        <v>0</v>
      </c>
      <c r="AI257" s="1">
        <f>[2]หน้าผ้า!DM266</f>
        <v>0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>
        <f>[2]หน้าผ้า!BZ266</f>
        <v>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0</v>
      </c>
      <c r="F258" s="9">
        <f>[2]หน้าผ้า!H267</f>
        <v>0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0</v>
      </c>
      <c r="J258" s="9">
        <f>[2]หน้าผ้า!M267</f>
        <v>0</v>
      </c>
      <c r="K258" s="9">
        <f>[2]หน้าผ้า!N267</f>
        <v>0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>
        <f>[2]หน้าผ้า!AO267</f>
        <v>0</v>
      </c>
      <c r="AA258" s="8">
        <f>[2]หน้าผ้า!AQ267</f>
        <v>0</v>
      </c>
      <c r="AB258" s="8">
        <f>[2]หน้าผ้า!AR267</f>
        <v>0</v>
      </c>
      <c r="AC258" s="8">
        <f>[2]หน้าผ้า!AS267</f>
        <v>0</v>
      </c>
      <c r="AD258" s="8">
        <f>[2]หน้าผ้า!AT267</f>
        <v>0</v>
      </c>
      <c r="AE258" s="8">
        <f>[2]หน้าผ้า!AU267</f>
        <v>0</v>
      </c>
      <c r="AF258" s="8">
        <f>[2]หน้าผ้า!AI267</f>
        <v>0</v>
      </c>
      <c r="AG258" s="1">
        <f>[3]หน้าผ้า!DC270</f>
        <v>0</v>
      </c>
      <c r="AH258" s="1">
        <f>[2]หน้าผ้า!DL267</f>
        <v>0</v>
      </c>
      <c r="AI258" s="1">
        <f>[2]หน้าผ้า!DM267</f>
        <v>0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>
        <f>[2]หน้าผ้า!BZ267</f>
        <v>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0</v>
      </c>
      <c r="F259" s="9">
        <f>[2]หน้าผ้า!H268</f>
        <v>0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0</v>
      </c>
      <c r="J259" s="9">
        <f>[2]หน้าผ้า!M268</f>
        <v>0</v>
      </c>
      <c r="K259" s="9">
        <f>[2]หน้าผ้า!N268</f>
        <v>0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>
        <f>[2]หน้าผ้า!AO268</f>
        <v>0</v>
      </c>
      <c r="AA259" s="8">
        <f>[2]หน้าผ้า!AQ268</f>
        <v>0</v>
      </c>
      <c r="AB259" s="8">
        <f>[2]หน้าผ้า!AR268</f>
        <v>0</v>
      </c>
      <c r="AC259" s="8">
        <f>[2]หน้าผ้า!AS268</f>
        <v>0</v>
      </c>
      <c r="AD259" s="8">
        <f>[2]หน้าผ้า!AT268</f>
        <v>0</v>
      </c>
      <c r="AE259" s="8">
        <f>[2]หน้าผ้า!AU268</f>
        <v>0</v>
      </c>
      <c r="AF259" s="8">
        <f>[2]หน้าผ้า!AI268</f>
        <v>0</v>
      </c>
      <c r="AG259" s="1">
        <f>[3]หน้าผ้า!DC271</f>
        <v>0</v>
      </c>
      <c r="AH259" s="1">
        <f>[2]หน้าผ้า!DL268</f>
        <v>0</v>
      </c>
      <c r="AI259" s="1">
        <f>[2]หน้าผ้า!DM268</f>
        <v>0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>
        <f>[2]หน้าผ้า!BZ268</f>
        <v>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0</v>
      </c>
      <c r="F260" s="9">
        <f>[2]หน้าผ้า!H269</f>
        <v>0</v>
      </c>
      <c r="G260" s="9">
        <f>[2]หน้าผ้า!I269</f>
        <v>0</v>
      </c>
      <c r="H260" s="9">
        <f>[2]หน้าผ้า!J269</f>
        <v>0</v>
      </c>
      <c r="I260" s="9">
        <f>[2]หน้าผ้า!L269</f>
        <v>0</v>
      </c>
      <c r="J260" s="9">
        <f>[2]หน้าผ้า!M269</f>
        <v>0</v>
      </c>
      <c r="K260" s="9">
        <f>[2]หน้าผ้า!N269</f>
        <v>0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>
        <f>[2]หน้าผ้า!AO269</f>
        <v>0</v>
      </c>
      <c r="AA260" s="8">
        <f>[2]หน้าผ้า!AQ269</f>
        <v>0</v>
      </c>
      <c r="AB260" s="8">
        <f>[2]หน้าผ้า!AR269</f>
        <v>0</v>
      </c>
      <c r="AC260" s="8">
        <f>[2]หน้าผ้า!AS269</f>
        <v>0</v>
      </c>
      <c r="AD260" s="8">
        <f>[2]หน้าผ้า!AT269</f>
        <v>0</v>
      </c>
      <c r="AE260" s="8">
        <f>[2]หน้าผ้า!AU269</f>
        <v>0</v>
      </c>
      <c r="AF260" s="8">
        <f>[2]หน้าผ้า!AI269</f>
        <v>0</v>
      </c>
      <c r="AG260" s="1">
        <f>[3]หน้าผ้า!DC272</f>
        <v>0</v>
      </c>
      <c r="AH260" s="1">
        <f>[2]หน้าผ้า!DL269</f>
        <v>0</v>
      </c>
      <c r="AI260" s="1">
        <f>[2]หน้าผ้า!DM269</f>
        <v>0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>
        <f>[2]หน้าผ้า!BZ269</f>
        <v>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0</v>
      </c>
      <c r="F261" s="9">
        <f>[2]หน้าผ้า!H270</f>
        <v>0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0</v>
      </c>
      <c r="J261" s="9">
        <f>[2]หน้าผ้า!M270</f>
        <v>0</v>
      </c>
      <c r="K261" s="9">
        <f>[2]หน้าผ้า!N270</f>
        <v>0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>
        <f>[2]หน้าผ้า!AO270</f>
        <v>0</v>
      </c>
      <c r="AA261" s="8">
        <f>[2]หน้าผ้า!AQ270</f>
        <v>0</v>
      </c>
      <c r="AB261" s="8">
        <f>[2]หน้าผ้า!AR270</f>
        <v>0</v>
      </c>
      <c r="AC261" s="8">
        <f>[2]หน้าผ้า!AS270</f>
        <v>0</v>
      </c>
      <c r="AD261" s="8">
        <f>[2]หน้าผ้า!AT270</f>
        <v>0</v>
      </c>
      <c r="AE261" s="8">
        <f>[2]หน้าผ้า!AU270</f>
        <v>0</v>
      </c>
      <c r="AF261" s="8">
        <f>[2]หน้าผ้า!AI270</f>
        <v>0</v>
      </c>
      <c r="AG261" s="1">
        <f>[3]หน้าผ้า!DC273</f>
        <v>0</v>
      </c>
      <c r="AH261" s="1">
        <f>[2]หน้าผ้า!DL270</f>
        <v>0</v>
      </c>
      <c r="AI261" s="1">
        <f>[2]หน้าผ้า!DM270</f>
        <v>0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>
        <f>[2]หน้าผ้า!BZ270</f>
        <v>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>
        <f>[2]หน้าผ้า!B271</f>
        <v>0</v>
      </c>
      <c r="C262" s="9">
        <f>[2]หน้าผ้า!E271</f>
        <v>0</v>
      </c>
      <c r="D262" s="13">
        <f>[2]หน้าผ้า!F271</f>
        <v>0</v>
      </c>
      <c r="E262" s="9">
        <f>[2]หน้าผ้า!G271</f>
        <v>0</v>
      </c>
      <c r="F262" s="9">
        <f>[2]หน้าผ้า!H271</f>
        <v>0</v>
      </c>
      <c r="G262" s="9">
        <f>[2]หน้าผ้า!I271</f>
        <v>0</v>
      </c>
      <c r="H262" s="9">
        <f>[2]หน้าผ้า!J271</f>
        <v>0</v>
      </c>
      <c r="I262" s="9">
        <f>[2]หน้าผ้า!L271</f>
        <v>0</v>
      </c>
      <c r="J262" s="9">
        <f>[2]หน้าผ้า!M271</f>
        <v>0</v>
      </c>
      <c r="K262" s="9">
        <f>[2]หน้าผ้า!N271</f>
        <v>0</v>
      </c>
      <c r="L262" s="9">
        <f>[2]หน้าผ้า!R271</f>
        <v>0</v>
      </c>
      <c r="M262" s="10">
        <f>[2]หน้าผ้า!T271</f>
        <v>0</v>
      </c>
      <c r="N262" s="9">
        <f>[2]หน้าผ้า!U271</f>
        <v>0</v>
      </c>
      <c r="O262" s="9">
        <f>[2]หน้าผ้า!V271</f>
        <v>0</v>
      </c>
      <c r="P262" s="10">
        <f>[2]หน้าผ้า!AB271</f>
        <v>0</v>
      </c>
      <c r="Q262" s="10">
        <f>[2]หน้าผ้า!AC271</f>
        <v>0</v>
      </c>
      <c r="R262" s="10">
        <f>[2]หน้าผ้า!AD271</f>
        <v>0</v>
      </c>
      <c r="S262" s="9">
        <f>[2]หน้าผ้า!Z271</f>
        <v>0</v>
      </c>
      <c r="T262" s="12">
        <f>[2]หน้าผ้า!X271</f>
        <v>0</v>
      </c>
      <c r="U262" s="11">
        <f>[2]หน้าผ้า!AA271</f>
        <v>0</v>
      </c>
      <c r="V262" s="10">
        <f>[2]หน้าผ้า!AJ271</f>
        <v>0</v>
      </c>
      <c r="W262" s="10">
        <f>[2]หน้าผ้า!AL271</f>
        <v>0</v>
      </c>
      <c r="X262" s="10">
        <f>[2]หน้าผ้า!AM271</f>
        <v>0</v>
      </c>
      <c r="Y262" s="10">
        <f>[2]หน้าผ้า!AN271</f>
        <v>0</v>
      </c>
      <c r="Z262" s="9">
        <f>[2]หน้าผ้า!AO271</f>
        <v>0</v>
      </c>
      <c r="AA262" s="8">
        <f>[2]หน้าผ้า!AQ271</f>
        <v>0</v>
      </c>
      <c r="AB262" s="8">
        <f>[2]หน้าผ้า!AR271</f>
        <v>0</v>
      </c>
      <c r="AC262" s="8">
        <f>[2]หน้าผ้า!AS271</f>
        <v>0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>
        <f>[3]หน้าผ้า!DC274</f>
        <v>0</v>
      </c>
      <c r="AH262" s="1">
        <f>[2]หน้าผ้า!DL271</f>
        <v>0</v>
      </c>
      <c r="AI262" s="1">
        <f>[2]หน้าผ้า!DM271</f>
        <v>0</v>
      </c>
      <c r="AJ262" s="3">
        <f>[2]หน้าผ้า!DN271</f>
        <v>0</v>
      </c>
      <c r="AK262" s="3">
        <f>[2]หน้าผ้า!DQ271</f>
        <v>0</v>
      </c>
      <c r="AL262" s="3">
        <f>[2]หน้าผ้า!DR271</f>
        <v>0</v>
      </c>
      <c r="AM262" s="3">
        <f>[2]หน้าผ้า!DS271</f>
        <v>0</v>
      </c>
      <c r="AN262" s="3">
        <f>[2]หน้าผ้า!DT271</f>
        <v>0</v>
      </c>
      <c r="AO262" s="3">
        <f>[2]หน้าผ้า!DU271</f>
        <v>0</v>
      </c>
      <c r="AP262" s="3">
        <f>[2]หน้าผ้า!DP271</f>
        <v>0</v>
      </c>
      <c r="AQ262" s="3">
        <f>[2]หน้าผ้า!DW271</f>
        <v>0</v>
      </c>
      <c r="AR262" s="3">
        <f>[2]หน้าผ้า!DX271</f>
        <v>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>
        <f>[2]หน้าผ้า!EC271</f>
        <v>0</v>
      </c>
      <c r="AX262" s="2">
        <f>[2]หน้าผ้า!ED271</f>
        <v>0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>
        <f>[2]หน้าผ้า!BZ271</f>
        <v>0</v>
      </c>
      <c r="BD262" s="56">
        <f>[2]หน้าผ้า!CA271</f>
        <v>0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>
        <f>[2]หน้าผ้า!F272</f>
        <v>0</v>
      </c>
      <c r="E263" s="9">
        <f>[2]หน้าผ้า!G272</f>
        <v>0</v>
      </c>
      <c r="F263" s="9">
        <f>[2]หน้าผ้า!H272</f>
        <v>0</v>
      </c>
      <c r="G263" s="9">
        <f>[2]หน้าผ้า!I272</f>
        <v>0</v>
      </c>
      <c r="H263" s="9">
        <f>[2]หน้าผ้า!J272</f>
        <v>0</v>
      </c>
      <c r="I263" s="9">
        <f>[2]หน้าผ้า!L272</f>
        <v>0</v>
      </c>
      <c r="J263" s="9">
        <f>[2]หน้าผ้า!M272</f>
        <v>0</v>
      </c>
      <c r="K263" s="9">
        <f>[2]หน้าผ้า!N272</f>
        <v>0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>
        <f>[2]หน้าผ้า!AO272</f>
        <v>0</v>
      </c>
      <c r="AA263" s="8">
        <f>[2]หน้าผ้า!AQ272</f>
        <v>0</v>
      </c>
      <c r="AB263" s="8">
        <f>[2]หน้าผ้า!AR272</f>
        <v>0</v>
      </c>
      <c r="AC263" s="8">
        <f>[2]หน้าผ้า!AS272</f>
        <v>0</v>
      </c>
      <c r="AD263" s="8">
        <f>[2]หน้าผ้า!AT272</f>
        <v>0</v>
      </c>
      <c r="AE263" s="8">
        <f>[2]หน้าผ้า!AU272</f>
        <v>0</v>
      </c>
      <c r="AF263" s="8">
        <f>[2]หน้าผ้า!AI272</f>
        <v>0</v>
      </c>
      <c r="AG263" s="1">
        <f>[3]หน้าผ้า!DC275</f>
        <v>0</v>
      </c>
      <c r="AH263" s="1">
        <f>[2]หน้าผ้า!DL272</f>
        <v>0</v>
      </c>
      <c r="AI263" s="1">
        <f>[2]หน้าผ้า!DM272</f>
        <v>0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>
        <f>[2]หน้าผ้า!BZ272</f>
        <v>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0</v>
      </c>
      <c r="F264" s="9">
        <f>[2]หน้าผ้า!H273</f>
        <v>0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0</v>
      </c>
      <c r="J264" s="9">
        <f>[2]หน้าผ้า!M273</f>
        <v>0</v>
      </c>
      <c r="K264" s="9">
        <f>[2]หน้าผ้า!N273</f>
        <v>0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>
        <f>[2]หน้าผ้า!AO273</f>
        <v>0</v>
      </c>
      <c r="AA264" s="8">
        <f>[2]หน้าผ้า!AQ273</f>
        <v>0</v>
      </c>
      <c r="AB264" s="8">
        <f>[2]หน้าผ้า!AR273</f>
        <v>0</v>
      </c>
      <c r="AC264" s="8">
        <f>[2]หน้าผ้า!AS273</f>
        <v>0</v>
      </c>
      <c r="AD264" s="8">
        <f>[2]หน้าผ้า!AT273</f>
        <v>0</v>
      </c>
      <c r="AE264" s="8">
        <f>[2]หน้าผ้า!AU273</f>
        <v>0</v>
      </c>
      <c r="AF264" s="8">
        <f>[2]หน้าผ้า!AI273</f>
        <v>0</v>
      </c>
      <c r="AG264" s="1">
        <f>[3]หน้าผ้า!DC276</f>
        <v>0</v>
      </c>
      <c r="AH264" s="1">
        <f>[2]หน้าผ้า!DL273</f>
        <v>0</v>
      </c>
      <c r="AI264" s="1">
        <f>[2]หน้าผ้า!DM273</f>
        <v>0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>
        <f>[2]หน้าผ้า!BZ273</f>
        <v>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0</v>
      </c>
      <c r="B265" s="14">
        <f>[2]หน้าผ้า!B274</f>
        <v>0</v>
      </c>
      <c r="C265" s="9">
        <f>[2]หน้าผ้า!E274</f>
        <v>0</v>
      </c>
      <c r="D265" s="13">
        <f>[2]หน้าผ้า!F274</f>
        <v>0</v>
      </c>
      <c r="E265" s="9">
        <f>[2]หน้าผ้า!G274</f>
        <v>0</v>
      </c>
      <c r="F265" s="9">
        <f>[2]หน้าผ้า!H274</f>
        <v>0</v>
      </c>
      <c r="G265" s="9">
        <f>[2]หน้าผ้า!I274</f>
        <v>0</v>
      </c>
      <c r="H265" s="9">
        <f>[2]หน้าผ้า!J274</f>
        <v>0</v>
      </c>
      <c r="I265" s="9">
        <f>[2]หน้าผ้า!L274</f>
        <v>0</v>
      </c>
      <c r="J265" s="9">
        <f>[2]หน้าผ้า!M274</f>
        <v>0</v>
      </c>
      <c r="K265" s="9">
        <f>[2]หน้าผ้า!N274</f>
        <v>0</v>
      </c>
      <c r="L265" s="9">
        <f>[2]หน้าผ้า!R274</f>
        <v>0</v>
      </c>
      <c r="M265" s="10">
        <f>[2]หน้าผ้า!T274</f>
        <v>0</v>
      </c>
      <c r="N265" s="9">
        <f>[2]หน้าผ้า!U274</f>
        <v>0</v>
      </c>
      <c r="O265" s="9">
        <f>[2]หน้าผ้า!V274</f>
        <v>0</v>
      </c>
      <c r="P265" s="10">
        <f>[2]หน้าผ้า!AB274</f>
        <v>0</v>
      </c>
      <c r="Q265" s="10">
        <f>[2]หน้าผ้า!AC274</f>
        <v>0</v>
      </c>
      <c r="R265" s="10">
        <f>[2]หน้าผ้า!AD274</f>
        <v>0</v>
      </c>
      <c r="S265" s="9">
        <f>[2]หน้าผ้า!Z274</f>
        <v>0</v>
      </c>
      <c r="T265" s="12">
        <f>[2]หน้าผ้า!X274</f>
        <v>0</v>
      </c>
      <c r="U265" s="11">
        <f>[2]หน้าผ้า!AA274</f>
        <v>0</v>
      </c>
      <c r="V265" s="10">
        <f>[2]หน้าผ้า!AJ274</f>
        <v>0</v>
      </c>
      <c r="W265" s="10">
        <f>[2]หน้าผ้า!AL274</f>
        <v>0</v>
      </c>
      <c r="X265" s="10">
        <f>[2]หน้าผ้า!AM274</f>
        <v>0</v>
      </c>
      <c r="Y265" s="10">
        <f>[2]หน้าผ้า!AN274</f>
        <v>0</v>
      </c>
      <c r="Z265" s="9">
        <f>[2]หน้าผ้า!AO274</f>
        <v>0</v>
      </c>
      <c r="AA265" s="8">
        <f>[2]หน้าผ้า!AQ274</f>
        <v>0</v>
      </c>
      <c r="AB265" s="8">
        <f>[2]หน้าผ้า!AR274</f>
        <v>0</v>
      </c>
      <c r="AC265" s="8">
        <f>[2]หน้าผ้า!AS274</f>
        <v>0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>
        <f>[3]หน้าผ้า!DC277</f>
        <v>0</v>
      </c>
      <c r="AH265" s="1">
        <f>[2]หน้าผ้า!DL274</f>
        <v>0</v>
      </c>
      <c r="AI265" s="1">
        <f>[2]หน้าผ้า!DM274</f>
        <v>0</v>
      </c>
      <c r="AJ265" s="3">
        <f>[2]หน้าผ้า!DN274</f>
        <v>0</v>
      </c>
      <c r="AK265" s="3">
        <f>[2]หน้าผ้า!DQ274</f>
        <v>0</v>
      </c>
      <c r="AL265" s="3">
        <f>[2]หน้าผ้า!DR274</f>
        <v>0</v>
      </c>
      <c r="AM265" s="3">
        <f>[2]หน้าผ้า!DS274</f>
        <v>0</v>
      </c>
      <c r="AN265" s="3">
        <f>[2]หน้าผ้า!DT274</f>
        <v>0</v>
      </c>
      <c r="AO265" s="3">
        <f>[2]หน้าผ้า!DU274</f>
        <v>0</v>
      </c>
      <c r="AP265" s="3">
        <f>[2]หน้าผ้า!DP274</f>
        <v>0</v>
      </c>
      <c r="AQ265" s="3">
        <f>[2]หน้าผ้า!DW274</f>
        <v>0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>
        <f>[2]หน้าผ้า!EC274</f>
        <v>0</v>
      </c>
      <c r="AX265" s="2">
        <f>[2]หน้าผ้า!ED274</f>
        <v>0</v>
      </c>
      <c r="AY265" s="2">
        <f>[2]หน้าผ้า!AG274</f>
        <v>0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>
        <f>[2]หน้าผ้า!BZ274</f>
        <v>0</v>
      </c>
      <c r="BD265" s="56">
        <f>[2]หน้าผ้า!CA274</f>
        <v>0</v>
      </c>
    </row>
    <row r="266" spans="1:56" ht="27.75" customHeight="1" x14ac:dyDescent="0.45">
      <c r="A266" s="3">
        <f>[2]หน้าผ้า!C275</f>
        <v>0</v>
      </c>
      <c r="B266" s="14">
        <f>[2]หน้าผ้า!B275</f>
        <v>0</v>
      </c>
      <c r="C266" s="9">
        <f>[2]หน้าผ้า!E275</f>
        <v>0</v>
      </c>
      <c r="D266" s="13">
        <f>[2]หน้าผ้า!F275</f>
        <v>0</v>
      </c>
      <c r="E266" s="9">
        <f>[2]หน้าผ้า!G275</f>
        <v>0</v>
      </c>
      <c r="F266" s="9">
        <f>[2]หน้าผ้า!H275</f>
        <v>0</v>
      </c>
      <c r="G266" s="9">
        <f>[2]หน้าผ้า!I275</f>
        <v>0</v>
      </c>
      <c r="H266" s="9">
        <f>[2]หน้าผ้า!J275</f>
        <v>0</v>
      </c>
      <c r="I266" s="9">
        <f>[2]หน้าผ้า!L275</f>
        <v>0</v>
      </c>
      <c r="J266" s="9">
        <f>[2]หน้าผ้า!M275</f>
        <v>0</v>
      </c>
      <c r="K266" s="9">
        <f>[2]หน้าผ้า!N275</f>
        <v>0</v>
      </c>
      <c r="L266" s="9">
        <f>[2]หน้าผ้า!R275</f>
        <v>0</v>
      </c>
      <c r="M266" s="10">
        <f>[2]หน้าผ้า!T275</f>
        <v>0</v>
      </c>
      <c r="N266" s="9">
        <f>[2]หน้าผ้า!U275</f>
        <v>0</v>
      </c>
      <c r="O266" s="9">
        <f>[2]หน้าผ้า!V275</f>
        <v>0</v>
      </c>
      <c r="P266" s="10">
        <f>[2]หน้าผ้า!AB275</f>
        <v>0</v>
      </c>
      <c r="Q266" s="10">
        <f>[2]หน้าผ้า!AC275</f>
        <v>0</v>
      </c>
      <c r="R266" s="10">
        <f>[2]หน้าผ้า!AD275</f>
        <v>0</v>
      </c>
      <c r="S266" s="9">
        <f>[2]หน้าผ้า!Z275</f>
        <v>0</v>
      </c>
      <c r="T266" s="12">
        <f>[2]หน้าผ้า!X275</f>
        <v>0</v>
      </c>
      <c r="U266" s="11">
        <f>[2]หน้าผ้า!AA275</f>
        <v>0</v>
      </c>
      <c r="V266" s="10">
        <f>[2]หน้าผ้า!AJ275</f>
        <v>0</v>
      </c>
      <c r="W266" s="10">
        <f>[2]หน้าผ้า!AL275</f>
        <v>0</v>
      </c>
      <c r="X266" s="10">
        <f>[2]หน้าผ้า!AM275</f>
        <v>0</v>
      </c>
      <c r="Y266" s="10">
        <f>[2]หน้าผ้า!AN275</f>
        <v>0</v>
      </c>
      <c r="Z266" s="9">
        <f>[2]หน้าผ้า!AO275</f>
        <v>0</v>
      </c>
      <c r="AA266" s="8">
        <f>[2]หน้าผ้า!AQ275</f>
        <v>0</v>
      </c>
      <c r="AB266" s="8">
        <f>[2]หน้าผ้า!AR275</f>
        <v>0</v>
      </c>
      <c r="AC266" s="8">
        <f>[2]หน้าผ้า!AS275</f>
        <v>0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>
        <f>[3]หน้าผ้า!DC278</f>
        <v>0</v>
      </c>
      <c r="AH266" s="1">
        <f>[2]หน้าผ้า!DL275</f>
        <v>0</v>
      </c>
      <c r="AI266" s="1">
        <f>[2]หน้าผ้า!DM275</f>
        <v>0</v>
      </c>
      <c r="AJ266" s="3">
        <f>[2]หน้าผ้า!DN275</f>
        <v>0</v>
      </c>
      <c r="AK266" s="3">
        <f>[2]หน้าผ้า!DQ275</f>
        <v>0</v>
      </c>
      <c r="AL266" s="3">
        <f>[2]หน้าผ้า!DR275</f>
        <v>0</v>
      </c>
      <c r="AM266" s="3">
        <f>[2]หน้าผ้า!DS275</f>
        <v>0</v>
      </c>
      <c r="AN266" s="3">
        <f>[2]หน้าผ้า!DT275</f>
        <v>0</v>
      </c>
      <c r="AO266" s="3">
        <f>[2]หน้าผ้า!DU275</f>
        <v>0</v>
      </c>
      <c r="AP266" s="3">
        <f>[2]หน้าผ้า!DP275</f>
        <v>0</v>
      </c>
      <c r="AQ266" s="3">
        <f>[2]หน้าผ้า!DW275</f>
        <v>0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>
        <f>[2]หน้าผ้า!EC275</f>
        <v>0</v>
      </c>
      <c r="AX266" s="2">
        <f>[2]หน้าผ้า!ED275</f>
        <v>0</v>
      </c>
      <c r="AY266" s="2">
        <f>[2]หน้าผ้า!AG275</f>
        <v>0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>
        <f>[2]หน้าผ้า!BZ275</f>
        <v>0</v>
      </c>
      <c r="BD266" s="56">
        <f>[2]หน้าผ้า!CA275</f>
        <v>0</v>
      </c>
    </row>
    <row r="267" spans="1:56" ht="27.75" customHeight="1" x14ac:dyDescent="0.45">
      <c r="A267" s="3">
        <f>[2]หน้าผ้า!C276</f>
        <v>0</v>
      </c>
      <c r="B267" s="14">
        <f>[2]หน้าผ้า!B276</f>
        <v>0</v>
      </c>
      <c r="C267" s="9">
        <f>[2]หน้าผ้า!E276</f>
        <v>0</v>
      </c>
      <c r="D267" s="13">
        <f>[2]หน้าผ้า!F276</f>
        <v>0</v>
      </c>
      <c r="E267" s="9">
        <f>[2]หน้าผ้า!G276</f>
        <v>0</v>
      </c>
      <c r="F267" s="9">
        <f>[2]หน้าผ้า!H276</f>
        <v>0</v>
      </c>
      <c r="G267" s="9">
        <f>[2]หน้าผ้า!I276</f>
        <v>0</v>
      </c>
      <c r="H267" s="9">
        <f>[2]หน้าผ้า!J276</f>
        <v>0</v>
      </c>
      <c r="I267" s="9">
        <f>[2]หน้าผ้า!L276</f>
        <v>0</v>
      </c>
      <c r="J267" s="9">
        <f>[2]หน้าผ้า!M276</f>
        <v>0</v>
      </c>
      <c r="K267" s="9">
        <f>[2]หน้าผ้า!N276</f>
        <v>0</v>
      </c>
      <c r="L267" s="9">
        <f>[2]หน้าผ้า!R276</f>
        <v>0</v>
      </c>
      <c r="M267" s="10">
        <f>[2]หน้าผ้า!T276</f>
        <v>0</v>
      </c>
      <c r="N267" s="9">
        <f>[2]หน้าผ้า!U276</f>
        <v>0</v>
      </c>
      <c r="O267" s="9">
        <f>[2]หน้าผ้า!V276</f>
        <v>0</v>
      </c>
      <c r="P267" s="10">
        <f>[2]หน้าผ้า!AB276</f>
        <v>0</v>
      </c>
      <c r="Q267" s="10">
        <f>[2]หน้าผ้า!AC276</f>
        <v>0</v>
      </c>
      <c r="R267" s="10">
        <f>[2]หน้าผ้า!AD276</f>
        <v>0</v>
      </c>
      <c r="S267" s="9">
        <f>[2]หน้าผ้า!Z276</f>
        <v>0</v>
      </c>
      <c r="T267" s="12">
        <f>[2]หน้าผ้า!X276</f>
        <v>0</v>
      </c>
      <c r="U267" s="11">
        <f>[2]หน้าผ้า!AA276</f>
        <v>0</v>
      </c>
      <c r="V267" s="10">
        <f>[2]หน้าผ้า!AJ276</f>
        <v>0</v>
      </c>
      <c r="W267" s="10">
        <f>[2]หน้าผ้า!AL276</f>
        <v>0</v>
      </c>
      <c r="X267" s="10">
        <f>[2]หน้าผ้า!AM276</f>
        <v>0</v>
      </c>
      <c r="Y267" s="10">
        <f>[2]หน้าผ้า!AN276</f>
        <v>0</v>
      </c>
      <c r="Z267" s="9">
        <f>[2]หน้าผ้า!AO276</f>
        <v>0</v>
      </c>
      <c r="AA267" s="8">
        <f>[2]หน้าผ้า!AQ276</f>
        <v>0</v>
      </c>
      <c r="AB267" s="8">
        <f>[2]หน้าผ้า!AR276</f>
        <v>0</v>
      </c>
      <c r="AC267" s="8">
        <f>[2]หน้าผ้า!AS276</f>
        <v>0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>
        <f>[3]หน้าผ้า!DC279</f>
        <v>0</v>
      </c>
      <c r="AH267" s="1">
        <f>[2]หน้าผ้า!DL276</f>
        <v>0</v>
      </c>
      <c r="AI267" s="1">
        <f>[2]หน้าผ้า!DM276</f>
        <v>0</v>
      </c>
      <c r="AJ267" s="3">
        <f>[2]หน้าผ้า!DN276</f>
        <v>0</v>
      </c>
      <c r="AK267" s="3">
        <f>[2]หน้าผ้า!DQ276</f>
        <v>0</v>
      </c>
      <c r="AL267" s="3">
        <f>[2]หน้าผ้า!DR276</f>
        <v>0</v>
      </c>
      <c r="AM267" s="3">
        <f>[2]หน้าผ้า!DS276</f>
        <v>0</v>
      </c>
      <c r="AN267" s="3">
        <f>[2]หน้าผ้า!DT276</f>
        <v>0</v>
      </c>
      <c r="AO267" s="3">
        <f>[2]หน้าผ้า!DU276</f>
        <v>0</v>
      </c>
      <c r="AP267" s="3">
        <f>[2]หน้าผ้า!DP276</f>
        <v>0</v>
      </c>
      <c r="AQ267" s="3">
        <f>[2]หน้าผ้า!DW276</f>
        <v>0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>
        <f>[2]หน้าผ้า!EC276</f>
        <v>0</v>
      </c>
      <c r="AX267" s="2">
        <f>[2]หน้าผ้า!ED276</f>
        <v>0</v>
      </c>
      <c r="AY267" s="2">
        <f>[2]หน้าผ้า!AG276</f>
        <v>0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>
        <f>[2]หน้าผ้า!BZ276</f>
        <v>0</v>
      </c>
      <c r="BD267" s="56">
        <f>[2]หน้าผ้า!CA276</f>
        <v>0</v>
      </c>
    </row>
    <row r="268" spans="1:56" ht="27.75" customHeight="1" x14ac:dyDescent="0.45">
      <c r="A268" s="3">
        <f>[2]หน้าผ้า!C277</f>
        <v>0</v>
      </c>
      <c r="B268" s="14">
        <f>[2]หน้าผ้า!B277</f>
        <v>0</v>
      </c>
      <c r="C268" s="9">
        <f>[2]หน้าผ้า!E277</f>
        <v>0</v>
      </c>
      <c r="D268" s="13">
        <f>[2]หน้าผ้า!F277</f>
        <v>0</v>
      </c>
      <c r="E268" s="9">
        <f>[2]หน้าผ้า!G277</f>
        <v>0</v>
      </c>
      <c r="F268" s="9">
        <f>[2]หน้าผ้า!H277</f>
        <v>0</v>
      </c>
      <c r="G268" s="9">
        <f>[2]หน้าผ้า!I277</f>
        <v>0</v>
      </c>
      <c r="H268" s="9">
        <f>[2]หน้าผ้า!J277</f>
        <v>0</v>
      </c>
      <c r="I268" s="9">
        <f>[2]หน้าผ้า!L277</f>
        <v>0</v>
      </c>
      <c r="J268" s="9">
        <f>[2]หน้าผ้า!M277</f>
        <v>0</v>
      </c>
      <c r="K268" s="9">
        <f>[2]หน้าผ้า!N277</f>
        <v>0</v>
      </c>
      <c r="L268" s="9">
        <f>[2]หน้าผ้า!R277</f>
        <v>0</v>
      </c>
      <c r="M268" s="10">
        <f>[2]หน้าผ้า!T277</f>
        <v>0</v>
      </c>
      <c r="N268" s="9">
        <f>[2]หน้าผ้า!U277</f>
        <v>0</v>
      </c>
      <c r="O268" s="9">
        <f>[2]หน้าผ้า!V277</f>
        <v>0</v>
      </c>
      <c r="P268" s="10">
        <f>[2]หน้าผ้า!AB277</f>
        <v>0</v>
      </c>
      <c r="Q268" s="10">
        <f>[2]หน้าผ้า!AC277</f>
        <v>0</v>
      </c>
      <c r="R268" s="10">
        <f>[2]หน้าผ้า!AD277</f>
        <v>0</v>
      </c>
      <c r="S268" s="9">
        <f>[2]หน้าผ้า!Z277</f>
        <v>0</v>
      </c>
      <c r="T268" s="12">
        <f>[2]หน้าผ้า!X277</f>
        <v>0</v>
      </c>
      <c r="U268" s="11">
        <f>[2]หน้าผ้า!AA277</f>
        <v>0</v>
      </c>
      <c r="V268" s="10">
        <f>[2]หน้าผ้า!AJ277</f>
        <v>0</v>
      </c>
      <c r="W268" s="10">
        <f>[2]หน้าผ้า!AL277</f>
        <v>0</v>
      </c>
      <c r="X268" s="10">
        <f>[2]หน้าผ้า!AM277</f>
        <v>0</v>
      </c>
      <c r="Y268" s="10">
        <f>[2]หน้าผ้า!AN277</f>
        <v>0</v>
      </c>
      <c r="Z268" s="9">
        <f>[2]หน้าผ้า!AO277</f>
        <v>0</v>
      </c>
      <c r="AA268" s="8">
        <f>[2]หน้าผ้า!AQ277</f>
        <v>0</v>
      </c>
      <c r="AB268" s="8">
        <f>[2]หน้าผ้า!AR277</f>
        <v>0</v>
      </c>
      <c r="AC268" s="8">
        <f>[2]หน้าผ้า!AS277</f>
        <v>0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>
        <f>[3]หน้าผ้า!DC280</f>
        <v>0</v>
      </c>
      <c r="AH268" s="1">
        <f>[2]หน้าผ้า!DL277</f>
        <v>0</v>
      </c>
      <c r="AI268" s="1">
        <f>[2]หน้าผ้า!DM277</f>
        <v>0</v>
      </c>
      <c r="AJ268" s="3">
        <f>[2]หน้าผ้า!DN277</f>
        <v>0</v>
      </c>
      <c r="AK268" s="3">
        <f>[2]หน้าผ้า!DQ277</f>
        <v>0</v>
      </c>
      <c r="AL268" s="3">
        <f>[2]หน้าผ้า!DR277</f>
        <v>0</v>
      </c>
      <c r="AM268" s="3">
        <f>[2]หน้าผ้า!DS277</f>
        <v>0</v>
      </c>
      <c r="AN268" s="3">
        <f>[2]หน้าผ้า!DT277</f>
        <v>0</v>
      </c>
      <c r="AO268" s="3">
        <f>[2]หน้าผ้า!DU277</f>
        <v>0</v>
      </c>
      <c r="AP268" s="3">
        <f>[2]หน้าผ้า!DP277</f>
        <v>0</v>
      </c>
      <c r="AQ268" s="3">
        <f>[2]หน้าผ้า!DW277</f>
        <v>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>
        <f>[2]หน้าผ้า!EC277</f>
        <v>0</v>
      </c>
      <c r="AX268" s="2">
        <f>[2]หน้าผ้า!ED277</f>
        <v>0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>
        <f>[2]หน้าผ้า!BZ277</f>
        <v>0</v>
      </c>
      <c r="BD268" s="56">
        <f>[2]หน้าผ้า!CA277</f>
        <v>0</v>
      </c>
    </row>
    <row r="269" spans="1:56" ht="27.75" customHeight="1" x14ac:dyDescent="0.45">
      <c r="A269" s="3">
        <f>[2]หน้าผ้า!C278</f>
        <v>0</v>
      </c>
      <c r="B269" s="14">
        <f>[2]หน้าผ้า!B278</f>
        <v>0</v>
      </c>
      <c r="C269" s="9">
        <f>[2]หน้าผ้า!E278</f>
        <v>0</v>
      </c>
      <c r="D269" s="13">
        <f>[2]หน้าผ้า!F278</f>
        <v>0</v>
      </c>
      <c r="E269" s="9">
        <f>[2]หน้าผ้า!G278</f>
        <v>0</v>
      </c>
      <c r="F269" s="9">
        <f>[2]หน้าผ้า!H278</f>
        <v>0</v>
      </c>
      <c r="G269" s="9">
        <f>[2]หน้าผ้า!I278</f>
        <v>0</v>
      </c>
      <c r="H269" s="9">
        <f>[2]หน้าผ้า!J278</f>
        <v>0</v>
      </c>
      <c r="I269" s="9">
        <f>[2]หน้าผ้า!L278</f>
        <v>0</v>
      </c>
      <c r="J269" s="9">
        <f>[2]หน้าผ้า!M278</f>
        <v>0</v>
      </c>
      <c r="K269" s="9">
        <f>[2]หน้าผ้า!N278</f>
        <v>0</v>
      </c>
      <c r="L269" s="9">
        <f>[2]หน้าผ้า!R278</f>
        <v>0</v>
      </c>
      <c r="M269" s="10">
        <f>[2]หน้าผ้า!T278</f>
        <v>0</v>
      </c>
      <c r="N269" s="9">
        <f>[2]หน้าผ้า!U278</f>
        <v>0</v>
      </c>
      <c r="O269" s="9">
        <f>[2]หน้าผ้า!V278</f>
        <v>0</v>
      </c>
      <c r="P269" s="10">
        <f>[2]หน้าผ้า!AB278</f>
        <v>0</v>
      </c>
      <c r="Q269" s="10">
        <f>[2]หน้าผ้า!AC278</f>
        <v>0</v>
      </c>
      <c r="R269" s="10">
        <f>[2]หน้าผ้า!AD278</f>
        <v>0</v>
      </c>
      <c r="S269" s="9">
        <f>[2]หน้าผ้า!Z278</f>
        <v>0</v>
      </c>
      <c r="T269" s="12">
        <f>[2]หน้าผ้า!X278</f>
        <v>0</v>
      </c>
      <c r="U269" s="11">
        <f>[2]หน้าผ้า!AA278</f>
        <v>0</v>
      </c>
      <c r="V269" s="10">
        <f>[2]หน้าผ้า!AJ278</f>
        <v>0</v>
      </c>
      <c r="W269" s="10">
        <f>[2]หน้าผ้า!AL278</f>
        <v>0</v>
      </c>
      <c r="X269" s="10">
        <f>[2]หน้าผ้า!AM278</f>
        <v>0</v>
      </c>
      <c r="Y269" s="10">
        <f>[2]หน้าผ้า!AN278</f>
        <v>0</v>
      </c>
      <c r="Z269" s="9">
        <f>[2]หน้าผ้า!AO278</f>
        <v>0</v>
      </c>
      <c r="AA269" s="8">
        <f>[2]หน้าผ้า!AQ278</f>
        <v>0</v>
      </c>
      <c r="AB269" s="8">
        <f>[2]หน้าผ้า!AR278</f>
        <v>0</v>
      </c>
      <c r="AC269" s="8">
        <f>[2]หน้าผ้า!AS278</f>
        <v>0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>
        <f>[3]หน้าผ้า!DC281</f>
        <v>0</v>
      </c>
      <c r="AH269" s="1">
        <f>[2]หน้าผ้า!DL278</f>
        <v>0</v>
      </c>
      <c r="AI269" s="1">
        <f>[2]หน้าผ้า!DM278</f>
        <v>0</v>
      </c>
      <c r="AJ269" s="3">
        <f>[2]หน้าผ้า!DN278</f>
        <v>0</v>
      </c>
      <c r="AK269" s="3">
        <f>[2]หน้าผ้า!DQ278</f>
        <v>0</v>
      </c>
      <c r="AL269" s="3">
        <f>[2]หน้าผ้า!DR278</f>
        <v>0</v>
      </c>
      <c r="AM269" s="3">
        <f>[2]หน้าผ้า!DS278</f>
        <v>0</v>
      </c>
      <c r="AN269" s="3">
        <f>[2]หน้าผ้า!DT278</f>
        <v>0</v>
      </c>
      <c r="AO269" s="3">
        <f>[2]หน้าผ้า!DU278</f>
        <v>0</v>
      </c>
      <c r="AP269" s="3">
        <f>[2]หน้าผ้า!DP278</f>
        <v>0</v>
      </c>
      <c r="AQ269" s="3">
        <f>[2]หน้าผ้า!DW278</f>
        <v>0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>
        <f>[2]หน้าผ้า!EC278</f>
        <v>0</v>
      </c>
      <c r="AX269" s="2">
        <f>[2]หน้าผ้า!ED278</f>
        <v>0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>
        <f>[2]หน้าผ้า!BZ278</f>
        <v>0</v>
      </c>
      <c r="BD269" s="56">
        <f>[2]หน้าผ้า!CA278</f>
        <v>0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0</v>
      </c>
      <c r="F270" s="9">
        <f>[2]หน้าผ้า!H279</f>
        <v>0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0</v>
      </c>
      <c r="J270" s="9">
        <f>[2]หน้าผ้า!M279</f>
        <v>0</v>
      </c>
      <c r="K270" s="9">
        <f>[2]หน้าผ้า!N279</f>
        <v>0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>
        <f>[2]หน้าผ้า!AO279</f>
        <v>0</v>
      </c>
      <c r="AA270" s="8">
        <f>[2]หน้าผ้า!AQ279</f>
        <v>0</v>
      </c>
      <c r="AB270" s="8">
        <f>[2]หน้าผ้า!AR279</f>
        <v>0</v>
      </c>
      <c r="AC270" s="8">
        <f>[2]หน้าผ้า!AS279</f>
        <v>0</v>
      </c>
      <c r="AD270" s="8">
        <f>[2]หน้าผ้า!AT279</f>
        <v>0</v>
      </c>
      <c r="AE270" s="8">
        <f>[2]หน้าผ้า!AU279</f>
        <v>0</v>
      </c>
      <c r="AF270" s="8">
        <f>[2]หน้าผ้า!AI279</f>
        <v>0</v>
      </c>
      <c r="AG270" s="1">
        <f>[3]หน้าผ้า!DC282</f>
        <v>0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>
        <f>[2]หน้าผ้า!BZ279</f>
        <v>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0</v>
      </c>
      <c r="F271" s="9">
        <f>[2]หน้าผ้า!H280</f>
        <v>0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0</v>
      </c>
      <c r="J271" s="9">
        <f>[2]หน้าผ้า!M280</f>
        <v>0</v>
      </c>
      <c r="K271" s="9">
        <f>[2]หน้าผ้า!N280</f>
        <v>0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>
        <f>[2]หน้าผ้า!AO280</f>
        <v>0</v>
      </c>
      <c r="AA271" s="8">
        <f>[2]หน้าผ้า!AQ280</f>
        <v>0</v>
      </c>
      <c r="AB271" s="8">
        <f>[2]หน้าผ้า!AR280</f>
        <v>0</v>
      </c>
      <c r="AC271" s="8">
        <f>[2]หน้าผ้า!AS280</f>
        <v>0</v>
      </c>
      <c r="AD271" s="8">
        <f>[2]หน้าผ้า!AT280</f>
        <v>0</v>
      </c>
      <c r="AE271" s="8">
        <f>[2]หน้าผ้า!AU280</f>
        <v>0</v>
      </c>
      <c r="AF271" s="8">
        <f>[2]หน้าผ้า!AI280</f>
        <v>0</v>
      </c>
      <c r="AG271" s="1">
        <f>[3]หน้าผ้า!DC283</f>
        <v>0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>
        <f>[2]หน้าผ้า!BZ280</f>
        <v>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>
        <f>[2]หน้าผ้า!F281</f>
        <v>0</v>
      </c>
      <c r="E272" s="9">
        <f>[2]หน้าผ้า!G281</f>
        <v>0</v>
      </c>
      <c r="F272" s="9">
        <f>[2]หน้าผ้า!H281</f>
        <v>0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0</v>
      </c>
      <c r="J272" s="9">
        <f>[2]หน้าผ้า!M281</f>
        <v>0</v>
      </c>
      <c r="K272" s="9">
        <f>[2]หน้าผ้า!N281</f>
        <v>0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>
        <f>[2]หน้าผ้า!AO281</f>
        <v>0</v>
      </c>
      <c r="AA272" s="8">
        <f>[2]หน้าผ้า!AQ281</f>
        <v>0</v>
      </c>
      <c r="AB272" s="8">
        <f>[2]หน้าผ้า!AR281</f>
        <v>0</v>
      </c>
      <c r="AC272" s="8">
        <f>[2]หน้าผ้า!AS281</f>
        <v>0</v>
      </c>
      <c r="AD272" s="8">
        <f>[2]หน้าผ้า!AT281</f>
        <v>0</v>
      </c>
      <c r="AE272" s="8">
        <f>[2]หน้าผ้า!AU281</f>
        <v>0</v>
      </c>
      <c r="AF272" s="8">
        <f>[2]หน้าผ้า!AI281</f>
        <v>0</v>
      </c>
      <c r="AG272" s="1">
        <f>[3]หน้าผ้า!DC284</f>
        <v>0</v>
      </c>
      <c r="AH272" s="1">
        <f>[2]หน้าผ้า!DL281</f>
        <v>0</v>
      </c>
      <c r="AI272" s="1">
        <f>[2]หน้าผ้า!DM281</f>
        <v>0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>
        <f>[2]หน้าผ้า!BZ281</f>
        <v>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0</v>
      </c>
      <c r="F273" s="9">
        <f>[2]หน้าผ้า!H282</f>
        <v>0</v>
      </c>
      <c r="G273" s="9">
        <f>[2]หน้าผ้า!I282</f>
        <v>0</v>
      </c>
      <c r="H273" s="9">
        <f>[2]หน้าผ้า!J282</f>
        <v>0</v>
      </c>
      <c r="I273" s="9">
        <f>[2]หน้าผ้า!L282</f>
        <v>0</v>
      </c>
      <c r="J273" s="9">
        <f>[2]หน้าผ้า!M282</f>
        <v>0</v>
      </c>
      <c r="K273" s="9">
        <f>[2]หน้าผ้า!N282</f>
        <v>0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>
        <f>[2]หน้าผ้า!AO282</f>
        <v>0</v>
      </c>
      <c r="AA273" s="8">
        <f>[2]หน้าผ้า!AQ282</f>
        <v>0</v>
      </c>
      <c r="AB273" s="8">
        <f>[2]หน้าผ้า!AR282</f>
        <v>0</v>
      </c>
      <c r="AC273" s="8">
        <f>[2]หน้าผ้า!AS282</f>
        <v>0</v>
      </c>
      <c r="AD273" s="8">
        <f>[2]หน้าผ้า!AT282</f>
        <v>0</v>
      </c>
      <c r="AE273" s="8">
        <f>[2]หน้าผ้า!AU282</f>
        <v>0</v>
      </c>
      <c r="AF273" s="8">
        <f>[2]หน้าผ้า!AI282</f>
        <v>0</v>
      </c>
      <c r="AG273" s="1">
        <f>[3]หน้าผ้า!DC285</f>
        <v>0</v>
      </c>
      <c r="AH273" s="1">
        <f>[2]หน้าผ้า!DL282</f>
        <v>0</v>
      </c>
      <c r="AI273" s="1">
        <f>[2]หน้าผ้า!DM282</f>
        <v>0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>
        <f>[2]หน้าผ้า!BZ282</f>
        <v>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0</v>
      </c>
      <c r="F274" s="9">
        <f>[2]หน้าผ้า!H283</f>
        <v>0</v>
      </c>
      <c r="G274" s="9">
        <f>[2]หน้าผ้า!I283</f>
        <v>0</v>
      </c>
      <c r="H274" s="9">
        <f>[2]หน้าผ้า!J283</f>
        <v>0</v>
      </c>
      <c r="I274" s="9">
        <f>[2]หน้าผ้า!L283</f>
        <v>0</v>
      </c>
      <c r="J274" s="9">
        <f>[2]หน้าผ้า!M283</f>
        <v>0</v>
      </c>
      <c r="K274" s="9">
        <f>[2]หน้าผ้า!N283</f>
        <v>0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>
        <f>[2]หน้าผ้า!AO283</f>
        <v>0</v>
      </c>
      <c r="AA274" s="8">
        <f>[2]หน้าผ้า!AQ283</f>
        <v>0</v>
      </c>
      <c r="AB274" s="8">
        <f>[2]หน้าผ้า!AR283</f>
        <v>0</v>
      </c>
      <c r="AC274" s="8">
        <f>[2]หน้าผ้า!AS283</f>
        <v>0</v>
      </c>
      <c r="AD274" s="8">
        <f>[2]หน้าผ้า!AT283</f>
        <v>0</v>
      </c>
      <c r="AE274" s="8">
        <f>[2]หน้าผ้า!AU283</f>
        <v>0</v>
      </c>
      <c r="AF274" s="8">
        <f>[2]หน้าผ้า!AI283</f>
        <v>0</v>
      </c>
      <c r="AG274" s="1">
        <f>[3]หน้าผ้า!DC286</f>
        <v>0</v>
      </c>
      <c r="AH274" s="1">
        <f>[2]หน้าผ้า!DL283</f>
        <v>0</v>
      </c>
      <c r="AI274" s="1">
        <f>[2]หน้าผ้า!DM283</f>
        <v>0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>
        <f>[2]หน้าผ้า!BZ283</f>
        <v>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0</v>
      </c>
      <c r="B275" s="14">
        <f>[2]หน้าผ้า!B284</f>
        <v>0</v>
      </c>
      <c r="C275" s="9">
        <f>[2]หน้าผ้า!E284</f>
        <v>0</v>
      </c>
      <c r="D275" s="13">
        <f>[2]หน้าผ้า!F284</f>
        <v>0</v>
      </c>
      <c r="E275" s="9">
        <f>[2]หน้าผ้า!G284</f>
        <v>0</v>
      </c>
      <c r="F275" s="9">
        <f>[2]หน้าผ้า!H284</f>
        <v>0</v>
      </c>
      <c r="G275" s="9">
        <f>[2]หน้าผ้า!I284</f>
        <v>0</v>
      </c>
      <c r="H275" s="9">
        <f>[2]หน้าผ้า!J284</f>
        <v>0</v>
      </c>
      <c r="I275" s="9">
        <f>[2]หน้าผ้า!L284</f>
        <v>0</v>
      </c>
      <c r="J275" s="9">
        <f>[2]หน้าผ้า!M284</f>
        <v>0</v>
      </c>
      <c r="K275" s="9">
        <f>[2]หน้าผ้า!N284</f>
        <v>0</v>
      </c>
      <c r="L275" s="9">
        <f>[2]หน้าผ้า!R284</f>
        <v>0</v>
      </c>
      <c r="M275" s="10">
        <f>[2]หน้าผ้า!T284</f>
        <v>0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>
        <f>[2]หน้าผ้า!Z284</f>
        <v>0</v>
      </c>
      <c r="T275" s="12">
        <f>[2]หน้าผ้า!X284</f>
        <v>0</v>
      </c>
      <c r="U275" s="11">
        <f>[2]หน้าผ้า!AA284</f>
        <v>0</v>
      </c>
      <c r="V275" s="10">
        <f>[2]หน้าผ้า!AJ284</f>
        <v>0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>
        <f>[2]หน้าผ้า!AO284</f>
        <v>0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>
        <f>[3]หน้าผ้า!DC287</f>
        <v>0</v>
      </c>
      <c r="AH275" s="1">
        <f>[2]หน้าผ้า!DL284</f>
        <v>0</v>
      </c>
      <c r="AI275" s="1">
        <f>[2]หน้าผ้า!DM284</f>
        <v>0</v>
      </c>
      <c r="AJ275" s="3">
        <f>[2]หน้าผ้า!DN284</f>
        <v>0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0</v>
      </c>
      <c r="AP275" s="3">
        <f>[2]หน้าผ้า!DP284</f>
        <v>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>
        <f>[2]หน้าผ้า!EC284</f>
        <v>0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>
        <f>[2]หน้าผ้า!BZ284</f>
        <v>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0</v>
      </c>
      <c r="F276" s="9">
        <f>[2]หน้าผ้า!H285</f>
        <v>0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0</v>
      </c>
      <c r="J276" s="9">
        <f>[2]หน้าผ้า!M285</f>
        <v>0</v>
      </c>
      <c r="K276" s="9">
        <f>[2]หน้าผ้า!N285</f>
        <v>0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>
        <f>[2]หน้าผ้า!AO285</f>
        <v>0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>
        <f>[2]หน้าผ้า!AI285</f>
        <v>0</v>
      </c>
      <c r="AG276" s="1">
        <f>[3]หน้าผ้า!DC288</f>
        <v>0</v>
      </c>
      <c r="AH276" s="1">
        <f>[2]หน้าผ้า!DL285</f>
        <v>0</v>
      </c>
      <c r="AI276" s="1">
        <f>[2]หน้าผ้า!DM285</f>
        <v>0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>
        <f>[2]หน้าผ้า!BZ285</f>
        <v>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0</v>
      </c>
      <c r="F277" s="9">
        <f>[2]หน้าผ้า!H286</f>
        <v>0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0</v>
      </c>
      <c r="J277" s="9">
        <f>[2]หน้าผ้า!M286</f>
        <v>0</v>
      </c>
      <c r="K277" s="9">
        <f>[2]หน้าผ้า!N286</f>
        <v>0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>
        <f>[2]หน้าผ้า!AO286</f>
        <v>0</v>
      </c>
      <c r="AA277" s="8">
        <f>[2]หน้าผ้า!AQ286</f>
        <v>0</v>
      </c>
      <c r="AB277" s="8">
        <f>[2]หน้าผ้า!AR286</f>
        <v>0</v>
      </c>
      <c r="AC277" s="8">
        <f>[2]หน้าผ้า!AS286</f>
        <v>0</v>
      </c>
      <c r="AD277" s="8">
        <f>[2]หน้าผ้า!AT286</f>
        <v>0</v>
      </c>
      <c r="AE277" s="8">
        <f>[2]หน้าผ้า!AU286</f>
        <v>0</v>
      </c>
      <c r="AF277" s="8">
        <f>[2]หน้าผ้า!AI286</f>
        <v>0</v>
      </c>
      <c r="AG277" s="1">
        <f>[3]หน้าผ้า!DC289</f>
        <v>0</v>
      </c>
      <c r="AH277" s="1">
        <f>[2]หน้าผ้า!DL286</f>
        <v>0</v>
      </c>
      <c r="AI277" s="1">
        <f>[2]หน้าผ้า!DM286</f>
        <v>0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>
        <f>[2]หน้าผ้า!BZ286</f>
        <v>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0</v>
      </c>
      <c r="F278" s="9">
        <f>[2]หน้าผ้า!H287</f>
        <v>0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0</v>
      </c>
      <c r="J278" s="9">
        <f>[2]หน้าผ้า!M287</f>
        <v>0</v>
      </c>
      <c r="K278" s="9">
        <f>[2]หน้าผ้า!N287</f>
        <v>0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>
        <f>[2]หน้าผ้า!AO287</f>
        <v>0</v>
      </c>
      <c r="AA278" s="8">
        <f>[2]หน้าผ้า!AQ287</f>
        <v>0</v>
      </c>
      <c r="AB278" s="8">
        <f>[2]หน้าผ้า!AR287</f>
        <v>0</v>
      </c>
      <c r="AC278" s="8">
        <f>[2]หน้าผ้า!AS287</f>
        <v>0</v>
      </c>
      <c r="AD278" s="8">
        <f>[2]หน้าผ้า!AT287</f>
        <v>0</v>
      </c>
      <c r="AE278" s="8">
        <f>[2]หน้าผ้า!AU287</f>
        <v>0</v>
      </c>
      <c r="AF278" s="8">
        <f>[2]หน้าผ้า!AI287</f>
        <v>0</v>
      </c>
      <c r="AG278" s="1">
        <f>[3]หน้าผ้า!DC290</f>
        <v>0</v>
      </c>
      <c r="AH278" s="1">
        <f>[2]หน้าผ้า!DL287</f>
        <v>0</v>
      </c>
      <c r="AI278" s="1">
        <f>[2]หน้าผ้า!DM287</f>
        <v>0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>
        <f>[2]หน้าผ้า!BZ287</f>
        <v>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0</v>
      </c>
      <c r="B279" s="14">
        <f>[2]หน้าผ้า!B288</f>
        <v>0</v>
      </c>
      <c r="C279" s="9">
        <f>[2]หน้าผ้า!E288</f>
        <v>0</v>
      </c>
      <c r="D279" s="13">
        <f>[2]หน้าผ้า!F288</f>
        <v>0</v>
      </c>
      <c r="E279" s="9">
        <f>[2]หน้าผ้า!G288</f>
        <v>0</v>
      </c>
      <c r="F279" s="9">
        <f>[2]หน้าผ้า!H288</f>
        <v>0</v>
      </c>
      <c r="G279" s="9">
        <f>[2]หน้าผ้า!I288</f>
        <v>0</v>
      </c>
      <c r="H279" s="9">
        <f>[2]หน้าผ้า!J288</f>
        <v>0</v>
      </c>
      <c r="I279" s="9">
        <f>[2]หน้าผ้า!L288</f>
        <v>0</v>
      </c>
      <c r="J279" s="9">
        <f>[2]หน้าผ้า!M288</f>
        <v>0</v>
      </c>
      <c r="K279" s="9">
        <f>[2]หน้าผ้า!N288</f>
        <v>0</v>
      </c>
      <c r="L279" s="9">
        <f>[2]หน้าผ้า!R288</f>
        <v>0</v>
      </c>
      <c r="M279" s="10">
        <f>[2]หน้าผ้า!T288</f>
        <v>0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>
        <f>[2]หน้าผ้า!Z288</f>
        <v>0</v>
      </c>
      <c r="T279" s="12">
        <f>[2]หน้าผ้า!X288</f>
        <v>0</v>
      </c>
      <c r="U279" s="11">
        <f>[2]หน้าผ้า!AA288</f>
        <v>0</v>
      </c>
      <c r="V279" s="10">
        <f>[2]หน้าผ้า!AJ288</f>
        <v>0</v>
      </c>
      <c r="W279" s="10">
        <f>[2]หน้าผ้า!AL288</f>
        <v>0</v>
      </c>
      <c r="X279" s="10">
        <f>[2]หน้าผ้า!AM288</f>
        <v>0</v>
      </c>
      <c r="Y279" s="10">
        <f>[2]หน้าผ้า!AN288</f>
        <v>0</v>
      </c>
      <c r="Z279" s="9">
        <f>[2]หน้าผ้า!AO288</f>
        <v>0</v>
      </c>
      <c r="AA279" s="8">
        <f>[2]หน้าผ้า!AQ288</f>
        <v>0</v>
      </c>
      <c r="AB279" s="8">
        <f>[2]หน้าผ้า!AR288</f>
        <v>0</v>
      </c>
      <c r="AC279" s="8">
        <f>[2]หน้าผ้า!AS288</f>
        <v>0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>
        <f>[3]หน้าผ้า!DC291</f>
        <v>0</v>
      </c>
      <c r="AH279" s="1">
        <f>[2]หน้าผ้า!DL288</f>
        <v>0</v>
      </c>
      <c r="AI279" s="1">
        <f>[2]หน้าผ้า!DM288</f>
        <v>0</v>
      </c>
      <c r="AJ279" s="3">
        <f>[2]หน้าผ้า!DN288</f>
        <v>0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0</v>
      </c>
      <c r="AP279" s="3">
        <f>[2]หน้าผ้า!DP288</f>
        <v>0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>
        <f>[2]หน้าผ้า!EC288</f>
        <v>0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>
        <f>[2]หน้าผ้า!BZ288</f>
        <v>0</v>
      </c>
      <c r="BD279" s="56">
        <f>[2]หน้าผ้า!CA288</f>
        <v>0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0</v>
      </c>
      <c r="F280" s="9">
        <f>[2]หน้าผ้า!H289</f>
        <v>0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0</v>
      </c>
      <c r="J280" s="9">
        <f>[2]หน้าผ้า!M289</f>
        <v>0</v>
      </c>
      <c r="K280" s="9">
        <f>[2]หน้าผ้า!N289</f>
        <v>0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>
        <f>[2]หน้าผ้า!AO289</f>
        <v>0</v>
      </c>
      <c r="AA280" s="8">
        <f>[2]หน้าผ้า!AQ289</f>
        <v>0</v>
      </c>
      <c r="AB280" s="8">
        <f>[2]หน้าผ้า!AR289</f>
        <v>0</v>
      </c>
      <c r="AC280" s="8">
        <f>[2]หน้าผ้า!AS289</f>
        <v>0</v>
      </c>
      <c r="AD280" s="8">
        <f>[2]หน้าผ้า!AT289</f>
        <v>0</v>
      </c>
      <c r="AE280" s="8">
        <f>[2]หน้าผ้า!AU289</f>
        <v>0</v>
      </c>
      <c r="AF280" s="8">
        <f>[2]หน้าผ้า!AI289</f>
        <v>0</v>
      </c>
      <c r="AG280" s="1">
        <f>[3]หน้าผ้า!DC292</f>
        <v>0</v>
      </c>
      <c r="AH280" s="1">
        <f>[2]หน้าผ้า!DL289</f>
        <v>0</v>
      </c>
      <c r="AI280" s="1">
        <f>[2]หน้าผ้า!DM289</f>
        <v>0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>
        <f>[2]หน้าผ้า!BZ289</f>
        <v>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0</v>
      </c>
      <c r="F281" s="9">
        <f>[2]หน้าผ้า!H290</f>
        <v>0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0</v>
      </c>
      <c r="J281" s="9">
        <f>[2]หน้าผ้า!M290</f>
        <v>0</v>
      </c>
      <c r="K281" s="9">
        <f>[2]หน้าผ้า!N290</f>
        <v>0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>
        <f>[2]หน้าผ้า!AO290</f>
        <v>0</v>
      </c>
      <c r="AA281" s="8">
        <f>[2]หน้าผ้า!AQ290</f>
        <v>0</v>
      </c>
      <c r="AB281" s="8">
        <f>[2]หน้าผ้า!AR290</f>
        <v>0</v>
      </c>
      <c r="AC281" s="8">
        <f>[2]หน้าผ้า!AS290</f>
        <v>0</v>
      </c>
      <c r="AD281" s="8">
        <f>[2]หน้าผ้า!AT290</f>
        <v>0</v>
      </c>
      <c r="AE281" s="8">
        <f>[2]หน้าผ้า!AU290</f>
        <v>0</v>
      </c>
      <c r="AF281" s="8">
        <f>[2]หน้าผ้า!AI290</f>
        <v>0</v>
      </c>
      <c r="AG281" s="1">
        <f>[3]หน้าผ้า!DC293</f>
        <v>0</v>
      </c>
      <c r="AH281" s="1">
        <f>[2]หน้าผ้า!DL290</f>
        <v>0</v>
      </c>
      <c r="AI281" s="1">
        <f>[2]หน้าผ้า!DM290</f>
        <v>0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>
        <f>[2]หน้าผ้า!BZ290</f>
        <v>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0</v>
      </c>
      <c r="F282" s="9">
        <f>[2]หน้าผ้า!H291</f>
        <v>0</v>
      </c>
      <c r="G282" s="9">
        <f>[2]หน้าผ้า!I291</f>
        <v>0</v>
      </c>
      <c r="H282" s="9">
        <f>[2]หน้าผ้า!J291</f>
        <v>0</v>
      </c>
      <c r="I282" s="9">
        <f>[2]หน้าผ้า!L291</f>
        <v>0</v>
      </c>
      <c r="J282" s="9">
        <f>[2]หน้าผ้า!M291</f>
        <v>0</v>
      </c>
      <c r="K282" s="9">
        <f>[2]หน้าผ้า!N291</f>
        <v>0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>
        <f>[2]หน้าผ้า!AO291</f>
        <v>0</v>
      </c>
      <c r="AA282" s="8">
        <f>[2]หน้าผ้า!AQ291</f>
        <v>0</v>
      </c>
      <c r="AB282" s="8">
        <f>[2]หน้าผ้า!AR291</f>
        <v>0</v>
      </c>
      <c r="AC282" s="8">
        <f>[2]หน้าผ้า!AS291</f>
        <v>0</v>
      </c>
      <c r="AD282" s="8">
        <f>[2]หน้าผ้า!AT291</f>
        <v>0</v>
      </c>
      <c r="AE282" s="8">
        <f>[2]หน้าผ้า!AU291</f>
        <v>0</v>
      </c>
      <c r="AF282" s="8">
        <f>[2]หน้าผ้า!AI291</f>
        <v>0</v>
      </c>
      <c r="AG282" s="1">
        <f>[3]หน้าผ้า!DC294</f>
        <v>0</v>
      </c>
      <c r="AH282" s="1">
        <f>[2]หน้าผ้า!DL291</f>
        <v>0</v>
      </c>
      <c r="AI282" s="1">
        <f>[2]หน้าผ้า!DM291</f>
        <v>0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>
        <f>[2]หน้าผ้า!BZ291</f>
        <v>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0</v>
      </c>
      <c r="B283" s="14">
        <f>[2]หน้าผ้า!B292</f>
        <v>0</v>
      </c>
      <c r="C283" s="9">
        <f>[2]หน้าผ้า!E292</f>
        <v>0</v>
      </c>
      <c r="D283" s="13">
        <f>[2]หน้าผ้า!F292</f>
        <v>0</v>
      </c>
      <c r="E283" s="9">
        <f>[2]หน้าผ้า!G292</f>
        <v>0</v>
      </c>
      <c r="F283" s="9">
        <f>[2]หน้าผ้า!H292</f>
        <v>0</v>
      </c>
      <c r="G283" s="9">
        <f>[2]หน้าผ้า!I292</f>
        <v>0</v>
      </c>
      <c r="H283" s="9">
        <f>[2]หน้าผ้า!J292</f>
        <v>0</v>
      </c>
      <c r="I283" s="9">
        <f>[2]หน้าผ้า!L292</f>
        <v>0</v>
      </c>
      <c r="J283" s="9">
        <f>[2]หน้าผ้า!M292</f>
        <v>0</v>
      </c>
      <c r="K283" s="9">
        <f>[2]หน้าผ้า!N292</f>
        <v>0</v>
      </c>
      <c r="L283" s="9">
        <f>[2]หน้าผ้า!R292</f>
        <v>0</v>
      </c>
      <c r="M283" s="10">
        <f>[2]หน้าผ้า!T292</f>
        <v>0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>
        <f>[2]หน้าผ้า!Z292</f>
        <v>0</v>
      </c>
      <c r="T283" s="12">
        <f>[2]หน้าผ้า!X292</f>
        <v>0</v>
      </c>
      <c r="U283" s="11">
        <f>[2]หน้าผ้า!AA292</f>
        <v>0</v>
      </c>
      <c r="V283" s="10">
        <f>[2]หน้าผ้า!AJ292</f>
        <v>0</v>
      </c>
      <c r="W283" s="10">
        <f>[2]หน้าผ้า!AL292</f>
        <v>0</v>
      </c>
      <c r="X283" s="10">
        <f>[2]หน้าผ้า!AM292</f>
        <v>0</v>
      </c>
      <c r="Y283" s="10">
        <f>[2]หน้าผ้า!AN292</f>
        <v>0</v>
      </c>
      <c r="Z283" s="9">
        <f>[2]หน้าผ้า!AO292</f>
        <v>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>
        <f>[3]หน้าผ้า!DC295</f>
        <v>0</v>
      </c>
      <c r="AH283" s="1">
        <f>[2]หน้าผ้า!DL292</f>
        <v>0</v>
      </c>
      <c r="AI283" s="1">
        <f>[2]หน้าผ้า!DM292</f>
        <v>0</v>
      </c>
      <c r="AJ283" s="3">
        <f>[2]หน้าผ้า!DN292</f>
        <v>0</v>
      </c>
      <c r="AK283" s="3">
        <f>[2]หน้าผ้า!DQ292</f>
        <v>0</v>
      </c>
      <c r="AL283" s="3">
        <f>[2]หน้าผ้า!DR292</f>
        <v>0</v>
      </c>
      <c r="AM283" s="3">
        <f>[2]หน้าผ้า!DS292</f>
        <v>0</v>
      </c>
      <c r="AN283" s="3">
        <f>[2]หน้าผ้า!DT292</f>
        <v>0</v>
      </c>
      <c r="AO283" s="3">
        <f>[2]หน้าผ้า!DU292</f>
        <v>0</v>
      </c>
      <c r="AP283" s="3">
        <f>[2]หน้าผ้า!DP292</f>
        <v>0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>
        <f>[2]หน้าผ้า!EC292</f>
        <v>0</v>
      </c>
      <c r="AX283" s="2">
        <f>[2]หน้าผ้า!ED292</f>
        <v>0</v>
      </c>
      <c r="AY283" s="2">
        <f>[2]หน้าผ้า!AG292</f>
        <v>0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>
        <f>[2]หน้าผ้า!BZ292</f>
        <v>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>
        <f>[2]หน้าผ้า!B293</f>
        <v>0</v>
      </c>
      <c r="C284" s="9">
        <f>[2]หน้าผ้า!E293</f>
        <v>0</v>
      </c>
      <c r="D284" s="13">
        <f>[2]หน้าผ้า!F293</f>
        <v>0</v>
      </c>
      <c r="E284" s="9">
        <f>[2]หน้าผ้า!G293</f>
        <v>0</v>
      </c>
      <c r="F284" s="9">
        <f>[2]หน้าผ้า!H293</f>
        <v>0</v>
      </c>
      <c r="G284" s="9">
        <f>[2]หน้าผ้า!I293</f>
        <v>0</v>
      </c>
      <c r="H284" s="9">
        <f>[2]หน้าผ้า!J293</f>
        <v>0</v>
      </c>
      <c r="I284" s="9">
        <f>[2]หน้าผ้า!L293</f>
        <v>0</v>
      </c>
      <c r="J284" s="9">
        <f>[2]หน้าผ้า!M293</f>
        <v>0</v>
      </c>
      <c r="K284" s="9">
        <f>[2]หน้าผ้า!N293</f>
        <v>0</v>
      </c>
      <c r="L284" s="9">
        <f>[2]หน้าผ้า!R293</f>
        <v>0</v>
      </c>
      <c r="M284" s="10">
        <f>[2]หน้าผ้า!T293</f>
        <v>0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>
        <f>[2]หน้าผ้า!Z293</f>
        <v>0</v>
      </c>
      <c r="T284" s="12">
        <f>[2]หน้าผ้า!X293</f>
        <v>0</v>
      </c>
      <c r="U284" s="11">
        <f>[2]หน้าผ้า!AA293</f>
        <v>0</v>
      </c>
      <c r="V284" s="10">
        <f>[2]หน้าผ้า!AJ293</f>
        <v>0</v>
      </c>
      <c r="W284" s="10">
        <f>[2]หน้าผ้า!AL293</f>
        <v>0</v>
      </c>
      <c r="X284" s="10">
        <f>[2]หน้าผ้า!AM293</f>
        <v>0</v>
      </c>
      <c r="Y284" s="10">
        <f>[2]หน้าผ้า!AN293</f>
        <v>0</v>
      </c>
      <c r="Z284" s="9">
        <f>[2]หน้าผ้า!AO293</f>
        <v>0</v>
      </c>
      <c r="AA284" s="8">
        <f>[2]หน้าผ้า!AQ293</f>
        <v>0</v>
      </c>
      <c r="AB284" s="8">
        <f>[2]หน้าผ้า!AR293</f>
        <v>0</v>
      </c>
      <c r="AC284" s="8">
        <f>[2]หน้าผ้า!AS293</f>
        <v>0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>
        <f>[3]หน้าผ้า!DC296</f>
        <v>0</v>
      </c>
      <c r="AH284" s="1">
        <f>[2]หน้าผ้า!DL293</f>
        <v>0</v>
      </c>
      <c r="AI284" s="1">
        <f>[2]หน้าผ้า!DM293</f>
        <v>0</v>
      </c>
      <c r="AJ284" s="3">
        <f>[2]หน้าผ้า!DN293</f>
        <v>0</v>
      </c>
      <c r="AK284" s="3">
        <f>[2]หน้าผ้า!DQ293</f>
        <v>0</v>
      </c>
      <c r="AL284" s="3">
        <f>[2]หน้าผ้า!DR293</f>
        <v>0</v>
      </c>
      <c r="AM284" s="3">
        <f>[2]หน้าผ้า!DS293</f>
        <v>0</v>
      </c>
      <c r="AN284" s="3">
        <f>[2]หน้าผ้า!DT293</f>
        <v>0</v>
      </c>
      <c r="AO284" s="3">
        <f>[2]หน้าผ้า!DU293</f>
        <v>0</v>
      </c>
      <c r="AP284" s="3">
        <f>[2]หน้าผ้า!DP293</f>
        <v>0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>
        <f>[2]หน้าผ้า!EC293</f>
        <v>0</v>
      </c>
      <c r="AX284" s="2">
        <f>[2]หน้าผ้า!ED293</f>
        <v>0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>
        <f>[2]หน้าผ้า!BZ293</f>
        <v>0</v>
      </c>
      <c r="BD284" s="56">
        <f>[2]หน้าผ้า!CA293</f>
        <v>0</v>
      </c>
    </row>
    <row r="285" spans="1:56" ht="27.75" customHeight="1" x14ac:dyDescent="0.45">
      <c r="A285" s="3">
        <f>[2]หน้าผ้า!C294</f>
        <v>0</v>
      </c>
      <c r="B285" s="14">
        <f>[2]หน้าผ้า!B294</f>
        <v>0</v>
      </c>
      <c r="C285" s="9">
        <f>[2]หน้าผ้า!E294</f>
        <v>0</v>
      </c>
      <c r="D285" s="13">
        <f>[2]หน้าผ้า!F294</f>
        <v>0</v>
      </c>
      <c r="E285" s="9">
        <f>[2]หน้าผ้า!G294</f>
        <v>0</v>
      </c>
      <c r="F285" s="9">
        <f>[2]หน้าผ้า!H294</f>
        <v>0</v>
      </c>
      <c r="G285" s="9">
        <f>[2]หน้าผ้า!I294</f>
        <v>0</v>
      </c>
      <c r="H285" s="9">
        <f>[2]หน้าผ้า!J294</f>
        <v>0</v>
      </c>
      <c r="I285" s="9">
        <f>[2]หน้าผ้า!L294</f>
        <v>0</v>
      </c>
      <c r="J285" s="9">
        <f>[2]หน้าผ้า!M294</f>
        <v>0</v>
      </c>
      <c r="K285" s="9">
        <f>[2]หน้าผ้า!N294</f>
        <v>0</v>
      </c>
      <c r="L285" s="9">
        <f>[2]หน้าผ้า!R294</f>
        <v>0</v>
      </c>
      <c r="M285" s="10">
        <f>[2]หน้าผ้า!T294</f>
        <v>0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>
        <f>[2]หน้าผ้า!Z294</f>
        <v>0</v>
      </c>
      <c r="T285" s="12">
        <f>[2]หน้าผ้า!X294</f>
        <v>0</v>
      </c>
      <c r="U285" s="11">
        <f>[2]หน้าผ้า!AA294</f>
        <v>0</v>
      </c>
      <c r="V285" s="10">
        <f>[2]หน้าผ้า!AJ294</f>
        <v>0</v>
      </c>
      <c r="W285" s="10">
        <f>[2]หน้าผ้า!AL294</f>
        <v>0</v>
      </c>
      <c r="X285" s="10">
        <f>[2]หน้าผ้า!AM294</f>
        <v>0</v>
      </c>
      <c r="Y285" s="10">
        <f>[2]หน้าผ้า!AN294</f>
        <v>0</v>
      </c>
      <c r="Z285" s="9">
        <f>[2]หน้าผ้า!AO294</f>
        <v>0</v>
      </c>
      <c r="AA285" s="8">
        <f>[2]หน้าผ้า!AQ294</f>
        <v>0</v>
      </c>
      <c r="AB285" s="8">
        <f>[2]หน้าผ้า!AR294</f>
        <v>0</v>
      </c>
      <c r="AC285" s="8">
        <f>[2]หน้าผ้า!AS294</f>
        <v>0</v>
      </c>
      <c r="AD285" s="8">
        <f>[2]หน้าผ้า!AT294</f>
        <v>0</v>
      </c>
      <c r="AE285" s="8">
        <f>[2]หน้าผ้า!AU294</f>
        <v>0</v>
      </c>
      <c r="AF285" s="8">
        <f>[2]หน้าผ้า!AI294</f>
        <v>0</v>
      </c>
      <c r="AG285" s="1">
        <f>[3]หน้าผ้า!DC297</f>
        <v>0</v>
      </c>
      <c r="AH285" s="1">
        <f>[2]หน้าผ้า!DL294</f>
        <v>0</v>
      </c>
      <c r="AI285" s="1">
        <f>[2]หน้าผ้า!DM294</f>
        <v>0</v>
      </c>
      <c r="AJ285" s="3">
        <f>[2]หน้าผ้า!DN294</f>
        <v>0</v>
      </c>
      <c r="AK285" s="3">
        <f>[2]หน้าผ้า!DQ294</f>
        <v>0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>
        <f>[2]หน้าผ้า!DU294</f>
        <v>0</v>
      </c>
      <c r="AP285" s="3">
        <f>[2]หน้าผ้า!DP294</f>
        <v>0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>
        <f>[2]หน้าผ้า!EC294</f>
        <v>0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>
        <f>[2]หน้าผ้า!BZ294</f>
        <v>0</v>
      </c>
      <c r="BD285" s="56">
        <f>[2]หน้าผ้า!CA294</f>
        <v>0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0</v>
      </c>
      <c r="F286" s="9">
        <f>[2]หน้าผ้า!H295</f>
        <v>0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0</v>
      </c>
      <c r="J286" s="9">
        <f>[2]หน้าผ้า!M295</f>
        <v>0</v>
      </c>
      <c r="K286" s="9">
        <f>[2]หน้าผ้า!N295</f>
        <v>0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>
        <f>[2]หน้าผ้า!AO295</f>
        <v>0</v>
      </c>
      <c r="AA286" s="8">
        <f>[2]หน้าผ้า!AQ295</f>
        <v>0</v>
      </c>
      <c r="AB286" s="8">
        <f>[2]หน้าผ้า!AR295</f>
        <v>0</v>
      </c>
      <c r="AC286" s="8">
        <f>[2]หน้าผ้า!AS295</f>
        <v>0</v>
      </c>
      <c r="AD286" s="8">
        <f>[2]หน้าผ้า!AT295</f>
        <v>0</v>
      </c>
      <c r="AE286" s="8">
        <f>[2]หน้าผ้า!AU295</f>
        <v>0</v>
      </c>
      <c r="AF286" s="8">
        <f>[2]หน้าผ้า!AI295</f>
        <v>0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>
        <f>[2]หน้าผ้า!BZ295</f>
        <v>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0</v>
      </c>
      <c r="F287" s="9">
        <f>[2]หน้าผ้า!H296</f>
        <v>0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0</v>
      </c>
      <c r="J287" s="9">
        <f>[2]หน้าผ้า!M296</f>
        <v>0</v>
      </c>
      <c r="K287" s="9">
        <f>[2]หน้าผ้า!N296</f>
        <v>0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>
        <f>[2]หน้าผ้า!AO296</f>
        <v>0</v>
      </c>
      <c r="AA287" s="8">
        <f>[2]หน้าผ้า!AQ296</f>
        <v>0</v>
      </c>
      <c r="AB287" s="8">
        <f>[2]หน้าผ้า!AR296</f>
        <v>0</v>
      </c>
      <c r="AC287" s="8">
        <f>[2]หน้าผ้า!AS296</f>
        <v>0</v>
      </c>
      <c r="AD287" s="8">
        <f>[2]หน้าผ้า!AT296</f>
        <v>0</v>
      </c>
      <c r="AE287" s="8">
        <f>[2]หน้าผ้า!AU296</f>
        <v>0</v>
      </c>
      <c r="AF287" s="8">
        <f>[2]หน้าผ้า!AI296</f>
        <v>0</v>
      </c>
      <c r="AG287" s="1">
        <f>[3]หน้าผ้า!DC299</f>
        <v>0</v>
      </c>
      <c r="AH287" s="1">
        <f>[2]หน้าผ้า!DL296</f>
        <v>0</v>
      </c>
      <c r="AI287" s="1">
        <f>[2]หน้าผ้า!DM296</f>
        <v>0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>
        <f>[2]หน้าผ้า!BZ296</f>
        <v>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>
        <f>[2]หน้าผ้า!X297</f>
        <v>0</v>
      </c>
      <c r="U288" s="11">
        <f>[2]หน้าผ้า!AA297</f>
        <v>0</v>
      </c>
      <c r="V288" s="10">
        <f>[2]หน้าผ้า!AJ297</f>
        <v>0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>
        <f>[2]หน้าผ้า!AQ297</f>
        <v>0</v>
      </c>
      <c r="AB288" s="8">
        <f>[2]หน้าผ้า!AR297</f>
        <v>0</v>
      </c>
      <c r="AC288" s="8">
        <f>[2]หน้าผ้า!AS297</f>
        <v>0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>
        <f>[3]หน้าผ้า!DC300</f>
        <v>0</v>
      </c>
      <c r="AH288" s="1">
        <f>[2]หน้าผ้า!DL297</f>
        <v>0</v>
      </c>
      <c r="AI288" s="1">
        <f>[2]หน้าผ้า!DM297</f>
        <v>0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0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0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0</v>
      </c>
      <c r="T289" s="12">
        <f>[2]หน้าผ้า!X298</f>
        <v>0</v>
      </c>
      <c r="U289" s="11">
        <f>[2]หน้าผ้า!AA298</f>
        <v>0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>
        <f>[2]หน้าผ้า!AQ298</f>
        <v>0</v>
      </c>
      <c r="AB289" s="8">
        <f>[2]หน้าผ้า!AR298</f>
        <v>0</v>
      </c>
      <c r="AC289" s="8">
        <f>[2]หน้าผ้า!AS298</f>
        <v>0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>
        <f>[2]หน้าผ้า!DL298</f>
        <v>0</v>
      </c>
      <c r="AI289" s="1">
        <f>[2]หน้าผ้า!DM298</f>
        <v>0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0</v>
      </c>
      <c r="AM289" s="3">
        <f>[2]หน้าผ้า!DS298</f>
        <v>0</v>
      </c>
      <c r="AN289" s="3">
        <f>[2]หน้าผ้า!DT298</f>
        <v>0</v>
      </c>
      <c r="AO289" s="3">
        <f>[2]หน้าผ้า!DU298</f>
        <v>0</v>
      </c>
      <c r="AP289" s="3">
        <f>[2]หน้าผ้า!DP298</f>
        <v>0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>
        <f>[2]หน้าผ้า!EC298</f>
        <v>0</v>
      </c>
      <c r="AX289" s="2">
        <f>[2]หน้าผ้า!ED298</f>
        <v>0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>
        <f>[2]หน้าผ้า!CA298</f>
        <v>0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>
        <f>[2]หน้าผ้า!X299</f>
        <v>0</v>
      </c>
      <c r="U290" s="11">
        <f>[2]หน้าผ้า!AA299</f>
        <v>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>
        <f>[2]หน้าผ้า!DL299</f>
        <v>0</v>
      </c>
      <c r="AI290" s="1">
        <f>[2]หน้าผ้า!DM299</f>
        <v>0</v>
      </c>
      <c r="AJ290" s="3">
        <f>[2]หน้าผ้า!DN299</f>
        <v>0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>
        <f>[2]หน้าผ้า!DU299</f>
        <v>0</v>
      </c>
      <c r="AP290" s="3">
        <f>[2]หน้าผ้า!DP299</f>
        <v>0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>
        <f>[2]หน้าผ้า!EC299</f>
        <v>0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>
        <f>[2]หน้าผ้า!X300</f>
        <v>0</v>
      </c>
      <c r="U291" s="11">
        <f>[2]หน้าผ้า!AA300</f>
        <v>0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0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>
        <f>[2]หน้าผ้า!DL300</f>
        <v>0</v>
      </c>
      <c r="AI291" s="1">
        <f>[2]หน้าผ้า!DM300</f>
        <v>0</v>
      </c>
      <c r="AJ291" s="3">
        <f>[2]หน้าผ้า!DN300</f>
        <v>0</v>
      </c>
      <c r="AK291" s="3">
        <f>[2]หน้าผ้า!DQ300</f>
        <v>0</v>
      </c>
      <c r="AL291" s="3">
        <f>[2]หน้าผ้า!DR300</f>
        <v>0</v>
      </c>
      <c r="AM291" s="3">
        <f>[2]หน้าผ้า!DS300</f>
        <v>0</v>
      </c>
      <c r="AN291" s="3">
        <f>[2]หน้าผ้า!DT300</f>
        <v>0</v>
      </c>
      <c r="AO291" s="3">
        <f>[2]หน้าผ้า!DU300</f>
        <v>0</v>
      </c>
      <c r="AP291" s="3">
        <f>[2]หน้าผ้า!DP300</f>
        <v>0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>
        <f>[2]หน้าผ้า!EC300</f>
        <v>0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>
        <f>[2]หน้าผ้า!X301</f>
        <v>0</v>
      </c>
      <c r="U292" s="11">
        <f>[2]หน้าผ้า!AA301</f>
        <v>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>
        <f>[2]หน้าผ้า!DL301</f>
        <v>0</v>
      </c>
      <c r="AI292" s="1">
        <f>[2]หน้าผ้า!DM301</f>
        <v>0</v>
      </c>
      <c r="AJ292" s="3">
        <f>[2]หน้าผ้า!DN301</f>
        <v>0</v>
      </c>
      <c r="AK292" s="3">
        <f>[2]หน้าผ้า!DQ301</f>
        <v>0</v>
      </c>
      <c r="AL292" s="3">
        <f>[2]หน้าผ้า!DR301</f>
        <v>0</v>
      </c>
      <c r="AM292" s="3">
        <f>[2]หน้าผ้า!DS301</f>
        <v>0</v>
      </c>
      <c r="AN292" s="3">
        <f>[2]หน้าผ้า!DT301</f>
        <v>0</v>
      </c>
      <c r="AO292" s="3">
        <f>[2]หน้าผ้า!DU301</f>
        <v>0</v>
      </c>
      <c r="AP292" s="3">
        <f>[2]หน้าผ้า!DP301</f>
        <v>0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>
        <f>[2]หน้าผ้า!EC301</f>
        <v>0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>
        <f>[2]หน้าผ้า!X302</f>
        <v>0</v>
      </c>
      <c r="U293" s="11">
        <f>[2]หน้าผ้า!AA302</f>
        <v>0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>
        <f>[2]หน้าผ้า!AS302</f>
        <v>0</v>
      </c>
      <c r="AD293" s="8">
        <f>[2]หน้าผ้า!AT302</f>
        <v>0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>
        <f>[2]หน้าผ้า!DL302</f>
        <v>0</v>
      </c>
      <c r="AI293" s="1">
        <f>[2]หน้าผ้า!DM302</f>
        <v>0</v>
      </c>
      <c r="AJ293" s="3">
        <f>[2]หน้าผ้า!DN302</f>
        <v>0</v>
      </c>
      <c r="AK293" s="3">
        <f>[2]หน้าผ้า!DQ302</f>
        <v>0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>
        <f>[2]หน้าผ้า!DU302</f>
        <v>0</v>
      </c>
      <c r="AP293" s="3">
        <f>[2]หน้าผ้า!DP302</f>
        <v>0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>
        <f>[2]หน้าผ้า!EC302</f>
        <v>0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>
        <f>[2]หน้าผ้า!E303</f>
        <v>0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>
        <f>[2]หน้าผ้า!I303</f>
        <v>0</v>
      </c>
      <c r="H294" s="9">
        <f>[2]หน้าผ้า!J303</f>
        <v>0</v>
      </c>
      <c r="I294" s="9">
        <f>[2]หน้าผ้า!L303</f>
        <v>0</v>
      </c>
      <c r="J294" s="9">
        <f>[2]หน้าผ้า!M303</f>
        <v>0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>
        <f>[2]หน้าผ้า!DL303</f>
        <v>0</v>
      </c>
      <c r="AI294" s="1">
        <f>[2]หน้าผ้า!DM303</f>
        <v>0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0</v>
      </c>
      <c r="AM294" s="3">
        <f>[2]หน้าผ้า!DS303</f>
        <v>0</v>
      </c>
      <c r="AN294" s="3">
        <f>[2]หน้าผ้า!DT303</f>
        <v>0</v>
      </c>
      <c r="AO294" s="3">
        <f>[2]หน้าผ้า!DU303</f>
        <v>0</v>
      </c>
      <c r="AP294" s="3">
        <f>[2]หน้าผ้า!DP303</f>
        <v>0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>
        <f>[2]หน้าผ้า!EC303</f>
        <v>0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>
        <f>[2]หน้าผ้า!E304</f>
        <v>0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>
        <f>[2]หน้าผ้า!M304</f>
        <v>0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>
        <f>[2]หน้าผ้า!AT304</f>
        <v>0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>
        <f>[2]หน้าผ้า!DL304</f>
        <v>0</v>
      </c>
      <c r="AI295" s="1">
        <f>[2]หน้าผ้า!DM304</f>
        <v>0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0</v>
      </c>
      <c r="AM295" s="3">
        <f>[2]หน้าผ้า!DS304</f>
        <v>0</v>
      </c>
      <c r="AN295" s="3">
        <f>[2]หน้าผ้า!DT304</f>
        <v>0</v>
      </c>
      <c r="AO295" s="3">
        <f>[2]หน้าผ้า!DU304</f>
        <v>0</v>
      </c>
      <c r="AP295" s="3">
        <f>[2]หน้าผ้า!DP304</f>
        <v>0</v>
      </c>
      <c r="AQ295" s="3">
        <f>[2]หน้าผ้า!DW304</f>
        <v>0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>
        <f>[2]หน้าผ้า!EC304</f>
        <v>0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>
        <f>[2]หน้าผ้า!E305</f>
        <v>0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>
        <f>[2]หน้าผ้า!M305</f>
        <v>0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>
        <f>[2]หน้าผ้า!V305</f>
        <v>0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>
        <f>[2]หน้าผ้า!DL305</f>
        <v>0</v>
      </c>
      <c r="AI296" s="1">
        <f>[2]หน้าผ้า!DM305</f>
        <v>0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0</v>
      </c>
      <c r="AM296" s="3">
        <f>[2]หน้าผ้า!DS305</f>
        <v>0</v>
      </c>
      <c r="AN296" s="3">
        <f>[2]หน้าผ้า!DT305</f>
        <v>0</v>
      </c>
      <c r="AO296" s="3">
        <f>[2]หน้าผ้า!DU305</f>
        <v>0</v>
      </c>
      <c r="AP296" s="3">
        <f>[2]หน้าผ้า!DP305</f>
        <v>0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>
        <f>[2]หน้าผ้า!EC305</f>
        <v>0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>
        <f>[2]หน้าผ้า!M306</f>
        <v>0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>
        <f>[2]หน้าผ้า!DL306</f>
        <v>0</v>
      </c>
      <c r="AI297" s="1">
        <f>[2]หน้าผ้า!DM306</f>
        <v>0</v>
      </c>
      <c r="AJ297" s="3">
        <f>[2]หน้าผ้า!DN306</f>
        <v>0</v>
      </c>
      <c r="AK297" s="3">
        <f>[2]หน้าผ้า!DQ306</f>
        <v>0</v>
      </c>
      <c r="AL297" s="3">
        <f>[2]หน้าผ้า!DR306</f>
        <v>0</v>
      </c>
      <c r="AM297" s="3">
        <f>[2]หน้าผ้า!DS306</f>
        <v>0</v>
      </c>
      <c r="AN297" s="3">
        <f>[2]หน้าผ้า!DT306</f>
        <v>0</v>
      </c>
      <c r="AO297" s="3">
        <f>[2]หน้าผ้า!DU306</f>
        <v>0</v>
      </c>
      <c r="AP297" s="3">
        <f>[2]หน้าผ้า!DP306</f>
        <v>0</v>
      </c>
      <c r="AQ297" s="3">
        <f>[2]หน้าผ้า!DW306</f>
        <v>0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>
        <f>[2]หน้าผ้า!EC306</f>
        <v>0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>
        <f>[2]หน้าผ้า!F307</f>
        <v>0</v>
      </c>
      <c r="E298" s="9">
        <f>[2]หน้าผ้า!G307</f>
        <v>0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>
        <f>[2]หน้าผ้า!DL307</f>
        <v>0</v>
      </c>
      <c r="AI298" s="1">
        <f>[2]หน้าผ้า!DM307</f>
        <v>0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0</v>
      </c>
      <c r="AP298" s="3">
        <f>[2]หน้าผ้า!DP307</f>
        <v>0</v>
      </c>
      <c r="AQ298" s="3">
        <f>[2]หน้าผ้า!DW307</f>
        <v>0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>
        <f>[2]หน้าผ้า!EC307</f>
        <v>0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>
        <f>[2]หน้าผ้า!V308</f>
        <v>0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>
        <f>[2]หน้าผ้า!DL308</f>
        <v>0</v>
      </c>
      <c r="AI299" s="1">
        <f>[2]หน้าผ้า!DM308</f>
        <v>0</v>
      </c>
      <c r="AJ299" s="3">
        <f>[2]หน้าผ้า!DN308</f>
        <v>0</v>
      </c>
      <c r="AK299" s="3">
        <f>[2]หน้าผ้า!DQ308</f>
        <v>0</v>
      </c>
      <c r="AL299" s="3">
        <f>[2]หน้าผ้า!DR308</f>
        <v>0</v>
      </c>
      <c r="AM299" s="3">
        <f>[2]หน้าผ้า!DS308</f>
        <v>0</v>
      </c>
      <c r="AN299" s="3">
        <f>[2]หน้าผ้า!DT308</f>
        <v>0</v>
      </c>
      <c r="AO299" s="3">
        <f>[2]หน้าผ้า!DU308</f>
        <v>0</v>
      </c>
      <c r="AP299" s="3">
        <f>[2]หน้าผ้า!DP308</f>
        <v>0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>
        <f>[2]หน้าผ้า!EC308</f>
        <v>0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>
        <f>[2]หน้าผ้า!AA309</f>
        <v>0</v>
      </c>
      <c r="V300" s="10">
        <f>[2]หน้าผ้า!AJ309</f>
        <v>0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>
        <f>[2]หน้าผ้า!DM309</f>
        <v>0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0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>
        <f>[2]หน้าผ้า!DL310</f>
        <v>0</v>
      </c>
      <c r="AI301" s="1">
        <f>[2]หน้าผ้า!DM310</f>
        <v>0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0</v>
      </c>
      <c r="AM301" s="3">
        <f>[2]หน้าผ้า!DS310</f>
        <v>0</v>
      </c>
      <c r="AN301" s="3">
        <f>[2]หน้าผ้า!DT310</f>
        <v>0</v>
      </c>
      <c r="AO301" s="3">
        <f>[2]หน้าผ้า!DU310</f>
        <v>0</v>
      </c>
      <c r="AP301" s="3">
        <f>[2]หน้าผ้า!DP310</f>
        <v>0</v>
      </c>
      <c r="AQ301" s="3">
        <f>[2]หน้าผ้า!DW310</f>
        <v>0</v>
      </c>
      <c r="AR301" s="3">
        <f>[2]หน้าผ้า!DX310</f>
        <v>0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>
        <f>[2]หน้าผ้า!DL311</f>
        <v>0</v>
      </c>
      <c r="AI302" s="1">
        <f>[2]หน้าผ้า!DM311</f>
        <v>0</v>
      </c>
      <c r="AJ302" s="3">
        <f>[2]หน้าผ้า!DN311</f>
        <v>0</v>
      </c>
      <c r="AK302" s="3">
        <f>[2]หน้าผ้า!DQ311</f>
        <v>0</v>
      </c>
      <c r="AL302" s="3">
        <f>[2]หน้าผ้า!DR311</f>
        <v>0</v>
      </c>
      <c r="AM302" s="3">
        <f>[2]หน้าผ้า!DS311</f>
        <v>0</v>
      </c>
      <c r="AN302" s="3">
        <f>[2]หน้าผ้า!DT311</f>
        <v>0</v>
      </c>
      <c r="AO302" s="3">
        <f>[2]หน้าผ้า!DU311</f>
        <v>0</v>
      </c>
      <c r="AP302" s="3">
        <f>[2]หน้าผ้า!DP311</f>
        <v>0</v>
      </c>
      <c r="AQ302" s="3">
        <f>[2]หน้าผ้า!DW311</f>
        <v>0</v>
      </c>
      <c r="AR302" s="3">
        <f>[2]หน้าผ้า!DX311</f>
        <v>0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>
        <f>[2]หน้าผ้า!H328</f>
        <v>0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1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F0AA-2232-4C2D-B113-DC09C7EF9228}">
  <sheetPr>
    <tabColor rgb="FFFFC000"/>
  </sheetPr>
  <dimension ref="A2:N135"/>
  <sheetViews>
    <sheetView zoomScale="80" zoomScaleNormal="80" workbookViewId="0">
      <selection activeCell="F29" sqref="F29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7.375" bestFit="1" customWidth="1"/>
    <col min="6" max="6" width="14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0" x14ac:dyDescent="0.2">
      <c r="A2" s="57" t="s">
        <v>43</v>
      </c>
      <c r="B2" t="s">
        <v>163</v>
      </c>
    </row>
    <row r="3" spans="1:10" x14ac:dyDescent="0.2">
      <c r="A3" s="57" t="s">
        <v>29</v>
      </c>
      <c r="B3" t="s">
        <v>63</v>
      </c>
    </row>
    <row r="4" spans="1:10" x14ac:dyDescent="0.2">
      <c r="A4" s="57" t="s">
        <v>42</v>
      </c>
      <c r="B4" t="s">
        <v>181</v>
      </c>
      <c r="C4"/>
    </row>
    <row r="5" spans="1:10" ht="20.25" customHeight="1" x14ac:dyDescent="0.2">
      <c r="C5"/>
    </row>
    <row r="6" spans="1:10" ht="20.25" customHeight="1" x14ac:dyDescent="0.2">
      <c r="A6" s="57" t="s">
        <v>23</v>
      </c>
      <c r="B6" t="s">
        <v>162</v>
      </c>
      <c r="C6" t="s">
        <v>171</v>
      </c>
      <c r="D6" t="s">
        <v>164</v>
      </c>
      <c r="E6" t="s">
        <v>166</v>
      </c>
      <c r="F6" t="s">
        <v>182</v>
      </c>
      <c r="G6" t="s">
        <v>149</v>
      </c>
    </row>
    <row r="7" spans="1:10" ht="20.25" customHeight="1" x14ac:dyDescent="0.2">
      <c r="A7" t="s">
        <v>286</v>
      </c>
      <c r="B7" s="59">
        <v>5000</v>
      </c>
      <c r="C7" s="59">
        <v>5250</v>
      </c>
      <c r="D7" s="59">
        <v>5000</v>
      </c>
      <c r="E7" s="59">
        <v>3372</v>
      </c>
      <c r="F7" s="59">
        <v>3702.0499999999997</v>
      </c>
      <c r="G7" s="59">
        <v>330.04999999999973</v>
      </c>
      <c r="H7" s="59">
        <f>+J7-I7</f>
        <v>330.04999999999973</v>
      </c>
      <c r="J7" s="59">
        <f>G7</f>
        <v>330.04999999999973</v>
      </c>
    </row>
    <row r="8" spans="1:10" ht="20.25" customHeight="1" x14ac:dyDescent="0.2">
      <c r="A8" t="s">
        <v>143</v>
      </c>
      <c r="B8" s="59">
        <v>10000</v>
      </c>
      <c r="C8" s="59">
        <v>10500</v>
      </c>
      <c r="D8" s="59">
        <v>10000</v>
      </c>
      <c r="E8" s="59">
        <v>3198</v>
      </c>
      <c r="F8" s="59">
        <v>8801.1</v>
      </c>
      <c r="G8" s="59">
        <v>5603.1</v>
      </c>
      <c r="H8" s="59">
        <f t="shared" ref="H8:H25" si="0">+J8-I8</f>
        <v>5603.1</v>
      </c>
      <c r="J8" s="59">
        <f t="shared" ref="J8:J25" si="1">G8</f>
        <v>5603.1</v>
      </c>
    </row>
    <row r="9" spans="1:10" ht="20.25" customHeight="1" x14ac:dyDescent="0.2">
      <c r="A9" t="s">
        <v>186</v>
      </c>
      <c r="B9" s="59">
        <v>600000</v>
      </c>
      <c r="C9" s="59">
        <v>630000</v>
      </c>
      <c r="D9" s="59">
        <v>600000</v>
      </c>
      <c r="E9" s="59">
        <v>0</v>
      </c>
      <c r="F9" s="59">
        <v>528066</v>
      </c>
      <c r="G9" s="59">
        <v>528066</v>
      </c>
      <c r="H9" s="59">
        <f t="shared" si="0"/>
        <v>528066</v>
      </c>
      <c r="J9" s="59">
        <f t="shared" si="1"/>
        <v>528066</v>
      </c>
    </row>
    <row r="10" spans="1:10" ht="20.25" customHeight="1" x14ac:dyDescent="0.2">
      <c r="A10" t="s">
        <v>180</v>
      </c>
      <c r="B10" s="59">
        <v>10000</v>
      </c>
      <c r="C10" s="59">
        <v>10500</v>
      </c>
      <c r="D10" s="59">
        <v>10000</v>
      </c>
      <c r="E10" s="59">
        <v>0</v>
      </c>
      <c r="F10" s="59">
        <v>9359.9000000000015</v>
      </c>
      <c r="G10" s="59">
        <v>9359.9000000000015</v>
      </c>
      <c r="H10" s="59">
        <f t="shared" si="0"/>
        <v>9359.9000000000015</v>
      </c>
      <c r="J10" s="59">
        <f t="shared" si="1"/>
        <v>9359.9000000000015</v>
      </c>
    </row>
    <row r="11" spans="1:10" ht="20.25" customHeight="1" x14ac:dyDescent="0.2">
      <c r="A11" t="s">
        <v>79</v>
      </c>
      <c r="B11" s="59">
        <v>50000</v>
      </c>
      <c r="C11" s="59">
        <v>0</v>
      </c>
      <c r="D11" s="59">
        <v>50000</v>
      </c>
      <c r="E11" s="59">
        <v>9009</v>
      </c>
      <c r="F11" s="59">
        <v>55181.5</v>
      </c>
      <c r="G11" s="59">
        <v>46172.5</v>
      </c>
      <c r="H11" s="59">
        <f t="shared" si="0"/>
        <v>46172.5</v>
      </c>
      <c r="J11" s="59">
        <f t="shared" si="1"/>
        <v>46172.5</v>
      </c>
    </row>
    <row r="12" spans="1:10" ht="20.25" customHeight="1" x14ac:dyDescent="0.2">
      <c r="A12" t="s">
        <v>82</v>
      </c>
      <c r="B12" s="59">
        <v>110000</v>
      </c>
      <c r="C12" s="59">
        <v>115500</v>
      </c>
      <c r="D12" s="59">
        <v>110000</v>
      </c>
      <c r="E12" s="59">
        <v>0</v>
      </c>
      <c r="F12" s="59">
        <v>115252.50000000001</v>
      </c>
      <c r="G12" s="59">
        <v>115252.50000000001</v>
      </c>
      <c r="H12" s="59">
        <f t="shared" si="0"/>
        <v>115252.50000000001</v>
      </c>
      <c r="J12" s="59">
        <f t="shared" si="1"/>
        <v>115252.50000000001</v>
      </c>
    </row>
    <row r="13" spans="1:10" ht="20.25" customHeight="1" x14ac:dyDescent="0.2">
      <c r="A13" t="s">
        <v>81</v>
      </c>
      <c r="B13" s="59">
        <v>69250</v>
      </c>
      <c r="C13" s="59">
        <v>66150</v>
      </c>
      <c r="D13" s="59">
        <v>69183</v>
      </c>
      <c r="E13" s="59">
        <v>0</v>
      </c>
      <c r="F13" s="59">
        <v>68578.73000000001</v>
      </c>
      <c r="G13" s="59">
        <v>68578.73000000001</v>
      </c>
      <c r="H13" s="59">
        <f t="shared" si="0"/>
        <v>68578.73000000001</v>
      </c>
      <c r="J13" s="59">
        <f t="shared" si="1"/>
        <v>68578.73000000001</v>
      </c>
    </row>
    <row r="14" spans="1:10" ht="20.25" customHeight="1" x14ac:dyDescent="0.2">
      <c r="A14" t="s">
        <v>124</v>
      </c>
      <c r="B14" s="59">
        <v>71000</v>
      </c>
      <c r="C14" s="59">
        <v>74550</v>
      </c>
      <c r="D14" s="59">
        <v>71000</v>
      </c>
      <c r="E14" s="59">
        <v>0</v>
      </c>
      <c r="F14" s="59">
        <v>77743.050000000017</v>
      </c>
      <c r="G14" s="59">
        <v>77743.050000000017</v>
      </c>
      <c r="H14" s="59">
        <f t="shared" si="0"/>
        <v>77743.050000000017</v>
      </c>
      <c r="J14" s="59">
        <f t="shared" si="1"/>
        <v>77743.050000000017</v>
      </c>
    </row>
    <row r="15" spans="1:10" ht="20.25" customHeight="1" x14ac:dyDescent="0.2">
      <c r="A15" t="s">
        <v>101</v>
      </c>
      <c r="B15" s="59">
        <v>106278</v>
      </c>
      <c r="C15" s="59">
        <v>111591.90000000001</v>
      </c>
      <c r="D15" s="59">
        <v>106278</v>
      </c>
      <c r="E15" s="59">
        <v>0</v>
      </c>
      <c r="F15" s="59">
        <v>114322.18182000001</v>
      </c>
      <c r="G15" s="59">
        <v>114322.18182000001</v>
      </c>
      <c r="H15" s="59">
        <f t="shared" si="0"/>
        <v>114322.18182000001</v>
      </c>
      <c r="I15" s="59"/>
      <c r="J15" s="59">
        <f t="shared" si="1"/>
        <v>114322.18182000001</v>
      </c>
    </row>
    <row r="16" spans="1:10" ht="20.25" customHeight="1" x14ac:dyDescent="0.2">
      <c r="A16" t="s">
        <v>85</v>
      </c>
      <c r="B16" s="59">
        <v>50000</v>
      </c>
      <c r="C16" s="59">
        <v>10500</v>
      </c>
      <c r="D16" s="59">
        <v>50000</v>
      </c>
      <c r="E16" s="59">
        <v>0</v>
      </c>
      <c r="F16" s="59">
        <v>60490.100000000006</v>
      </c>
      <c r="G16" s="59">
        <v>60490.100000000006</v>
      </c>
      <c r="H16" s="59">
        <f t="shared" si="0"/>
        <v>60490.100000000006</v>
      </c>
      <c r="J16" s="59">
        <f t="shared" si="1"/>
        <v>60490.100000000006</v>
      </c>
    </row>
    <row r="17" spans="1:13" ht="20.25" customHeight="1" x14ac:dyDescent="0.2">
      <c r="A17" t="s">
        <v>223</v>
      </c>
      <c r="B17" s="59">
        <v>30000</v>
      </c>
      <c r="C17" s="59">
        <v>0</v>
      </c>
      <c r="D17" s="59">
        <v>30000</v>
      </c>
      <c r="E17" s="59">
        <v>6278</v>
      </c>
      <c r="F17" s="59">
        <v>37299.899999999994</v>
      </c>
      <c r="G17" s="59">
        <v>31021.899999999998</v>
      </c>
      <c r="H17" s="59">
        <v>0</v>
      </c>
      <c r="I17" s="59">
        <v>160000</v>
      </c>
      <c r="J17" s="59">
        <f>G17</f>
        <v>31021.899999999998</v>
      </c>
    </row>
    <row r="18" spans="1:13" ht="20.25" customHeight="1" x14ac:dyDescent="0.2">
      <c r="A18" t="s">
        <v>89</v>
      </c>
      <c r="B18" s="59">
        <v>20000</v>
      </c>
      <c r="C18" s="59">
        <v>21000</v>
      </c>
      <c r="D18" s="59">
        <v>20000</v>
      </c>
      <c r="E18" s="59">
        <v>7700</v>
      </c>
      <c r="F18" s="59">
        <v>24866.6</v>
      </c>
      <c r="G18" s="59">
        <v>17166.599999999999</v>
      </c>
      <c r="H18" s="59">
        <f t="shared" si="0"/>
        <v>17166.599999999999</v>
      </c>
      <c r="J18" s="59">
        <f t="shared" si="1"/>
        <v>17166.599999999999</v>
      </c>
    </row>
    <row r="19" spans="1:13" ht="20.25" customHeight="1" x14ac:dyDescent="0.2">
      <c r="A19" t="s">
        <v>97</v>
      </c>
      <c r="B19" s="59">
        <v>1131528</v>
      </c>
      <c r="C19" s="59">
        <v>1055541.8999999999</v>
      </c>
      <c r="D19" s="59">
        <v>1131461</v>
      </c>
      <c r="E19" s="59">
        <v>29557</v>
      </c>
      <c r="F19" s="59">
        <v>1103663.6118200002</v>
      </c>
      <c r="G19" s="59">
        <v>1074106.6118200002</v>
      </c>
      <c r="H19" s="59">
        <f t="shared" si="0"/>
        <v>1074106.6118200002</v>
      </c>
      <c r="J19" s="59">
        <f t="shared" si="1"/>
        <v>1074106.6118200002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/>
      <c r="I26" s="59"/>
      <c r="J26" s="59"/>
    </row>
    <row r="27" spans="1:13" ht="20.25" customHeight="1" x14ac:dyDescent="0.2">
      <c r="C27"/>
      <c r="H27" s="59">
        <f>SUM(H8:H25)</f>
        <v>2116861.2736400003</v>
      </c>
      <c r="J27" s="59">
        <f>SUM(J8:J25)</f>
        <v>2147883.1736400006</v>
      </c>
    </row>
    <row r="28" spans="1:13" ht="20.25" customHeight="1" x14ac:dyDescent="0.2">
      <c r="C28"/>
      <c r="H28" s="59"/>
      <c r="I28" s="59"/>
      <c r="M28" s="59">
        <f>+GETPIVOTDATA("ผลรวม ของ ใช้",$A$6)+H29+H31</f>
        <v>1193663.6118200002</v>
      </c>
    </row>
    <row r="29" spans="1:13" ht="20.25" customHeight="1" x14ac:dyDescent="0.2">
      <c r="C29"/>
      <c r="H29" s="58"/>
      <c r="J29" s="59"/>
    </row>
    <row r="30" spans="1:13" ht="20.25" customHeight="1" x14ac:dyDescent="0.2">
      <c r="C30"/>
      <c r="H30" s="59">
        <f>+H27</f>
        <v>2116861.2736400003</v>
      </c>
    </row>
    <row r="31" spans="1:13" ht="20.25" customHeight="1" x14ac:dyDescent="0.2">
      <c r="A31" t="s">
        <v>274</v>
      </c>
      <c r="B31" s="58">
        <v>70000</v>
      </c>
      <c r="C31" s="58">
        <v>70000</v>
      </c>
      <c r="D31" s="58">
        <v>70000</v>
      </c>
      <c r="G31" s="58">
        <v>90000</v>
      </c>
      <c r="H31" s="58">
        <v>90000</v>
      </c>
      <c r="I31" s="58">
        <v>95</v>
      </c>
      <c r="J31" s="58">
        <f>+H31*I31</f>
        <v>8550000</v>
      </c>
      <c r="K31" s="58">
        <f>+J31/1000</f>
        <v>8550</v>
      </c>
    </row>
    <row r="32" spans="1:13" ht="20.25" customHeight="1" x14ac:dyDescent="0.2">
      <c r="C32"/>
    </row>
    <row r="33" spans="1:14" ht="20.25" customHeight="1" x14ac:dyDescent="0.2">
      <c r="C33"/>
      <c r="G33">
        <v>160000</v>
      </c>
      <c r="H33" s="59">
        <f>+H29+H30</f>
        <v>2116861.2736400003</v>
      </c>
      <c r="I33">
        <v>85</v>
      </c>
      <c r="J33" s="58">
        <f>+H33*I33</f>
        <v>179933208.25940001</v>
      </c>
      <c r="K33" s="58">
        <f>+J33/1000</f>
        <v>179933.20825940001</v>
      </c>
    </row>
    <row r="34" spans="1:14" ht="20.25" customHeight="1" x14ac:dyDescent="0.2">
      <c r="B34" s="59"/>
      <c r="C34" s="59"/>
      <c r="D34" s="59"/>
      <c r="E34" s="59"/>
      <c r="F34" s="59"/>
      <c r="G34" s="59"/>
      <c r="H34" s="59">
        <f>+H30+H31+H29</f>
        <v>2206861.2736400003</v>
      </c>
    </row>
    <row r="35" spans="1:14" ht="20.25" customHeight="1" x14ac:dyDescent="0.2">
      <c r="B35" s="59"/>
      <c r="C35" s="59"/>
      <c r="D35" s="59"/>
      <c r="E35" s="59"/>
      <c r="F35" s="59"/>
      <c r="G35" s="59"/>
      <c r="H35">
        <v>15</v>
      </c>
      <c r="I35" s="58">
        <f>+H34/H35</f>
        <v>147124.08490933335</v>
      </c>
      <c r="K35" s="59">
        <f>+K33+K31</f>
        <v>188483.20825940001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275</v>
      </c>
      <c r="B37" s="58">
        <v>817879</v>
      </c>
      <c r="C37"/>
      <c r="D37" s="59"/>
      <c r="I37" s="58">
        <f>+H35*100000</f>
        <v>1500000</v>
      </c>
    </row>
    <row r="38" spans="1:14" ht="20.25" customHeight="1" x14ac:dyDescent="0.2">
      <c r="C38"/>
      <c r="N38" s="59">
        <f>+H34+N36</f>
        <v>2912083.2736400003</v>
      </c>
    </row>
    <row r="39" spans="1:14" ht="20.25" customHeight="1" x14ac:dyDescent="0.2">
      <c r="B39" s="58"/>
      <c r="C39" s="63"/>
      <c r="D39" s="63"/>
      <c r="E39" s="63"/>
      <c r="F39" s="63"/>
      <c r="G39" s="58"/>
      <c r="H39">
        <v>16</v>
      </c>
      <c r="I39">
        <f>+H39*90000</f>
        <v>1440000</v>
      </c>
    </row>
    <row r="40" spans="1:14" ht="20.25" customHeight="1" x14ac:dyDescent="0.2">
      <c r="C40"/>
    </row>
    <row r="41" spans="1:14" ht="20.25" customHeight="1" x14ac:dyDescent="0.2">
      <c r="B41" s="59">
        <f>+B26+B37+B31</f>
        <v>887879</v>
      </c>
      <c r="C41" s="59">
        <f>+C26+C37+C31</f>
        <v>70000</v>
      </c>
      <c r="D41" s="59">
        <f>+D26+D37+D31</f>
        <v>70000</v>
      </c>
      <c r="E41" s="59">
        <f t="shared" ref="E41:F41" si="2">+E26+E37+E31</f>
        <v>0</v>
      </c>
      <c r="F41" s="59">
        <f t="shared" si="2"/>
        <v>0</v>
      </c>
      <c r="G41" s="59"/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63">
        <v>2992955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2105076</v>
      </c>
      <c r="C45" s="58">
        <f>+C32+($B$45*1)</f>
        <v>2105076</v>
      </c>
      <c r="D45" s="58">
        <f>+D32+($B$45*1)</f>
        <v>2105076</v>
      </c>
      <c r="E45" s="58">
        <f t="shared" ref="E45" si="3">+E31+($B$45*1)</f>
        <v>2105076</v>
      </c>
      <c r="F45" s="58">
        <f>+F30+($B$45*1)</f>
        <v>2105076</v>
      </c>
      <c r="G45" s="58">
        <f>+G30+($B$45*1)</f>
        <v>2105076</v>
      </c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+C41/13</f>
        <v>5384.6153846153848</v>
      </c>
      <c r="D47" s="59">
        <f>+D41/15</f>
        <v>4666.666666666667</v>
      </c>
      <c r="F47" s="59"/>
      <c r="I47" s="60"/>
      <c r="J47" s="58"/>
      <c r="K47" s="67"/>
    </row>
    <row r="48" spans="1:14" ht="20.25" customHeight="1" x14ac:dyDescent="0.2">
      <c r="C48"/>
    </row>
    <row r="49" spans="2:6" ht="20.25" customHeight="1" x14ac:dyDescent="0.2">
      <c r="B49">
        <v>16</v>
      </c>
      <c r="C49" s="58">
        <v>135000</v>
      </c>
      <c r="D49" s="58">
        <v>135000</v>
      </c>
    </row>
    <row r="50" spans="2:6" ht="20.25" customHeight="1" x14ac:dyDescent="0.2">
      <c r="C50" s="59">
        <f>+B49*C49</f>
        <v>2160000</v>
      </c>
      <c r="D50" s="63">
        <f>+B49*D49</f>
        <v>2160000</v>
      </c>
      <c r="F50" s="63"/>
    </row>
    <row r="51" spans="2:6" ht="20.25" customHeight="1" x14ac:dyDescent="0.2">
      <c r="C51"/>
    </row>
    <row r="52" spans="2:6" ht="20.25" customHeight="1" x14ac:dyDescent="0.2">
      <c r="C52" s="59">
        <f>+C50-C41</f>
        <v>2090000</v>
      </c>
      <c r="D52" s="59">
        <f>+D50-D41</f>
        <v>2090000</v>
      </c>
    </row>
    <row r="53" spans="2:6" ht="20.25" customHeight="1" x14ac:dyDescent="0.2">
      <c r="C53"/>
    </row>
    <row r="54" spans="2:6" ht="20.25" customHeight="1" x14ac:dyDescent="0.2">
      <c r="C54"/>
    </row>
    <row r="55" spans="2:6" ht="20.25" customHeight="1" x14ac:dyDescent="0.2">
      <c r="C55">
        <v>1681138.9</v>
      </c>
    </row>
    <row r="56" spans="2:6" ht="20.25" customHeight="1" x14ac:dyDescent="0.2">
      <c r="C56"/>
    </row>
    <row r="57" spans="2:6" ht="20.25" customHeight="1" x14ac:dyDescent="0.2">
      <c r="C57" s="59">
        <f>+C41-C55</f>
        <v>-1611138.9</v>
      </c>
    </row>
    <row r="58" spans="2:6" ht="20.25" customHeight="1" x14ac:dyDescent="0.2">
      <c r="C58"/>
    </row>
    <row r="59" spans="2:6" ht="20.25" customHeight="1" x14ac:dyDescent="0.2">
      <c r="C59" s="59">
        <f>+C50-C41</f>
        <v>2090000</v>
      </c>
    </row>
    <row r="60" spans="2:6" ht="20.25" customHeight="1" x14ac:dyDescent="0.2">
      <c r="C60"/>
    </row>
    <row r="61" spans="2:6" ht="20.25" customHeight="1" x14ac:dyDescent="0.2">
      <c r="C61"/>
    </row>
    <row r="62" spans="2:6" ht="20.25" customHeight="1" x14ac:dyDescent="0.2">
      <c r="C62"/>
    </row>
    <row r="63" spans="2:6" ht="20.25" customHeight="1" x14ac:dyDescent="0.2">
      <c r="C63"/>
    </row>
    <row r="64" spans="2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zoomScale="80" zoomScaleNormal="80" workbookViewId="0">
      <selection activeCell="F15" sqref="F15"/>
    </sheetView>
  </sheetViews>
  <sheetFormatPr defaultRowHeight="14.25" x14ac:dyDescent="0.2"/>
  <cols>
    <col min="1" max="1" width="17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163</v>
      </c>
    </row>
    <row r="3" spans="1:13" x14ac:dyDescent="0.2">
      <c r="A3" s="57" t="s">
        <v>29</v>
      </c>
      <c r="B3" t="s">
        <v>163</v>
      </c>
    </row>
    <row r="4" spans="1:13" x14ac:dyDescent="0.2">
      <c r="A4" s="57" t="s">
        <v>42</v>
      </c>
      <c r="B4" t="s">
        <v>181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162</v>
      </c>
      <c r="C6" t="s">
        <v>171</v>
      </c>
      <c r="D6" t="s">
        <v>164</v>
      </c>
      <c r="E6" t="s">
        <v>182</v>
      </c>
      <c r="F6" t="s">
        <v>166</v>
      </c>
      <c r="G6" t="s">
        <v>149</v>
      </c>
    </row>
    <row r="7" spans="1:13" ht="20.25" customHeight="1" x14ac:dyDescent="0.2">
      <c r="A7" t="s">
        <v>138</v>
      </c>
      <c r="B7" s="59">
        <v>10000</v>
      </c>
      <c r="C7" s="59">
        <v>0</v>
      </c>
      <c r="D7" s="59">
        <v>10000</v>
      </c>
      <c r="E7" s="59">
        <v>0</v>
      </c>
      <c r="F7" s="59">
        <v>0</v>
      </c>
      <c r="G7" s="59">
        <v>0</v>
      </c>
      <c r="H7" s="59">
        <f>+J7-I7</f>
        <v>0</v>
      </c>
      <c r="J7" s="59">
        <f>G7</f>
        <v>0</v>
      </c>
    </row>
    <row r="8" spans="1:13" ht="20.25" customHeight="1" x14ac:dyDescent="0.2">
      <c r="A8" t="s">
        <v>186</v>
      </c>
      <c r="B8" s="59">
        <v>90000</v>
      </c>
      <c r="C8" s="59">
        <v>41976.9</v>
      </c>
      <c r="D8" s="59">
        <v>74828</v>
      </c>
      <c r="E8" s="59">
        <v>40423.787580000004</v>
      </c>
      <c r="F8" s="59">
        <v>8801.1</v>
      </c>
      <c r="G8" s="59">
        <v>31622.687580000002</v>
      </c>
      <c r="H8" s="59">
        <f t="shared" ref="H8:H28" si="0">+J8-I8</f>
        <v>31622.687580000002</v>
      </c>
      <c r="J8" s="59">
        <f t="shared" ref="J8:J28" si="1">G8</f>
        <v>31622.687580000002</v>
      </c>
    </row>
    <row r="9" spans="1:13" ht="20.25" customHeight="1" x14ac:dyDescent="0.2">
      <c r="A9" t="s">
        <v>180</v>
      </c>
      <c r="B9" s="59">
        <v>118000</v>
      </c>
      <c r="C9" s="59">
        <v>54869.85</v>
      </c>
      <c r="D9" s="59">
        <v>118000</v>
      </c>
      <c r="E9" s="59">
        <v>45972.483683499995</v>
      </c>
      <c r="F9" s="59">
        <v>8242.3000000000011</v>
      </c>
      <c r="G9" s="59">
        <v>37730.183683499999</v>
      </c>
      <c r="H9" s="59">
        <f t="shared" si="0"/>
        <v>37730.183683499999</v>
      </c>
      <c r="J9" s="59">
        <f t="shared" si="1"/>
        <v>37730.183683499999</v>
      </c>
    </row>
    <row r="10" spans="1:13" ht="20.25" customHeight="1" x14ac:dyDescent="0.2">
      <c r="A10" t="s">
        <v>79</v>
      </c>
      <c r="B10" s="59">
        <v>10000</v>
      </c>
      <c r="C10" s="59">
        <v>0</v>
      </c>
      <c r="D10" s="59">
        <v>10000</v>
      </c>
      <c r="E10" s="59">
        <v>8801.1</v>
      </c>
      <c r="F10" s="59">
        <v>0</v>
      </c>
      <c r="G10" s="59">
        <v>8801.1</v>
      </c>
      <c r="H10" s="59">
        <f t="shared" si="0"/>
        <v>8801.1</v>
      </c>
      <c r="J10" s="59">
        <f t="shared" si="1"/>
        <v>8801.1</v>
      </c>
    </row>
    <row r="11" spans="1:13" ht="20.25" customHeight="1" x14ac:dyDescent="0.2">
      <c r="A11" t="s">
        <v>82</v>
      </c>
      <c r="B11" s="59">
        <v>193960</v>
      </c>
      <c r="C11" s="59">
        <v>70687.05</v>
      </c>
      <c r="D11" s="59">
        <v>193960</v>
      </c>
      <c r="E11" s="59">
        <v>74062.356637500008</v>
      </c>
      <c r="F11" s="59">
        <v>50571</v>
      </c>
      <c r="G11" s="59">
        <v>23491.356637500008</v>
      </c>
      <c r="H11" s="59">
        <f t="shared" si="0"/>
        <v>23491.356637500008</v>
      </c>
      <c r="J11" s="59">
        <f t="shared" si="1"/>
        <v>23491.356637500008</v>
      </c>
    </row>
    <row r="12" spans="1:13" ht="20.25" customHeight="1" x14ac:dyDescent="0.2">
      <c r="A12" t="s">
        <v>81</v>
      </c>
      <c r="B12" s="59">
        <v>142160</v>
      </c>
      <c r="C12" s="59">
        <v>123783.45</v>
      </c>
      <c r="D12" s="59">
        <v>139160</v>
      </c>
      <c r="E12" s="59">
        <v>123659.06973750002</v>
      </c>
      <c r="F12" s="59">
        <v>74605.089737500006</v>
      </c>
      <c r="G12" s="59">
        <v>49053.98000000001</v>
      </c>
      <c r="H12" s="59">
        <f t="shared" si="0"/>
        <v>49053.98000000001</v>
      </c>
      <c r="J12" s="59">
        <f t="shared" si="1"/>
        <v>49053.98000000001</v>
      </c>
      <c r="K12" s="58">
        <v>40000</v>
      </c>
      <c r="L12" s="58">
        <f>+K5*K12</f>
        <v>360000</v>
      </c>
      <c r="M12" s="59">
        <f>+L12-J12</f>
        <v>310946.02</v>
      </c>
    </row>
    <row r="13" spans="1:13" ht="20.25" customHeight="1" x14ac:dyDescent="0.2">
      <c r="A13" t="s">
        <v>124</v>
      </c>
      <c r="B13" s="59">
        <v>82000</v>
      </c>
      <c r="C13" s="59">
        <v>54153.75</v>
      </c>
      <c r="D13" s="59">
        <v>79000</v>
      </c>
      <c r="E13" s="59">
        <v>55670.991337500003</v>
      </c>
      <c r="F13" s="59">
        <v>17415.391337500001</v>
      </c>
      <c r="G13" s="59">
        <v>38255.600000000006</v>
      </c>
      <c r="H13" s="59">
        <f t="shared" si="0"/>
        <v>38255.600000000006</v>
      </c>
      <c r="J13" s="59">
        <f t="shared" si="1"/>
        <v>38255.600000000006</v>
      </c>
      <c r="K13" s="58">
        <v>14000</v>
      </c>
      <c r="L13" s="58">
        <f>+K13*K5</f>
        <v>126000</v>
      </c>
      <c r="M13" s="59">
        <f>+L13-J13</f>
        <v>87744.4</v>
      </c>
    </row>
    <row r="14" spans="1:13" ht="20.25" customHeight="1" x14ac:dyDescent="0.2">
      <c r="A14" t="s">
        <v>244</v>
      </c>
      <c r="B14" s="59">
        <v>8000</v>
      </c>
      <c r="C14" s="59">
        <v>0</v>
      </c>
      <c r="D14" s="59">
        <v>8000</v>
      </c>
      <c r="E14" s="59">
        <v>0</v>
      </c>
      <c r="F14" s="59">
        <v>0</v>
      </c>
      <c r="G14" s="59">
        <v>0</v>
      </c>
      <c r="H14" s="59">
        <f t="shared" si="0"/>
        <v>0</v>
      </c>
      <c r="J14" s="59">
        <f t="shared" si="1"/>
        <v>0</v>
      </c>
      <c r="K14" s="58"/>
      <c r="L14" s="58"/>
    </row>
    <row r="15" spans="1:13" ht="20.25" customHeight="1" x14ac:dyDescent="0.2">
      <c r="A15" t="s">
        <v>84</v>
      </c>
      <c r="B15" s="59">
        <v>40000</v>
      </c>
      <c r="C15" s="59">
        <v>0</v>
      </c>
      <c r="D15" s="59">
        <v>40000</v>
      </c>
      <c r="E15" s="59">
        <v>0</v>
      </c>
      <c r="F15" s="59">
        <v>0</v>
      </c>
      <c r="G15" s="59">
        <v>0</v>
      </c>
      <c r="H15" s="59">
        <f t="shared" si="0"/>
        <v>0</v>
      </c>
      <c r="J15" s="59">
        <f t="shared" si="1"/>
        <v>0</v>
      </c>
      <c r="K15" s="58">
        <v>20000</v>
      </c>
      <c r="L15" s="58">
        <f>+K15*K5</f>
        <v>180000</v>
      </c>
      <c r="M15" s="59">
        <f>+L15-J15</f>
        <v>180000</v>
      </c>
    </row>
    <row r="16" spans="1:13" ht="20.25" customHeight="1" x14ac:dyDescent="0.2">
      <c r="A16" t="s">
        <v>85</v>
      </c>
      <c r="B16" s="59">
        <v>12563</v>
      </c>
      <c r="C16" s="59">
        <v>8400</v>
      </c>
      <c r="D16" s="59">
        <v>8000</v>
      </c>
      <c r="E16" s="59">
        <v>9499.6</v>
      </c>
      <c r="F16" s="59">
        <v>6749.8</v>
      </c>
      <c r="G16" s="59">
        <v>2749.8</v>
      </c>
      <c r="H16" s="59">
        <f t="shared" si="0"/>
        <v>2749.8</v>
      </c>
      <c r="J16" s="59">
        <f t="shared" si="1"/>
        <v>2749.8</v>
      </c>
    </row>
    <row r="17" spans="1:13" ht="20.25" customHeight="1" x14ac:dyDescent="0.2">
      <c r="A17" t="s">
        <v>89</v>
      </c>
      <c r="B17" s="59">
        <v>10000</v>
      </c>
      <c r="C17" s="59">
        <v>0</v>
      </c>
      <c r="D17" s="59">
        <v>10000</v>
      </c>
      <c r="E17" s="59">
        <v>0</v>
      </c>
      <c r="F17" s="59">
        <v>0</v>
      </c>
      <c r="G17" s="59">
        <v>0</v>
      </c>
      <c r="H17" s="59">
        <f t="shared" si="0"/>
        <v>0</v>
      </c>
      <c r="J17" s="59">
        <f t="shared" si="1"/>
        <v>0</v>
      </c>
    </row>
    <row r="18" spans="1:13" ht="20.25" customHeight="1" x14ac:dyDescent="0.2">
      <c r="A18" t="s">
        <v>132</v>
      </c>
      <c r="B18" s="59">
        <v>31500</v>
      </c>
      <c r="C18" s="59">
        <v>0</v>
      </c>
      <c r="D18" s="59">
        <v>10500</v>
      </c>
      <c r="E18" s="59">
        <v>0</v>
      </c>
      <c r="F18" s="59">
        <v>0</v>
      </c>
      <c r="G18" s="59">
        <v>0</v>
      </c>
      <c r="H18" s="59">
        <f t="shared" si="0"/>
        <v>0</v>
      </c>
      <c r="J18" s="59">
        <f t="shared" si="1"/>
        <v>0</v>
      </c>
    </row>
    <row r="19" spans="1:13" ht="20.25" customHeight="1" x14ac:dyDescent="0.2">
      <c r="A19" t="s">
        <v>97</v>
      </c>
      <c r="B19" s="59">
        <v>748183</v>
      </c>
      <c r="C19" s="59">
        <v>353871</v>
      </c>
      <c r="D19" s="59">
        <v>701448</v>
      </c>
      <c r="E19" s="59">
        <v>358089.38897599996</v>
      </c>
      <c r="F19" s="59">
        <v>166384.681075</v>
      </c>
      <c r="G19" s="59">
        <v>191704.70790100002</v>
      </c>
      <c r="H19" s="59">
        <v>0</v>
      </c>
      <c r="I19" s="59">
        <v>54000</v>
      </c>
      <c r="J19" s="59">
        <f t="shared" si="1"/>
        <v>191704.70790100002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639794.09687699995</v>
      </c>
    </row>
    <row r="29" spans="1:13" ht="20.25" customHeight="1" x14ac:dyDescent="0.2">
      <c r="C29"/>
      <c r="H29" s="59">
        <f>SUM(H7:H28)</f>
        <v>191704.70790100002</v>
      </c>
      <c r="I29" s="59">
        <f t="shared" ref="I29:J29" si="2">SUM(I7:I28)</f>
        <v>54000</v>
      </c>
      <c r="J29" s="59">
        <f t="shared" si="2"/>
        <v>383409.41580200003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16294900.171585001</v>
      </c>
      <c r="K32" s="58">
        <f>+J32/1000</f>
        <v>16294.900171585001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281704.70790100005</v>
      </c>
      <c r="J35" s="59"/>
      <c r="K35" s="59">
        <f>+K32+K33</f>
        <v>24844.900171585003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282</v>
      </c>
      <c r="B37" s="58">
        <v>1565717</v>
      </c>
      <c r="C37"/>
      <c r="D37" s="59"/>
      <c r="H37">
        <v>15</v>
      </c>
      <c r="I37" s="58">
        <f>+H35/H37</f>
        <v>18780.313860066668</v>
      </c>
    </row>
    <row r="38" spans="1:14" ht="20.25" customHeight="1" x14ac:dyDescent="0.2">
      <c r="C38"/>
      <c r="N38" s="59">
        <f>+H35+N36</f>
        <v>986926.70790100005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B13" sqref="B13"/>
    </sheetView>
  </sheetViews>
  <sheetFormatPr defaultRowHeight="14.25" x14ac:dyDescent="0.2"/>
  <cols>
    <col min="1" max="1" width="24.3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1" x14ac:dyDescent="0.2">
      <c r="A2" s="57" t="s">
        <v>43</v>
      </c>
      <c r="B2" t="s">
        <v>163</v>
      </c>
    </row>
    <row r="3" spans="1:11" x14ac:dyDescent="0.2">
      <c r="A3" s="57" t="s">
        <v>29</v>
      </c>
      <c r="B3" t="s">
        <v>163</v>
      </c>
    </row>
    <row r="4" spans="1:11" x14ac:dyDescent="0.2">
      <c r="A4" s="57" t="s">
        <v>42</v>
      </c>
      <c r="B4" t="s">
        <v>181</v>
      </c>
      <c r="C4"/>
    </row>
    <row r="5" spans="1:11" ht="20.25" customHeight="1" x14ac:dyDescent="0.2">
      <c r="C5"/>
    </row>
    <row r="6" spans="1:11" ht="20.25" customHeight="1" x14ac:dyDescent="0.2">
      <c r="A6" s="57" t="s">
        <v>23</v>
      </c>
      <c r="B6" t="s">
        <v>162</v>
      </c>
      <c r="C6" t="s">
        <v>171</v>
      </c>
      <c r="D6" t="s">
        <v>164</v>
      </c>
      <c r="E6" t="s">
        <v>182</v>
      </c>
      <c r="F6" t="s">
        <v>166</v>
      </c>
      <c r="G6" t="s">
        <v>149</v>
      </c>
    </row>
    <row r="7" spans="1:11" ht="16.5" customHeight="1" x14ac:dyDescent="0.2">
      <c r="A7" t="s">
        <v>186</v>
      </c>
      <c r="B7" s="59">
        <v>25000</v>
      </c>
      <c r="C7" s="59">
        <v>21000</v>
      </c>
      <c r="D7" s="59">
        <v>25000</v>
      </c>
      <c r="E7" s="59">
        <v>17881.599999999999</v>
      </c>
      <c r="F7" s="59">
        <v>0</v>
      </c>
      <c r="G7" s="59">
        <v>17881.599999999999</v>
      </c>
      <c r="I7" s="59">
        <f>+K7-J7</f>
        <v>17881.599999999999</v>
      </c>
      <c r="K7" s="59">
        <f>G7</f>
        <v>17881.599999999999</v>
      </c>
    </row>
    <row r="8" spans="1:11" ht="16.5" customHeight="1" x14ac:dyDescent="0.2">
      <c r="A8" t="s">
        <v>116</v>
      </c>
      <c r="B8" s="59">
        <v>10080</v>
      </c>
      <c r="C8" s="59">
        <v>10584</v>
      </c>
      <c r="D8" s="59">
        <v>10080</v>
      </c>
      <c r="E8" s="59">
        <v>10138.867200000001</v>
      </c>
      <c r="F8" s="59">
        <v>4000</v>
      </c>
      <c r="G8" s="59">
        <v>6138.8671999999997</v>
      </c>
      <c r="I8" s="59">
        <f t="shared" ref="I8:I25" si="0">+K8-J8</f>
        <v>6138.8671999999997</v>
      </c>
      <c r="K8" s="59">
        <f t="shared" ref="K8:K25" si="1">G8</f>
        <v>6138.8671999999997</v>
      </c>
    </row>
    <row r="9" spans="1:11" ht="16.5" customHeight="1" x14ac:dyDescent="0.2">
      <c r="A9" t="s">
        <v>180</v>
      </c>
      <c r="B9" s="59">
        <v>140000</v>
      </c>
      <c r="C9" s="59">
        <v>147000</v>
      </c>
      <c r="D9" s="59">
        <v>140000</v>
      </c>
      <c r="E9" s="59">
        <v>123215.39999999998</v>
      </c>
      <c r="F9" s="59">
        <v>0</v>
      </c>
      <c r="G9" s="59">
        <v>123215.39999999998</v>
      </c>
      <c r="I9" s="59">
        <f t="shared" si="0"/>
        <v>123215.39999999998</v>
      </c>
      <c r="K9" s="59">
        <f t="shared" si="1"/>
        <v>123215.39999999998</v>
      </c>
    </row>
    <row r="10" spans="1:11" ht="16.5" customHeight="1" x14ac:dyDescent="0.2">
      <c r="A10" t="s">
        <v>82</v>
      </c>
      <c r="B10" s="59">
        <v>435000</v>
      </c>
      <c r="C10" s="59">
        <v>441000</v>
      </c>
      <c r="D10" s="59">
        <v>430000</v>
      </c>
      <c r="E10" s="59">
        <v>447878.20000000007</v>
      </c>
      <c r="F10" s="59">
        <v>0</v>
      </c>
      <c r="G10" s="59">
        <v>447878.20000000007</v>
      </c>
      <c r="I10" s="59">
        <f t="shared" si="0"/>
        <v>447878.20000000007</v>
      </c>
      <c r="K10" s="59">
        <f t="shared" si="1"/>
        <v>447878.20000000007</v>
      </c>
    </row>
    <row r="11" spans="1:11" ht="16.5" customHeight="1" x14ac:dyDescent="0.2">
      <c r="A11" t="s">
        <v>81</v>
      </c>
      <c r="B11" s="59">
        <v>16895</v>
      </c>
      <c r="C11" s="59">
        <v>11856.6</v>
      </c>
      <c r="D11" s="59">
        <v>13577</v>
      </c>
      <c r="E11" s="59">
        <v>12053.642898</v>
      </c>
      <c r="F11" s="59">
        <v>3602.9104979999997</v>
      </c>
      <c r="G11" s="59">
        <v>8450.7324000000008</v>
      </c>
      <c r="I11" s="59">
        <f t="shared" si="0"/>
        <v>8450.7324000000008</v>
      </c>
      <c r="K11" s="59">
        <f t="shared" si="1"/>
        <v>8450.7324000000008</v>
      </c>
    </row>
    <row r="12" spans="1:11" ht="16.5" customHeight="1" x14ac:dyDescent="0.2">
      <c r="A12" t="s">
        <v>124</v>
      </c>
      <c r="B12" s="59">
        <v>11000</v>
      </c>
      <c r="C12" s="59">
        <v>11550</v>
      </c>
      <c r="D12" s="59">
        <v>11000</v>
      </c>
      <c r="E12" s="59">
        <v>12139.929999999998</v>
      </c>
      <c r="F12" s="59">
        <v>0</v>
      </c>
      <c r="G12" s="59">
        <v>12139.929999999998</v>
      </c>
      <c r="I12" s="59">
        <f t="shared" si="0"/>
        <v>12139.929999999998</v>
      </c>
      <c r="K12" s="59">
        <f t="shared" si="1"/>
        <v>12139.929999999998</v>
      </c>
    </row>
    <row r="13" spans="1:11" ht="16.5" customHeight="1" x14ac:dyDescent="0.2">
      <c r="A13" t="s">
        <v>101</v>
      </c>
      <c r="B13" s="59">
        <v>50000</v>
      </c>
      <c r="C13" s="59">
        <v>52500</v>
      </c>
      <c r="D13" s="59">
        <v>50000</v>
      </c>
      <c r="E13" s="59">
        <v>53784.500000000007</v>
      </c>
      <c r="F13" s="59">
        <v>0</v>
      </c>
      <c r="G13" s="59">
        <v>53784.500000000007</v>
      </c>
      <c r="I13" s="59">
        <f t="shared" si="0"/>
        <v>53784.500000000007</v>
      </c>
      <c r="K13" s="59">
        <f t="shared" si="1"/>
        <v>53784.500000000007</v>
      </c>
    </row>
    <row r="14" spans="1:11" ht="16.5" customHeight="1" x14ac:dyDescent="0.2">
      <c r="A14" t="s">
        <v>276</v>
      </c>
      <c r="B14" s="59">
        <v>100000</v>
      </c>
      <c r="C14" s="59">
        <v>105000</v>
      </c>
      <c r="D14" s="59">
        <v>100000</v>
      </c>
      <c r="E14" s="59">
        <v>107569.00000000001</v>
      </c>
      <c r="F14" s="59">
        <v>0</v>
      </c>
      <c r="G14" s="59">
        <v>107569.00000000001</v>
      </c>
      <c r="I14" s="59">
        <f t="shared" si="0"/>
        <v>107569.00000000001</v>
      </c>
      <c r="K14" s="59">
        <f t="shared" si="1"/>
        <v>107569.00000000001</v>
      </c>
    </row>
    <row r="15" spans="1:11" ht="16.5" customHeight="1" x14ac:dyDescent="0.2">
      <c r="A15" t="s">
        <v>84</v>
      </c>
      <c r="B15" s="59">
        <v>20000</v>
      </c>
      <c r="C15" s="59">
        <v>21000</v>
      </c>
      <c r="D15" s="59">
        <v>20000</v>
      </c>
      <c r="E15" s="59">
        <v>20619.719999999998</v>
      </c>
      <c r="F15" s="59">
        <v>20619.719999999998</v>
      </c>
      <c r="G15" s="59">
        <v>0</v>
      </c>
      <c r="I15" s="59">
        <f t="shared" si="0"/>
        <v>0</v>
      </c>
      <c r="K15" s="59">
        <f t="shared" si="1"/>
        <v>0</v>
      </c>
    </row>
    <row r="16" spans="1:11" ht="16.5" customHeight="1" x14ac:dyDescent="0.2">
      <c r="A16" t="s">
        <v>97</v>
      </c>
      <c r="B16" s="59">
        <v>807975</v>
      </c>
      <c r="C16" s="59">
        <v>821490.6</v>
      </c>
      <c r="D16" s="59">
        <v>799657</v>
      </c>
      <c r="E16" s="59">
        <v>805280.86009800003</v>
      </c>
      <c r="F16" s="59">
        <v>28222.630497999999</v>
      </c>
      <c r="G16" s="59">
        <v>777058.22960000008</v>
      </c>
      <c r="I16" s="59">
        <f t="shared" si="0"/>
        <v>777058.22960000008</v>
      </c>
      <c r="K16" s="59">
        <f t="shared" si="1"/>
        <v>777058.22960000008</v>
      </c>
    </row>
    <row r="17" spans="3:11" ht="16.5" customHeight="1" x14ac:dyDescent="0.2">
      <c r="C17"/>
      <c r="I17" s="59">
        <v>0</v>
      </c>
      <c r="J17" s="59">
        <v>54000</v>
      </c>
      <c r="K17" s="59">
        <f t="shared" si="1"/>
        <v>0</v>
      </c>
    </row>
    <row r="18" spans="3:11" ht="16.5" customHeight="1" x14ac:dyDescent="0.2">
      <c r="C18"/>
      <c r="I18" s="59">
        <f t="shared" si="0"/>
        <v>0</v>
      </c>
      <c r="K18" s="59">
        <f t="shared" si="1"/>
        <v>0</v>
      </c>
    </row>
    <row r="19" spans="3:11" ht="16.5" customHeight="1" x14ac:dyDescent="0.2">
      <c r="C19"/>
      <c r="I19" s="59">
        <f t="shared" si="0"/>
        <v>0</v>
      </c>
      <c r="K19" s="59">
        <f t="shared" si="1"/>
        <v>0</v>
      </c>
    </row>
    <row r="20" spans="3:11" ht="16.5" customHeight="1" x14ac:dyDescent="0.2">
      <c r="C20"/>
      <c r="I20" s="59">
        <f t="shared" si="0"/>
        <v>0</v>
      </c>
      <c r="K20" s="59">
        <f t="shared" si="1"/>
        <v>0</v>
      </c>
    </row>
    <row r="21" spans="3:11" ht="16.5" customHeight="1" x14ac:dyDescent="0.2">
      <c r="C21"/>
      <c r="I21" s="59">
        <f t="shared" si="0"/>
        <v>0</v>
      </c>
      <c r="K21" s="59">
        <f t="shared" si="1"/>
        <v>0</v>
      </c>
    </row>
    <row r="22" spans="3:11" ht="16.5" customHeight="1" x14ac:dyDescent="0.2">
      <c r="C22"/>
      <c r="I22" s="59">
        <f t="shared" si="0"/>
        <v>0</v>
      </c>
      <c r="K22" s="59">
        <f t="shared" si="1"/>
        <v>0</v>
      </c>
    </row>
    <row r="23" spans="3:11" ht="16.5" customHeight="1" x14ac:dyDescent="0.2">
      <c r="C23"/>
      <c r="I23" s="59">
        <f t="shared" si="0"/>
        <v>0</v>
      </c>
      <c r="K23" s="59">
        <f t="shared" si="1"/>
        <v>0</v>
      </c>
    </row>
    <row r="24" spans="3:11" ht="16.5" customHeight="1" x14ac:dyDescent="0.2">
      <c r="C24"/>
      <c r="I24" s="59">
        <f t="shared" si="0"/>
        <v>0</v>
      </c>
      <c r="K24" s="59">
        <f t="shared" si="1"/>
        <v>0</v>
      </c>
    </row>
    <row r="25" spans="3:11" ht="16.5" customHeight="1" x14ac:dyDescent="0.2">
      <c r="C25"/>
      <c r="I25" s="59">
        <f t="shared" si="0"/>
        <v>0</v>
      </c>
      <c r="K25" s="59">
        <f t="shared" si="1"/>
        <v>0</v>
      </c>
    </row>
    <row r="26" spans="3:11" ht="16.5" customHeight="1" x14ac:dyDescent="0.2">
      <c r="C26"/>
      <c r="I26" s="59">
        <f>SUM(I7:I25)</f>
        <v>1554116.4592000002</v>
      </c>
      <c r="J26" s="59">
        <f t="shared" ref="J26:K26" si="2">SUM(J7:J25)</f>
        <v>54000</v>
      </c>
      <c r="K26" s="59">
        <f t="shared" si="2"/>
        <v>1554116.4592000002</v>
      </c>
    </row>
    <row r="27" spans="3:11" ht="16.5" customHeight="1" x14ac:dyDescent="0.2">
      <c r="C27"/>
      <c r="D27" s="59"/>
      <c r="J27" s="58"/>
    </row>
    <row r="28" spans="3:11" ht="16.5" customHeight="1" x14ac:dyDescent="0.2">
      <c r="C28"/>
      <c r="D28" s="59">
        <f>+D10</f>
        <v>430000</v>
      </c>
    </row>
    <row r="29" spans="3:11" ht="16.5" customHeight="1" x14ac:dyDescent="0.2">
      <c r="C29"/>
      <c r="D29" s="59"/>
    </row>
    <row r="30" spans="3:11" ht="16.5" customHeight="1" x14ac:dyDescent="0.2">
      <c r="C30"/>
      <c r="D30" s="59">
        <f t="shared" ref="D30:D33" si="3">+D12</f>
        <v>11000</v>
      </c>
    </row>
    <row r="31" spans="3:11" ht="16.5" customHeight="1" x14ac:dyDescent="0.2">
      <c r="C31"/>
      <c r="D31" s="59">
        <f t="shared" si="3"/>
        <v>50000</v>
      </c>
    </row>
    <row r="32" spans="3:11" ht="16.5" customHeight="1" x14ac:dyDescent="0.2">
      <c r="C32"/>
      <c r="D32" s="59">
        <f t="shared" si="3"/>
        <v>100000</v>
      </c>
    </row>
    <row r="33" spans="1:11" ht="16.5" customHeight="1" x14ac:dyDescent="0.2">
      <c r="C33"/>
      <c r="D33" s="59">
        <f t="shared" si="3"/>
        <v>20000</v>
      </c>
    </row>
    <row r="34" spans="1:11" ht="16.5" customHeight="1" x14ac:dyDescent="0.2">
      <c r="C34"/>
      <c r="D34" s="59">
        <f>D18</f>
        <v>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4">D20</f>
        <v>0</v>
      </c>
      <c r="E36" s="59"/>
      <c r="F36" s="59"/>
      <c r="G36" s="59"/>
    </row>
    <row r="37" spans="1:11" ht="20.25" customHeight="1" x14ac:dyDescent="0.2">
      <c r="A37" t="s">
        <v>316</v>
      </c>
      <c r="B37" s="58">
        <v>887615</v>
      </c>
      <c r="C37"/>
    </row>
    <row r="38" spans="1:11" ht="20.25" customHeight="1" x14ac:dyDescent="0.2">
      <c r="A38" t="s">
        <v>192</v>
      </c>
      <c r="B38" s="65">
        <f>++B25+B37</f>
        <v>887615</v>
      </c>
      <c r="C38"/>
    </row>
    <row r="39" spans="1:11" ht="20.25" customHeight="1" x14ac:dyDescent="0.2">
      <c r="A39" t="s">
        <v>141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197</v>
      </c>
      <c r="B41" s="59">
        <f>+B25+B37+B39+B33</f>
        <v>1149615</v>
      </c>
      <c r="C41" s="59">
        <f t="shared" ref="C41:G41" si="5">+C25+C37+C39+C33</f>
        <v>238350</v>
      </c>
      <c r="D41" s="59">
        <f t="shared" si="5"/>
        <v>282000</v>
      </c>
      <c r="E41" s="59">
        <f t="shared" si="5"/>
        <v>279847.04000000004</v>
      </c>
      <c r="F41" s="59">
        <f t="shared" si="5"/>
        <v>60825.09</v>
      </c>
      <c r="G41" s="59">
        <f t="shared" si="5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6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47000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D12" sqref="D12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163</v>
      </c>
    </row>
    <row r="2" spans="1:11" x14ac:dyDescent="0.2">
      <c r="A2" s="57" t="s">
        <v>29</v>
      </c>
      <c r="B2" t="s">
        <v>63</v>
      </c>
    </row>
    <row r="4" spans="1:11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166</v>
      </c>
      <c r="G4" t="s">
        <v>149</v>
      </c>
      <c r="I4" t="s">
        <v>243</v>
      </c>
    </row>
    <row r="5" spans="1:11" ht="20.25" customHeight="1" x14ac:dyDescent="0.2">
      <c r="A5" t="s">
        <v>186</v>
      </c>
      <c r="B5" t="s">
        <v>73</v>
      </c>
      <c r="C5" s="59">
        <v>10000</v>
      </c>
      <c r="D5" s="59">
        <v>0</v>
      </c>
      <c r="E5" s="59">
        <v>10000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269</v>
      </c>
      <c r="B6" s="61"/>
      <c r="C6" s="62">
        <v>10000</v>
      </c>
      <c r="D6" s="62">
        <v>0</v>
      </c>
      <c r="E6" s="62">
        <v>10000</v>
      </c>
      <c r="F6" s="62">
        <v>0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81</v>
      </c>
      <c r="B7" t="s">
        <v>147</v>
      </c>
      <c r="C7" s="59">
        <v>2540</v>
      </c>
      <c r="D7" s="59">
        <v>0</v>
      </c>
      <c r="E7" s="59">
        <v>2473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B8" t="s">
        <v>80</v>
      </c>
      <c r="C8" s="59">
        <v>3000</v>
      </c>
      <c r="D8" s="59">
        <v>3150</v>
      </c>
      <c r="E8" s="59">
        <v>3000</v>
      </c>
      <c r="F8" s="59">
        <v>0</v>
      </c>
      <c r="G8" s="59">
        <v>3478.5300000000007</v>
      </c>
      <c r="H8" s="59">
        <f t="shared" si="0"/>
        <v>3478.5300000000007</v>
      </c>
    </row>
    <row r="9" spans="1:11" ht="20.25" customHeight="1" x14ac:dyDescent="0.2">
      <c r="A9" s="61" t="s">
        <v>165</v>
      </c>
      <c r="B9" s="61"/>
      <c r="C9" s="62">
        <v>5540</v>
      </c>
      <c r="D9" s="62">
        <v>3150</v>
      </c>
      <c r="E9" s="62">
        <v>5473</v>
      </c>
      <c r="F9" s="62">
        <v>0</v>
      </c>
      <c r="G9" s="62">
        <v>3478.5300000000007</v>
      </c>
      <c r="H9" s="59">
        <f t="shared" si="0"/>
        <v>3478.5300000000007</v>
      </c>
    </row>
    <row r="10" spans="1:11" ht="20.25" customHeight="1" x14ac:dyDescent="0.2">
      <c r="A10" t="s">
        <v>124</v>
      </c>
      <c r="B10" t="s">
        <v>113</v>
      </c>
      <c r="C10" s="59">
        <v>32000</v>
      </c>
      <c r="D10" s="59">
        <v>33600</v>
      </c>
      <c r="E10" s="59">
        <v>32000</v>
      </c>
      <c r="F10" s="59">
        <v>0</v>
      </c>
      <c r="G10" s="59">
        <v>34422.080000000002</v>
      </c>
      <c r="H10" s="59">
        <f t="shared" si="0"/>
        <v>34422.080000000002</v>
      </c>
    </row>
    <row r="11" spans="1:11" ht="20.25" customHeight="1" x14ac:dyDescent="0.2">
      <c r="B11" t="s">
        <v>80</v>
      </c>
      <c r="C11" s="59">
        <v>5000</v>
      </c>
      <c r="D11" s="59">
        <v>5250</v>
      </c>
      <c r="E11" s="59">
        <v>5000</v>
      </c>
      <c r="F11" s="59">
        <v>0</v>
      </c>
      <c r="G11" s="59">
        <v>5518.15</v>
      </c>
      <c r="H11" s="59">
        <f t="shared" si="0"/>
        <v>5518.15</v>
      </c>
    </row>
    <row r="12" spans="1:11" ht="20.25" customHeight="1" x14ac:dyDescent="0.2">
      <c r="A12" s="61" t="s">
        <v>205</v>
      </c>
      <c r="B12" s="61"/>
      <c r="C12" s="62">
        <v>37000</v>
      </c>
      <c r="D12" s="62">
        <v>38850</v>
      </c>
      <c r="E12" s="62">
        <v>37000</v>
      </c>
      <c r="F12" s="62">
        <v>0</v>
      </c>
      <c r="G12" s="62">
        <v>39940.230000000003</v>
      </c>
      <c r="H12" s="59">
        <f t="shared" si="0"/>
        <v>39940.230000000003</v>
      </c>
      <c r="I12" s="66"/>
    </row>
    <row r="13" spans="1:11" ht="20.25" customHeight="1" x14ac:dyDescent="0.2">
      <c r="A13" t="s">
        <v>101</v>
      </c>
      <c r="B13" t="s">
        <v>94</v>
      </c>
      <c r="C13" s="59">
        <v>306278</v>
      </c>
      <c r="D13" s="59">
        <v>321591.90000000002</v>
      </c>
      <c r="E13" s="59">
        <v>306278</v>
      </c>
      <c r="F13" s="59">
        <v>0</v>
      </c>
      <c r="G13" s="59">
        <v>329460.18182000006</v>
      </c>
      <c r="H13" s="59">
        <f t="shared" si="0"/>
        <v>329460.18182000006</v>
      </c>
    </row>
    <row r="14" spans="1:11" ht="20.25" customHeight="1" x14ac:dyDescent="0.2">
      <c r="A14" s="61" t="s">
        <v>308</v>
      </c>
      <c r="B14" s="61"/>
      <c r="C14" s="62">
        <v>306278</v>
      </c>
      <c r="D14" s="62">
        <v>321591.90000000002</v>
      </c>
      <c r="E14" s="62">
        <v>306278</v>
      </c>
      <c r="F14" s="62">
        <v>0</v>
      </c>
      <c r="G14" s="62">
        <v>329460.18182000006</v>
      </c>
      <c r="H14" s="59">
        <f t="shared" si="0"/>
        <v>329460.18182000006</v>
      </c>
    </row>
    <row r="15" spans="1:11" ht="20.25" customHeight="1" x14ac:dyDescent="0.2">
      <c r="A15" t="s">
        <v>276</v>
      </c>
      <c r="B15" t="s">
        <v>94</v>
      </c>
      <c r="C15" s="59">
        <v>325000</v>
      </c>
      <c r="D15" s="59">
        <v>341250</v>
      </c>
      <c r="E15" s="59">
        <v>325000</v>
      </c>
      <c r="F15" s="59">
        <v>0</v>
      </c>
      <c r="G15" s="59">
        <v>349599.25</v>
      </c>
      <c r="H15" s="59">
        <f t="shared" si="0"/>
        <v>349599.25</v>
      </c>
      <c r="I15" s="63"/>
      <c r="J15" s="63"/>
      <c r="K15" s="60"/>
    </row>
    <row r="16" spans="1:11" ht="20.25" customHeight="1" x14ac:dyDescent="0.2">
      <c r="A16" s="61" t="s">
        <v>641</v>
      </c>
      <c r="B16" s="61"/>
      <c r="C16" s="62">
        <v>325000</v>
      </c>
      <c r="D16" s="62">
        <v>341250</v>
      </c>
      <c r="E16" s="62">
        <v>325000</v>
      </c>
      <c r="F16" s="62">
        <v>0</v>
      </c>
      <c r="G16" s="62">
        <v>349599.25</v>
      </c>
      <c r="H16" s="59">
        <f t="shared" si="0"/>
        <v>349599.25</v>
      </c>
    </row>
    <row r="17" spans="1:8" ht="20.25" customHeight="1" x14ac:dyDescent="0.2">
      <c r="A17" t="s">
        <v>244</v>
      </c>
      <c r="B17" t="s">
        <v>115</v>
      </c>
      <c r="C17" s="59">
        <v>1000</v>
      </c>
      <c r="D17" s="59">
        <v>0</v>
      </c>
      <c r="E17" s="59">
        <v>1000</v>
      </c>
      <c r="F17" s="59">
        <v>1159.5100000000002</v>
      </c>
      <c r="G17" s="59">
        <v>0</v>
      </c>
      <c r="H17" s="59">
        <f t="shared" si="0"/>
        <v>0</v>
      </c>
    </row>
    <row r="18" spans="1:8" ht="20.25" customHeight="1" x14ac:dyDescent="0.2">
      <c r="A18" s="61" t="s">
        <v>283</v>
      </c>
      <c r="B18" s="61"/>
      <c r="C18" s="62">
        <v>1000</v>
      </c>
      <c r="D18" s="62">
        <v>0</v>
      </c>
      <c r="E18" s="62">
        <v>1000</v>
      </c>
      <c r="F18" s="62">
        <v>1159.5100000000002</v>
      </c>
      <c r="G18" s="62">
        <v>0</v>
      </c>
      <c r="H18" s="59">
        <f t="shared" si="0"/>
        <v>0</v>
      </c>
    </row>
    <row r="19" spans="1:8" ht="20.25" customHeight="1" x14ac:dyDescent="0.2">
      <c r="A19" t="s">
        <v>97</v>
      </c>
      <c r="C19" s="59">
        <v>684818</v>
      </c>
      <c r="D19" s="59">
        <v>704841.9</v>
      </c>
      <c r="E19" s="59">
        <v>684751</v>
      </c>
      <c r="F19" s="59">
        <v>1159.5100000000002</v>
      </c>
      <c r="G19" s="59">
        <v>722478.19182000007</v>
      </c>
      <c r="H19" s="59">
        <f t="shared" si="0"/>
        <v>722478.19182000007</v>
      </c>
    </row>
    <row r="20" spans="1:8" ht="20.25" customHeight="1" x14ac:dyDescent="0.2">
      <c r="C20"/>
      <c r="H20" s="59">
        <f t="shared" si="0"/>
        <v>0</v>
      </c>
    </row>
    <row r="21" spans="1:8" ht="20.25" customHeight="1" x14ac:dyDescent="0.2">
      <c r="C21"/>
      <c r="H21" s="59">
        <f t="shared" si="0"/>
        <v>0</v>
      </c>
    </row>
    <row r="22" spans="1:8" ht="20.25" customHeight="1" x14ac:dyDescent="0.2">
      <c r="C22"/>
      <c r="H22" s="59">
        <f t="shared" si="0"/>
        <v>0</v>
      </c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>
        <f t="shared" si="0"/>
        <v>0</v>
      </c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>
        <f t="shared" si="0"/>
        <v>0</v>
      </c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2167434.57546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172</v>
      </c>
      <c r="E119" t="s">
        <v>173</v>
      </c>
      <c r="F119" t="s">
        <v>169</v>
      </c>
      <c r="G119" t="s">
        <v>174</v>
      </c>
      <c r="I119" t="s">
        <v>178</v>
      </c>
    </row>
    <row r="120" spans="1:10" x14ac:dyDescent="0.2">
      <c r="B120" s="64" t="s">
        <v>168</v>
      </c>
      <c r="C120" t="s">
        <v>167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176</v>
      </c>
      <c r="B122">
        <v>20700</v>
      </c>
      <c r="C122" s="58">
        <v>424374</v>
      </c>
    </row>
    <row r="123" spans="1:10" x14ac:dyDescent="0.2">
      <c r="A123" s="64" t="s">
        <v>176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F6" sqref="F6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141</v>
      </c>
    </row>
    <row r="2" spans="1:11" x14ac:dyDescent="0.2">
      <c r="A2" s="57" t="s">
        <v>29</v>
      </c>
      <c r="B2" t="s">
        <v>63</v>
      </c>
      <c r="D2">
        <v>12</v>
      </c>
    </row>
    <row r="4" spans="1:11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182</v>
      </c>
      <c r="G4" t="s">
        <v>166</v>
      </c>
      <c r="H4" t="s">
        <v>149</v>
      </c>
    </row>
    <row r="5" spans="1:11" ht="20.25" customHeight="1" x14ac:dyDescent="0.2">
      <c r="A5" t="s">
        <v>124</v>
      </c>
      <c r="B5" t="s">
        <v>113</v>
      </c>
      <c r="C5" s="59">
        <v>10000</v>
      </c>
      <c r="D5" s="59">
        <v>10500</v>
      </c>
      <c r="E5" s="59">
        <v>10000</v>
      </c>
      <c r="F5" s="59">
        <v>10756.900000000001</v>
      </c>
      <c r="G5" s="59">
        <v>0</v>
      </c>
      <c r="H5" s="59">
        <v>10756.900000000001</v>
      </c>
      <c r="I5" s="59"/>
    </row>
    <row r="6" spans="1:11" ht="20.25" customHeight="1" x14ac:dyDescent="0.2">
      <c r="B6" t="s">
        <v>111</v>
      </c>
      <c r="C6" s="59">
        <v>10000</v>
      </c>
      <c r="D6" s="59">
        <v>10500</v>
      </c>
      <c r="E6" s="59">
        <v>10000</v>
      </c>
      <c r="F6" s="59">
        <v>11595.1</v>
      </c>
      <c r="G6" s="59">
        <v>0</v>
      </c>
      <c r="H6" s="59">
        <v>11595.1</v>
      </c>
    </row>
    <row r="7" spans="1:11" ht="20.25" customHeight="1" x14ac:dyDescent="0.2">
      <c r="A7" s="61" t="s">
        <v>205</v>
      </c>
      <c r="B7" s="61"/>
      <c r="C7" s="62">
        <v>20000</v>
      </c>
      <c r="D7" s="62">
        <v>21000</v>
      </c>
      <c r="E7" s="62">
        <v>20000</v>
      </c>
      <c r="F7" s="62">
        <v>22352</v>
      </c>
      <c r="G7" s="62">
        <v>0</v>
      </c>
      <c r="H7" s="62">
        <v>22352</v>
      </c>
      <c r="I7" s="59"/>
      <c r="J7" s="59"/>
      <c r="K7" s="59"/>
    </row>
    <row r="8" spans="1:11" ht="20.25" customHeight="1" x14ac:dyDescent="0.2">
      <c r="A8" t="s">
        <v>97</v>
      </c>
      <c r="C8" s="59">
        <v>20000</v>
      </c>
      <c r="D8" s="59">
        <v>21000</v>
      </c>
      <c r="E8" s="59">
        <v>20000</v>
      </c>
      <c r="F8" s="59">
        <v>22352</v>
      </c>
      <c r="G8" s="59">
        <v>0</v>
      </c>
      <c r="H8" s="59">
        <v>22352</v>
      </c>
      <c r="J8" s="59"/>
      <c r="K8" s="59"/>
    </row>
    <row r="9" spans="1:11" ht="20.25" customHeight="1" x14ac:dyDescent="0.2">
      <c r="C9"/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  <c r="I19" s="59"/>
    </row>
    <row r="20" spans="3:9" ht="20.25" customHeight="1" x14ac:dyDescent="0.2">
      <c r="C20"/>
      <c r="I20" s="59"/>
    </row>
    <row r="21" spans="3:9" ht="20.25" customHeight="1" x14ac:dyDescent="0.2">
      <c r="C21"/>
      <c r="I21" s="59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  <c r="I25" s="59"/>
    </row>
    <row r="26" spans="3:9" ht="20.25" customHeight="1" x14ac:dyDescent="0.2">
      <c r="C26"/>
      <c r="I26" s="59"/>
    </row>
    <row r="27" spans="3:9" ht="20.25" customHeight="1" x14ac:dyDescent="0.2">
      <c r="C27"/>
      <c r="I27" s="59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172</v>
      </c>
      <c r="E119" t="s">
        <v>173</v>
      </c>
      <c r="F119" t="s">
        <v>169</v>
      </c>
      <c r="G119" t="s">
        <v>174</v>
      </c>
      <c r="I119" t="s">
        <v>178</v>
      </c>
    </row>
    <row r="120" spans="1:10" x14ac:dyDescent="0.2">
      <c r="B120" s="64" t="s">
        <v>168</v>
      </c>
      <c r="C120" t="s">
        <v>167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176</v>
      </c>
      <c r="B122">
        <v>20700</v>
      </c>
      <c r="C122" s="58">
        <v>424374</v>
      </c>
    </row>
    <row r="123" spans="1:10" x14ac:dyDescent="0.2">
      <c r="A123" s="64" t="s">
        <v>176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topLeftCell="A55" zoomScale="85" zoomScaleNormal="85" workbookViewId="0">
      <selection activeCell="G79" sqref="G79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163</v>
      </c>
    </row>
    <row r="2" spans="1:17" x14ac:dyDescent="0.2">
      <c r="A2" s="57" t="s">
        <v>29</v>
      </c>
      <c r="B2" t="s">
        <v>163</v>
      </c>
      <c r="D2">
        <v>12</v>
      </c>
      <c r="I2" t="s">
        <v>236</v>
      </c>
      <c r="J2" t="s">
        <v>243</v>
      </c>
      <c r="K2" t="s">
        <v>235</v>
      </c>
      <c r="P2" t="s">
        <v>237</v>
      </c>
    </row>
    <row r="4" spans="1:17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166</v>
      </c>
      <c r="G4" t="s">
        <v>182</v>
      </c>
      <c r="H4" t="s">
        <v>149</v>
      </c>
    </row>
    <row r="5" spans="1:17" ht="20.25" customHeight="1" x14ac:dyDescent="0.2">
      <c r="A5" t="s">
        <v>383</v>
      </c>
      <c r="B5" t="s">
        <v>381</v>
      </c>
      <c r="C5" s="59">
        <v>10000</v>
      </c>
      <c r="D5" s="59">
        <v>10500</v>
      </c>
      <c r="E5" s="59">
        <v>10000</v>
      </c>
      <c r="F5" s="59">
        <v>1220</v>
      </c>
      <c r="G5" s="59">
        <v>6565.9000000000005</v>
      </c>
      <c r="H5" s="59">
        <v>5345.9000000000005</v>
      </c>
      <c r="I5" s="59">
        <f>H5</f>
        <v>5345.9000000000005</v>
      </c>
    </row>
    <row r="6" spans="1:17" ht="20.25" customHeight="1" x14ac:dyDescent="0.2">
      <c r="A6" s="61" t="s">
        <v>457</v>
      </c>
      <c r="B6" s="61"/>
      <c r="C6" s="62">
        <v>10000</v>
      </c>
      <c r="D6" s="62">
        <v>10500</v>
      </c>
      <c r="E6" s="62">
        <v>10000</v>
      </c>
      <c r="F6" s="62">
        <v>1220</v>
      </c>
      <c r="G6" s="62">
        <v>6565.9000000000005</v>
      </c>
      <c r="H6" s="62">
        <v>5345.9000000000005</v>
      </c>
      <c r="I6" s="59"/>
    </row>
    <row r="7" spans="1:17" ht="20.25" customHeight="1" x14ac:dyDescent="0.2">
      <c r="A7" t="s">
        <v>317</v>
      </c>
      <c r="B7" t="s">
        <v>426</v>
      </c>
      <c r="C7" s="59">
        <v>10200</v>
      </c>
      <c r="D7" s="59">
        <v>0</v>
      </c>
      <c r="E7" s="59">
        <v>1700</v>
      </c>
      <c r="F7" s="59">
        <v>0</v>
      </c>
      <c r="G7" s="59">
        <v>0</v>
      </c>
      <c r="H7" s="59">
        <v>0</v>
      </c>
      <c r="I7" s="59">
        <f t="shared" ref="I7:I68" si="0">H7</f>
        <v>0</v>
      </c>
      <c r="J7" s="59"/>
    </row>
    <row r="8" spans="1:17" ht="20.25" customHeight="1" x14ac:dyDescent="0.2">
      <c r="A8" s="61" t="s">
        <v>326</v>
      </c>
      <c r="B8" s="61"/>
      <c r="C8" s="62">
        <v>10200</v>
      </c>
      <c r="D8" s="62">
        <v>0</v>
      </c>
      <c r="E8" s="62">
        <v>1700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139</v>
      </c>
      <c r="B9" t="s">
        <v>242</v>
      </c>
      <c r="C9" s="59">
        <v>15000</v>
      </c>
      <c r="D9" s="59">
        <v>15750</v>
      </c>
      <c r="E9" s="59">
        <v>15000</v>
      </c>
      <c r="F9" s="59">
        <v>6301</v>
      </c>
      <c r="G9" s="59">
        <v>13201.65</v>
      </c>
      <c r="H9" s="59">
        <v>6900.65</v>
      </c>
      <c r="I9" s="59">
        <f t="shared" si="0"/>
        <v>6900.65</v>
      </c>
    </row>
    <row r="10" spans="1:17" ht="20.25" customHeight="1" x14ac:dyDescent="0.2">
      <c r="A10" s="61" t="s">
        <v>339</v>
      </c>
      <c r="B10" s="61"/>
      <c r="C10" s="62">
        <v>15000</v>
      </c>
      <c r="D10" s="62">
        <v>15750</v>
      </c>
      <c r="E10" s="62">
        <v>15000</v>
      </c>
      <c r="F10" s="62">
        <v>6301</v>
      </c>
      <c r="G10" s="62">
        <v>13201.65</v>
      </c>
      <c r="H10" s="62">
        <v>6900.65</v>
      </c>
      <c r="I10" s="59">
        <f t="shared" si="0"/>
        <v>6900.65</v>
      </c>
    </row>
    <row r="11" spans="1:17" ht="20.25" customHeight="1" x14ac:dyDescent="0.2">
      <c r="A11" t="s">
        <v>143</v>
      </c>
      <c r="B11" t="s">
        <v>184</v>
      </c>
      <c r="C11" s="59">
        <v>20000</v>
      </c>
      <c r="D11" s="59">
        <v>21000</v>
      </c>
      <c r="E11" s="59">
        <v>20000</v>
      </c>
      <c r="F11" s="59">
        <v>17602.2</v>
      </c>
      <c r="G11" s="59">
        <v>17602.2</v>
      </c>
      <c r="H11" s="59">
        <v>0</v>
      </c>
      <c r="I11" s="59"/>
    </row>
    <row r="12" spans="1:17" ht="20.25" customHeight="1" x14ac:dyDescent="0.2">
      <c r="B12" t="s">
        <v>329</v>
      </c>
      <c r="C12" s="59">
        <v>10000</v>
      </c>
      <c r="D12" s="59">
        <v>10500</v>
      </c>
      <c r="E12" s="59">
        <v>10000</v>
      </c>
      <c r="F12" s="59">
        <v>2398</v>
      </c>
      <c r="G12" s="59">
        <v>8242.3000000000011</v>
      </c>
      <c r="H12" s="59">
        <v>5844.3000000000011</v>
      </c>
      <c r="I12" s="59">
        <f t="shared" si="0"/>
        <v>5844.3000000000011</v>
      </c>
    </row>
    <row r="13" spans="1:17" ht="20.25" customHeight="1" x14ac:dyDescent="0.2">
      <c r="A13" s="61" t="s">
        <v>458</v>
      </c>
      <c r="B13" s="61"/>
      <c r="C13" s="62">
        <v>30000</v>
      </c>
      <c r="D13" s="62">
        <v>31500</v>
      </c>
      <c r="E13" s="62">
        <v>30000</v>
      </c>
      <c r="F13" s="62">
        <v>20000.2</v>
      </c>
      <c r="G13" s="62">
        <v>25844.5</v>
      </c>
      <c r="H13" s="62">
        <v>5844.3000000000011</v>
      </c>
      <c r="I13" s="59"/>
    </row>
    <row r="14" spans="1:17" ht="20.25" customHeight="1" x14ac:dyDescent="0.2">
      <c r="A14" t="s">
        <v>186</v>
      </c>
      <c r="B14" t="s">
        <v>73</v>
      </c>
      <c r="C14" s="59">
        <v>400000</v>
      </c>
      <c r="D14" s="59">
        <v>384079.5</v>
      </c>
      <c r="E14" s="59">
        <v>395000</v>
      </c>
      <c r="F14" s="59">
        <v>63621.628745000002</v>
      </c>
      <c r="G14" s="59">
        <v>334623.52874500002</v>
      </c>
      <c r="H14" s="59">
        <v>271001.90000000002</v>
      </c>
      <c r="I14" s="59">
        <f t="shared" si="0"/>
        <v>271001.90000000002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A15" s="61" t="s">
        <v>269</v>
      </c>
      <c r="B15" s="61"/>
      <c r="C15" s="62">
        <v>400000</v>
      </c>
      <c r="D15" s="62">
        <v>384079.5</v>
      </c>
      <c r="E15" s="62">
        <v>395000</v>
      </c>
      <c r="F15" s="62">
        <v>63621.628745000002</v>
      </c>
      <c r="G15" s="62">
        <v>334623.52874500002</v>
      </c>
      <c r="H15" s="62">
        <v>271001.90000000002</v>
      </c>
      <c r="I15" s="59"/>
    </row>
    <row r="16" spans="1:17" ht="20.25" customHeight="1" x14ac:dyDescent="0.2">
      <c r="A16" t="s">
        <v>180</v>
      </c>
      <c r="B16" t="s">
        <v>142</v>
      </c>
      <c r="C16" s="59">
        <v>70000</v>
      </c>
      <c r="D16" s="59">
        <v>73500</v>
      </c>
      <c r="E16" s="59">
        <v>70000</v>
      </c>
      <c r="F16" s="59">
        <v>61607.7</v>
      </c>
      <c r="G16" s="59">
        <v>61607.7</v>
      </c>
      <c r="H16" s="59">
        <v>0</v>
      </c>
      <c r="I16" s="59">
        <f t="shared" si="0"/>
        <v>0</v>
      </c>
    </row>
    <row r="17" spans="1:17" ht="20.25" customHeight="1" x14ac:dyDescent="0.2">
      <c r="B17" t="s">
        <v>232</v>
      </c>
      <c r="C17" s="59">
        <v>10000</v>
      </c>
      <c r="D17" s="59">
        <v>10500</v>
      </c>
      <c r="E17" s="59">
        <v>10000</v>
      </c>
      <c r="F17" s="59">
        <v>0</v>
      </c>
      <c r="G17" s="59">
        <v>9359.9000000000015</v>
      </c>
      <c r="H17" s="59">
        <v>9359.9000000000015</v>
      </c>
      <c r="I17" s="59">
        <f t="shared" si="0"/>
        <v>9359.9000000000015</v>
      </c>
    </row>
    <row r="18" spans="1:17" ht="20.25" customHeight="1" x14ac:dyDescent="0.2">
      <c r="A18" s="61" t="s">
        <v>270</v>
      </c>
      <c r="B18" s="61"/>
      <c r="C18" s="62">
        <v>80000</v>
      </c>
      <c r="D18" s="62">
        <v>84000</v>
      </c>
      <c r="E18" s="62">
        <v>80000</v>
      </c>
      <c r="F18" s="62">
        <v>61607.7</v>
      </c>
      <c r="G18" s="62">
        <v>70967.600000000006</v>
      </c>
      <c r="H18" s="62">
        <v>9359.9000000000015</v>
      </c>
      <c r="I18" s="59">
        <f t="shared" si="0"/>
        <v>9359.9000000000015</v>
      </c>
      <c r="K18" s="59"/>
      <c r="L18" s="59"/>
      <c r="M18" s="59"/>
    </row>
    <row r="19" spans="1:17" ht="20.25" customHeight="1" x14ac:dyDescent="0.2">
      <c r="A19" t="s">
        <v>248</v>
      </c>
      <c r="B19" t="s">
        <v>402</v>
      </c>
      <c r="C19" s="59">
        <v>10000</v>
      </c>
      <c r="D19" s="59">
        <v>10500</v>
      </c>
      <c r="E19" s="59">
        <v>10000</v>
      </c>
      <c r="F19" s="59">
        <v>9918.7000000000007</v>
      </c>
      <c r="G19" s="59">
        <v>9918.7000000000007</v>
      </c>
      <c r="H19" s="59">
        <v>0</v>
      </c>
      <c r="I19" s="59">
        <f t="shared" si="0"/>
        <v>0</v>
      </c>
      <c r="K19" s="59"/>
      <c r="L19" s="59"/>
      <c r="M19" s="59"/>
    </row>
    <row r="20" spans="1:17" ht="20.25" customHeight="1" x14ac:dyDescent="0.2">
      <c r="A20" s="61" t="s">
        <v>336</v>
      </c>
      <c r="B20" s="61"/>
      <c r="C20" s="62">
        <v>10000</v>
      </c>
      <c r="D20" s="62">
        <v>10500</v>
      </c>
      <c r="E20" s="62">
        <v>10000</v>
      </c>
      <c r="F20" s="62">
        <v>9918.7000000000007</v>
      </c>
      <c r="G20" s="62">
        <v>9918.7000000000007</v>
      </c>
      <c r="H20" s="62">
        <v>0</v>
      </c>
      <c r="I20" s="59">
        <f t="shared" si="0"/>
        <v>0</v>
      </c>
      <c r="K20" s="59"/>
      <c r="L20" s="59"/>
      <c r="M20" s="59"/>
      <c r="P20">
        <v>16000</v>
      </c>
      <c r="Q20" s="60">
        <f>+K20/P20</f>
        <v>0</v>
      </c>
    </row>
    <row r="21" spans="1:17" ht="20.25" customHeight="1" x14ac:dyDescent="0.2">
      <c r="A21" t="s">
        <v>333</v>
      </c>
      <c r="B21" t="s">
        <v>332</v>
      </c>
      <c r="C21" s="59">
        <v>1345000</v>
      </c>
      <c r="D21" s="59">
        <v>1011260.25</v>
      </c>
      <c r="E21" s="59">
        <v>1345000</v>
      </c>
      <c r="F21" s="59">
        <v>316435</v>
      </c>
      <c r="G21" s="59">
        <v>920971.90109924995</v>
      </c>
      <c r="H21" s="59">
        <v>604536.90109924995</v>
      </c>
      <c r="I21" s="59"/>
      <c r="K21" s="59"/>
      <c r="L21" s="59"/>
      <c r="M21" s="59"/>
      <c r="Q21" s="60"/>
    </row>
    <row r="22" spans="1:17" ht="20.25" customHeight="1" x14ac:dyDescent="0.2">
      <c r="A22" s="61" t="s">
        <v>456</v>
      </c>
      <c r="B22" s="61"/>
      <c r="C22" s="62">
        <v>1345000</v>
      </c>
      <c r="D22" s="62">
        <v>1011260.25</v>
      </c>
      <c r="E22" s="62">
        <v>1345000</v>
      </c>
      <c r="F22" s="62">
        <v>316435</v>
      </c>
      <c r="G22" s="62">
        <v>920971.90109924995</v>
      </c>
      <c r="H22" s="62">
        <v>604536.90109924995</v>
      </c>
      <c r="I22" s="59">
        <f t="shared" si="0"/>
        <v>604536.90109924995</v>
      </c>
      <c r="K22" s="59"/>
      <c r="L22" s="59"/>
      <c r="M22" s="59"/>
    </row>
    <row r="23" spans="1:17" ht="20.25" customHeight="1" x14ac:dyDescent="0.2">
      <c r="A23" t="s">
        <v>146</v>
      </c>
      <c r="B23" t="s">
        <v>330</v>
      </c>
      <c r="C23" s="59">
        <v>20000</v>
      </c>
      <c r="D23" s="59">
        <v>21000</v>
      </c>
      <c r="E23" s="59">
        <v>20000</v>
      </c>
      <c r="F23" s="59">
        <v>0</v>
      </c>
      <c r="G23" s="59">
        <v>18719.800000000003</v>
      </c>
      <c r="H23" s="59">
        <v>18719.800000000003</v>
      </c>
      <c r="I23" s="59"/>
      <c r="J23" s="63"/>
      <c r="K23" s="68"/>
      <c r="L23" s="68"/>
      <c r="M23" s="68"/>
      <c r="P23" s="60"/>
    </row>
    <row r="24" spans="1:17" ht="20.25" customHeight="1" x14ac:dyDescent="0.2">
      <c r="A24" s="61" t="s">
        <v>337</v>
      </c>
      <c r="B24" s="61"/>
      <c r="C24" s="62">
        <v>20000</v>
      </c>
      <c r="D24" s="62">
        <v>21000</v>
      </c>
      <c r="E24" s="62">
        <v>20000</v>
      </c>
      <c r="F24" s="62">
        <v>0</v>
      </c>
      <c r="G24" s="62">
        <v>18719.800000000003</v>
      </c>
      <c r="H24" s="62">
        <v>18719.800000000003</v>
      </c>
      <c r="I24" s="59">
        <f t="shared" si="0"/>
        <v>18719.800000000003</v>
      </c>
    </row>
    <row r="25" spans="1:17" ht="20.25" customHeight="1" x14ac:dyDescent="0.2">
      <c r="A25" t="s">
        <v>82</v>
      </c>
      <c r="B25" t="s">
        <v>86</v>
      </c>
      <c r="C25" s="59">
        <v>143000</v>
      </c>
      <c r="D25" s="59">
        <v>0</v>
      </c>
      <c r="E25" s="59">
        <v>124</v>
      </c>
      <c r="F25" s="59">
        <v>0</v>
      </c>
      <c r="G25" s="59">
        <v>0</v>
      </c>
      <c r="H25" s="59">
        <v>0</v>
      </c>
      <c r="I25" s="59"/>
    </row>
    <row r="26" spans="1:17" ht="20.25" customHeight="1" x14ac:dyDescent="0.2">
      <c r="B26" t="s">
        <v>147</v>
      </c>
      <c r="C26" s="59">
        <v>100640</v>
      </c>
      <c r="D26" s="59">
        <v>105000</v>
      </c>
      <c r="E26" s="59">
        <v>100640</v>
      </c>
      <c r="F26" s="59">
        <v>97126</v>
      </c>
      <c r="G26" s="59">
        <v>104775.00000000001</v>
      </c>
      <c r="H26" s="59">
        <v>7649.0000000000146</v>
      </c>
      <c r="I26" s="59">
        <f t="shared" si="0"/>
        <v>7649.0000000000146</v>
      </c>
    </row>
    <row r="27" spans="1:17" ht="20.25" customHeight="1" x14ac:dyDescent="0.2">
      <c r="A27" s="61" t="s">
        <v>271</v>
      </c>
      <c r="B27" s="61"/>
      <c r="C27" s="62">
        <v>243640</v>
      </c>
      <c r="D27" s="62">
        <v>105000</v>
      </c>
      <c r="E27" s="62">
        <v>100764</v>
      </c>
      <c r="F27" s="62">
        <v>97126</v>
      </c>
      <c r="G27" s="62">
        <v>104775.00000000001</v>
      </c>
      <c r="H27" s="62">
        <v>7649.0000000000146</v>
      </c>
      <c r="I27" s="59"/>
    </row>
    <row r="28" spans="1:17" ht="20.25" customHeight="1" x14ac:dyDescent="0.2">
      <c r="A28" t="s">
        <v>81</v>
      </c>
      <c r="B28" t="s">
        <v>98</v>
      </c>
      <c r="C28" s="59">
        <v>40000</v>
      </c>
      <c r="D28" s="59">
        <v>42000</v>
      </c>
      <c r="E28" s="59">
        <v>40000</v>
      </c>
      <c r="F28" s="59">
        <v>0</v>
      </c>
      <c r="G28" s="59">
        <v>43027.600000000006</v>
      </c>
      <c r="H28" s="59">
        <v>43027.600000000006</v>
      </c>
      <c r="I28" s="59">
        <f t="shared" si="0"/>
        <v>43027.600000000006</v>
      </c>
    </row>
    <row r="29" spans="1:17" ht="20.25" customHeight="1" x14ac:dyDescent="0.2">
      <c r="B29" t="s">
        <v>147</v>
      </c>
      <c r="C29" s="59">
        <v>169508</v>
      </c>
      <c r="D29" s="59">
        <v>146629.35</v>
      </c>
      <c r="E29" s="59">
        <v>168200</v>
      </c>
      <c r="F29" s="59">
        <v>37778.721749999997</v>
      </c>
      <c r="G29" s="59">
        <v>147834.38175000003</v>
      </c>
      <c r="H29" s="59">
        <v>110055.66000000002</v>
      </c>
      <c r="I29" s="59">
        <f t="shared" si="0"/>
        <v>110055.66000000002</v>
      </c>
    </row>
    <row r="30" spans="1:17" ht="20.25" customHeight="1" x14ac:dyDescent="0.2">
      <c r="B30" t="s">
        <v>111</v>
      </c>
      <c r="C30" s="59">
        <v>12000</v>
      </c>
      <c r="D30" s="59">
        <v>9450</v>
      </c>
      <c r="E30" s="59">
        <v>12000</v>
      </c>
      <c r="F30" s="59">
        <v>0</v>
      </c>
      <c r="G30" s="59">
        <v>9932.67</v>
      </c>
      <c r="H30" s="59">
        <v>9932.67</v>
      </c>
      <c r="I30" s="59">
        <f t="shared" si="0"/>
        <v>9932.67</v>
      </c>
    </row>
    <row r="31" spans="1:17" ht="20.25" customHeight="1" x14ac:dyDescent="0.2">
      <c r="B31" t="s">
        <v>80</v>
      </c>
      <c r="C31" s="59">
        <v>30500</v>
      </c>
      <c r="D31" s="59">
        <v>26250</v>
      </c>
      <c r="E31" s="59">
        <v>25000</v>
      </c>
      <c r="F31" s="59">
        <v>5111</v>
      </c>
      <c r="G31" s="59">
        <v>27590.75</v>
      </c>
      <c r="H31" s="59">
        <v>22479.75</v>
      </c>
      <c r="I31" s="59"/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385</v>
      </c>
      <c r="C32" s="59">
        <v>20000</v>
      </c>
      <c r="D32" s="59">
        <v>21000</v>
      </c>
      <c r="E32" s="59">
        <v>20000</v>
      </c>
      <c r="F32" s="59">
        <v>19837.400000000001</v>
      </c>
      <c r="G32" s="59">
        <v>19837.400000000001</v>
      </c>
      <c r="H32" s="59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B33" t="s">
        <v>452</v>
      </c>
      <c r="C33" s="59">
        <v>11500</v>
      </c>
      <c r="D33" s="59">
        <v>12075</v>
      </c>
      <c r="E33" s="59">
        <v>11500</v>
      </c>
      <c r="F33" s="59">
        <v>0</v>
      </c>
      <c r="G33" s="59">
        <v>11406.505000000001</v>
      </c>
      <c r="H33" s="59">
        <v>11406.505000000001</v>
      </c>
      <c r="I33" s="59">
        <f t="shared" si="0"/>
        <v>11406.505000000001</v>
      </c>
      <c r="K33" s="68"/>
      <c r="L33" s="68"/>
      <c r="M33" s="68"/>
    </row>
    <row r="34" spans="1:16" ht="20.25" customHeight="1" x14ac:dyDescent="0.2">
      <c r="B34" t="s">
        <v>436</v>
      </c>
      <c r="C34" s="59">
        <v>10000</v>
      </c>
      <c r="D34" s="59">
        <v>10500</v>
      </c>
      <c r="E34" s="59">
        <v>10000</v>
      </c>
      <c r="F34" s="59">
        <v>0</v>
      </c>
      <c r="G34" s="59">
        <v>8801.1</v>
      </c>
      <c r="H34" s="59">
        <v>8801.1</v>
      </c>
      <c r="I34" s="59">
        <f t="shared" si="0"/>
        <v>8801.1</v>
      </c>
      <c r="J34" s="63"/>
      <c r="K34" s="68"/>
      <c r="L34" s="68"/>
      <c r="M34" s="68"/>
      <c r="P34" s="60"/>
    </row>
    <row r="35" spans="1:16" ht="20.25" customHeight="1" x14ac:dyDescent="0.2">
      <c r="A35" s="61" t="s">
        <v>165</v>
      </c>
      <c r="B35" s="61"/>
      <c r="C35" s="62">
        <v>293508</v>
      </c>
      <c r="D35" s="62">
        <v>267904.34999999998</v>
      </c>
      <c r="E35" s="62">
        <v>286700</v>
      </c>
      <c r="F35" s="62">
        <v>62727.121749999998</v>
      </c>
      <c r="G35" s="62">
        <v>268430.40675000002</v>
      </c>
      <c r="H35" s="62">
        <v>205703.28500000003</v>
      </c>
      <c r="I35" s="59">
        <f t="shared" si="0"/>
        <v>205703.28500000003</v>
      </c>
    </row>
    <row r="36" spans="1:16" ht="20.25" customHeight="1" x14ac:dyDescent="0.2">
      <c r="A36" t="s">
        <v>124</v>
      </c>
      <c r="B36" t="s">
        <v>113</v>
      </c>
      <c r="C36" s="59">
        <v>24000</v>
      </c>
      <c r="D36" s="59">
        <v>25200</v>
      </c>
      <c r="E36" s="59">
        <v>24000</v>
      </c>
      <c r="F36" s="59">
        <v>0</v>
      </c>
      <c r="G36" s="59">
        <v>25816.560000000001</v>
      </c>
      <c r="H36" s="59">
        <v>25816.560000000001</v>
      </c>
      <c r="I36" s="59">
        <f t="shared" si="0"/>
        <v>25816.560000000001</v>
      </c>
    </row>
    <row r="37" spans="1:16" ht="20.25" customHeight="1" x14ac:dyDescent="0.2">
      <c r="B37" t="s">
        <v>111</v>
      </c>
      <c r="C37" s="59">
        <v>28000</v>
      </c>
      <c r="D37" s="59">
        <v>29400</v>
      </c>
      <c r="E37" s="59">
        <v>28000</v>
      </c>
      <c r="F37" s="59">
        <v>0</v>
      </c>
      <c r="G37" s="59">
        <v>31739.84</v>
      </c>
      <c r="H37" s="59">
        <v>31739.84</v>
      </c>
      <c r="I37" s="59">
        <f t="shared" si="0"/>
        <v>31739.84</v>
      </c>
    </row>
    <row r="38" spans="1:16" ht="20.25" customHeight="1" x14ac:dyDescent="0.2">
      <c r="B38" t="s">
        <v>115</v>
      </c>
      <c r="C38" s="59">
        <v>310000</v>
      </c>
      <c r="D38" s="59">
        <v>315504</v>
      </c>
      <c r="E38" s="59">
        <v>310000</v>
      </c>
      <c r="F38" s="59">
        <v>45721.127760000003</v>
      </c>
      <c r="G38" s="59">
        <v>325400.52776000003</v>
      </c>
      <c r="H38" s="59">
        <v>279679.40000000002</v>
      </c>
      <c r="I38" s="59">
        <f t="shared" si="0"/>
        <v>279679.40000000002</v>
      </c>
    </row>
    <row r="39" spans="1:16" ht="20.25" customHeight="1" x14ac:dyDescent="0.2">
      <c r="A39" s="61" t="s">
        <v>205</v>
      </c>
      <c r="B39" s="61"/>
      <c r="C39" s="62">
        <v>362000</v>
      </c>
      <c r="D39" s="62">
        <v>370104</v>
      </c>
      <c r="E39" s="62">
        <v>362000</v>
      </c>
      <c r="F39" s="62">
        <v>45721.127760000003</v>
      </c>
      <c r="G39" s="62">
        <v>382956.92776000005</v>
      </c>
      <c r="H39" s="62">
        <v>337235.80000000005</v>
      </c>
      <c r="I39" s="59">
        <f t="shared" si="0"/>
        <v>337235.80000000005</v>
      </c>
      <c r="J39" s="59"/>
    </row>
    <row r="40" spans="1:16" ht="20.25" customHeight="1" x14ac:dyDescent="0.2">
      <c r="A40" t="s">
        <v>135</v>
      </c>
      <c r="B40" t="s">
        <v>185</v>
      </c>
      <c r="C40" s="59">
        <v>5000</v>
      </c>
      <c r="D40" s="59">
        <v>0</v>
      </c>
      <c r="E40" s="59">
        <v>5000</v>
      </c>
      <c r="F40" s="59">
        <v>0</v>
      </c>
      <c r="G40" s="59">
        <v>5518.15</v>
      </c>
      <c r="H40" s="59">
        <v>5518.15</v>
      </c>
      <c r="I40" s="59">
        <f t="shared" si="0"/>
        <v>5518.15</v>
      </c>
    </row>
    <row r="41" spans="1:16" ht="20.25" customHeight="1" x14ac:dyDescent="0.2">
      <c r="B41" t="s">
        <v>232</v>
      </c>
      <c r="C41" s="59">
        <v>10000</v>
      </c>
      <c r="D41" s="59">
        <v>10500</v>
      </c>
      <c r="E41" s="59">
        <v>10000</v>
      </c>
      <c r="F41" s="59">
        <v>0</v>
      </c>
      <c r="G41" s="59">
        <v>9918.7000000000007</v>
      </c>
      <c r="H41" s="59">
        <v>9918.7000000000007</v>
      </c>
      <c r="I41" s="59"/>
    </row>
    <row r="42" spans="1:16" ht="20.25" customHeight="1" x14ac:dyDescent="0.2">
      <c r="A42" s="61" t="s">
        <v>338</v>
      </c>
      <c r="B42" s="61"/>
      <c r="C42" s="62">
        <v>15000</v>
      </c>
      <c r="D42" s="62">
        <v>10500</v>
      </c>
      <c r="E42" s="62">
        <v>15000</v>
      </c>
      <c r="F42" s="62">
        <v>0</v>
      </c>
      <c r="G42" s="62">
        <v>15436.85</v>
      </c>
      <c r="H42" s="62">
        <v>15436.85</v>
      </c>
      <c r="I42" s="59">
        <f t="shared" si="0"/>
        <v>15436.85</v>
      </c>
    </row>
    <row r="43" spans="1:16" ht="20.25" customHeight="1" x14ac:dyDescent="0.2">
      <c r="A43" t="s">
        <v>320</v>
      </c>
      <c r="B43" t="s">
        <v>426</v>
      </c>
      <c r="C43" s="59">
        <v>4150</v>
      </c>
      <c r="D43" s="59">
        <v>0</v>
      </c>
      <c r="E43" s="59">
        <v>0</v>
      </c>
      <c r="F43" s="59">
        <v>0</v>
      </c>
      <c r="G43" s="59">
        <v>0</v>
      </c>
      <c r="H43" s="59">
        <v>0</v>
      </c>
      <c r="I43" s="59"/>
    </row>
    <row r="44" spans="1:16" ht="20.25" customHeight="1" x14ac:dyDescent="0.2">
      <c r="A44" s="61" t="s">
        <v>327</v>
      </c>
      <c r="B44" s="61"/>
      <c r="C44" s="62">
        <v>4150</v>
      </c>
      <c r="D44" s="62">
        <v>0</v>
      </c>
      <c r="E44" s="62">
        <v>0</v>
      </c>
      <c r="F44" s="62">
        <v>0</v>
      </c>
      <c r="G44" s="62">
        <v>0</v>
      </c>
      <c r="H44" s="62">
        <v>0</v>
      </c>
      <c r="I44" s="59">
        <f t="shared" si="0"/>
        <v>0</v>
      </c>
    </row>
    <row r="45" spans="1:16" ht="20.25" customHeight="1" x14ac:dyDescent="0.2">
      <c r="A45" t="s">
        <v>279</v>
      </c>
      <c r="B45" t="s">
        <v>352</v>
      </c>
      <c r="C45" s="59">
        <v>239700</v>
      </c>
      <c r="D45" s="59">
        <v>128625</v>
      </c>
      <c r="E45" s="59">
        <v>239700</v>
      </c>
      <c r="F45" s="59">
        <v>31742</v>
      </c>
      <c r="G45" s="59">
        <v>127579.27875</v>
      </c>
      <c r="H45" s="59">
        <v>95837.278749999998</v>
      </c>
      <c r="I45" s="59">
        <f t="shared" si="0"/>
        <v>95837.278749999998</v>
      </c>
    </row>
    <row r="46" spans="1:16" ht="20.25" customHeight="1" x14ac:dyDescent="0.2">
      <c r="A46" s="61" t="s">
        <v>459</v>
      </c>
      <c r="B46" s="61"/>
      <c r="C46" s="62">
        <v>239700</v>
      </c>
      <c r="D46" s="62">
        <v>128625</v>
      </c>
      <c r="E46" s="62">
        <v>239700</v>
      </c>
      <c r="F46" s="62">
        <v>31742</v>
      </c>
      <c r="G46" s="62">
        <v>127579.27875</v>
      </c>
      <c r="H46" s="62">
        <v>95837.278749999998</v>
      </c>
      <c r="I46" s="69"/>
      <c r="J46" s="69">
        <v>74000</v>
      </c>
    </row>
    <row r="47" spans="1:16" ht="20.25" customHeight="1" x14ac:dyDescent="0.2">
      <c r="A47" t="s">
        <v>101</v>
      </c>
      <c r="B47" t="s">
        <v>94</v>
      </c>
      <c r="C47" s="59">
        <v>150000</v>
      </c>
      <c r="D47" s="59">
        <v>157500</v>
      </c>
      <c r="E47" s="59">
        <v>150000</v>
      </c>
      <c r="F47" s="59">
        <v>37959</v>
      </c>
      <c r="G47" s="59">
        <v>161353.5</v>
      </c>
      <c r="H47" s="59">
        <v>123394.5</v>
      </c>
      <c r="I47" s="59">
        <f t="shared" si="0"/>
        <v>123394.5</v>
      </c>
    </row>
    <row r="48" spans="1:16" ht="20.25" customHeight="1" x14ac:dyDescent="0.2">
      <c r="A48" s="61" t="s">
        <v>308</v>
      </c>
      <c r="B48" s="61"/>
      <c r="C48" s="62">
        <v>150000</v>
      </c>
      <c r="D48" s="62">
        <v>157500</v>
      </c>
      <c r="E48" s="62">
        <v>150000</v>
      </c>
      <c r="F48" s="62">
        <v>37959</v>
      </c>
      <c r="G48" s="62">
        <v>161353.5</v>
      </c>
      <c r="H48" s="62">
        <v>123394.5</v>
      </c>
      <c r="I48" s="59">
        <f t="shared" si="0"/>
        <v>123394.5</v>
      </c>
    </row>
    <row r="49" spans="1:16" ht="20.25" customHeight="1" x14ac:dyDescent="0.2">
      <c r="A49" t="s">
        <v>244</v>
      </c>
      <c r="B49" t="s">
        <v>448</v>
      </c>
      <c r="C49" s="59">
        <v>10000</v>
      </c>
      <c r="D49" s="59">
        <v>10500</v>
      </c>
      <c r="E49" s="59">
        <v>10000</v>
      </c>
      <c r="F49" s="59">
        <v>6000</v>
      </c>
      <c r="G49" s="59">
        <v>10756.900000000001</v>
      </c>
      <c r="H49" s="59">
        <v>4756.9000000000015</v>
      </c>
      <c r="I49" s="69"/>
      <c r="J49" s="70"/>
    </row>
    <row r="50" spans="1:16" ht="20.25" customHeight="1" x14ac:dyDescent="0.2">
      <c r="A50" s="61" t="s">
        <v>283</v>
      </c>
      <c r="B50" s="61"/>
      <c r="C50" s="62">
        <v>10000</v>
      </c>
      <c r="D50" s="62">
        <v>10500</v>
      </c>
      <c r="E50" s="62">
        <v>10000</v>
      </c>
      <c r="F50" s="62">
        <v>6000</v>
      </c>
      <c r="G50" s="62">
        <v>10756.900000000001</v>
      </c>
      <c r="H50" s="62">
        <v>4756.9000000000015</v>
      </c>
      <c r="I50" s="59"/>
    </row>
    <row r="51" spans="1:16" ht="20.25" customHeight="1" x14ac:dyDescent="0.2">
      <c r="A51" t="s">
        <v>84</v>
      </c>
      <c r="B51" t="s">
        <v>234</v>
      </c>
      <c r="C51" s="59">
        <v>20000</v>
      </c>
      <c r="D51" s="59">
        <v>0</v>
      </c>
      <c r="E51" s="59">
        <v>20000</v>
      </c>
      <c r="F51" s="59">
        <v>0</v>
      </c>
      <c r="G51" s="59">
        <v>0</v>
      </c>
      <c r="H51" s="59">
        <v>0</v>
      </c>
      <c r="I51" s="59">
        <f t="shared" si="0"/>
        <v>0</v>
      </c>
      <c r="J51" s="59"/>
    </row>
    <row r="52" spans="1:16" ht="20.25" customHeight="1" x14ac:dyDescent="0.2">
      <c r="B52" t="s">
        <v>258</v>
      </c>
      <c r="C52" s="59">
        <v>20000</v>
      </c>
      <c r="D52" s="59">
        <v>21000</v>
      </c>
      <c r="E52" s="59">
        <v>20000</v>
      </c>
      <c r="F52" s="59">
        <v>19837.400000000001</v>
      </c>
      <c r="G52" s="59">
        <v>19837.400000000001</v>
      </c>
      <c r="H52" s="59">
        <v>0</v>
      </c>
      <c r="I52" s="59">
        <f t="shared" si="0"/>
        <v>0</v>
      </c>
    </row>
    <row r="53" spans="1:16" ht="20.25" customHeight="1" x14ac:dyDescent="0.2">
      <c r="A53" s="61" t="s">
        <v>272</v>
      </c>
      <c r="B53" s="61"/>
      <c r="C53" s="62">
        <v>40000</v>
      </c>
      <c r="D53" s="62">
        <v>21000</v>
      </c>
      <c r="E53" s="62">
        <v>40000</v>
      </c>
      <c r="F53" s="62">
        <v>19837.400000000001</v>
      </c>
      <c r="G53" s="62">
        <v>19837.400000000001</v>
      </c>
      <c r="H53" s="62">
        <v>0</v>
      </c>
      <c r="I53" s="59"/>
    </row>
    <row r="54" spans="1:16" ht="20.25" customHeight="1" x14ac:dyDescent="0.2">
      <c r="A54" t="s">
        <v>85</v>
      </c>
      <c r="B54" t="s">
        <v>148</v>
      </c>
      <c r="C54" s="59">
        <v>40000</v>
      </c>
      <c r="D54" s="59">
        <v>0</v>
      </c>
      <c r="E54" s="59">
        <v>40000</v>
      </c>
      <c r="F54" s="59">
        <v>0</v>
      </c>
      <c r="G54" s="59">
        <v>48615.600000000006</v>
      </c>
      <c r="H54" s="59">
        <v>48615.600000000006</v>
      </c>
      <c r="I54" s="59">
        <f t="shared" si="0"/>
        <v>48615.600000000006</v>
      </c>
    </row>
    <row r="55" spans="1:16" ht="20.25" customHeight="1" x14ac:dyDescent="0.2">
      <c r="B55" t="s">
        <v>196</v>
      </c>
      <c r="C55" s="59">
        <v>10000</v>
      </c>
      <c r="D55" s="59">
        <v>10500</v>
      </c>
      <c r="E55" s="59">
        <v>10000</v>
      </c>
      <c r="F55" s="59">
        <v>0</v>
      </c>
      <c r="G55" s="59">
        <v>11874.499999999998</v>
      </c>
      <c r="H55" s="59">
        <v>11874.499999999998</v>
      </c>
      <c r="I55" s="59">
        <f t="shared" si="0"/>
        <v>11874.499999999998</v>
      </c>
      <c r="J55" s="59"/>
      <c r="K55" s="68"/>
      <c r="L55" s="68"/>
      <c r="M55" s="68"/>
    </row>
    <row r="56" spans="1:16" ht="20.25" customHeight="1" x14ac:dyDescent="0.2">
      <c r="B56" t="s">
        <v>145</v>
      </c>
      <c r="C56" s="59">
        <v>10000</v>
      </c>
      <c r="D56" s="59">
        <v>0</v>
      </c>
      <c r="E56" s="59">
        <v>10000</v>
      </c>
      <c r="F56" s="59">
        <v>0</v>
      </c>
      <c r="G56" s="59">
        <v>11315.7</v>
      </c>
      <c r="H56" s="59">
        <v>11315.7</v>
      </c>
      <c r="I56" s="69">
        <f>H56-J56</f>
        <v>-154684.29999999999</v>
      </c>
      <c r="J56" s="69">
        <v>166000</v>
      </c>
    </row>
    <row r="57" spans="1:16" ht="20.25" customHeight="1" x14ac:dyDescent="0.2">
      <c r="B57" t="s">
        <v>251</v>
      </c>
      <c r="C57" s="59">
        <v>5000</v>
      </c>
      <c r="D57" s="59">
        <v>0</v>
      </c>
      <c r="E57" s="59">
        <v>5000</v>
      </c>
      <c r="F57" s="59">
        <v>0</v>
      </c>
      <c r="G57" s="59">
        <v>5797.55</v>
      </c>
      <c r="H57" s="59">
        <v>5797.55</v>
      </c>
      <c r="I57" s="59"/>
      <c r="J57" s="59"/>
      <c r="K57" s="68"/>
      <c r="L57" s="68"/>
      <c r="M57" s="68"/>
      <c r="P57" s="60"/>
    </row>
    <row r="58" spans="1:16" ht="20.25" customHeight="1" x14ac:dyDescent="0.2">
      <c r="A58" s="61" t="s">
        <v>213</v>
      </c>
      <c r="B58" s="61"/>
      <c r="C58" s="62">
        <v>65000</v>
      </c>
      <c r="D58" s="62">
        <v>10500</v>
      </c>
      <c r="E58" s="62">
        <v>65000</v>
      </c>
      <c r="F58" s="62">
        <v>0</v>
      </c>
      <c r="G58" s="62">
        <v>77603.350000000006</v>
      </c>
      <c r="H58" s="62">
        <v>77603.350000000006</v>
      </c>
      <c r="I58" s="59">
        <f t="shared" si="0"/>
        <v>77603.350000000006</v>
      </c>
    </row>
    <row r="59" spans="1:16" ht="20.25" customHeight="1" x14ac:dyDescent="0.2">
      <c r="A59" t="s">
        <v>157</v>
      </c>
      <c r="B59" t="s">
        <v>196</v>
      </c>
      <c r="C59" s="59">
        <v>8000</v>
      </c>
      <c r="D59" s="59">
        <v>8400</v>
      </c>
      <c r="E59" s="59">
        <v>8000</v>
      </c>
      <c r="F59" s="59">
        <v>9499.6</v>
      </c>
      <c r="G59" s="59">
        <v>9499.6</v>
      </c>
      <c r="H59" s="59">
        <v>0</v>
      </c>
      <c r="I59" s="59">
        <f t="shared" si="0"/>
        <v>0</v>
      </c>
      <c r="J59" s="59"/>
    </row>
    <row r="60" spans="1:16" ht="20.25" customHeight="1" x14ac:dyDescent="0.2">
      <c r="B60" t="s">
        <v>145</v>
      </c>
      <c r="C60" s="59">
        <v>5000</v>
      </c>
      <c r="D60" s="59">
        <v>0</v>
      </c>
      <c r="E60" s="59">
        <v>0</v>
      </c>
      <c r="F60" s="59">
        <v>0</v>
      </c>
      <c r="G60" s="59">
        <v>0</v>
      </c>
      <c r="H60" s="59">
        <v>0</v>
      </c>
      <c r="I60" s="59">
        <f t="shared" si="0"/>
        <v>0</v>
      </c>
    </row>
    <row r="61" spans="1:16" ht="20.25" customHeight="1" x14ac:dyDescent="0.2">
      <c r="A61" s="61" t="s">
        <v>460</v>
      </c>
      <c r="B61" s="61"/>
      <c r="C61" s="62">
        <v>13000</v>
      </c>
      <c r="D61" s="62">
        <v>8400</v>
      </c>
      <c r="E61" s="62">
        <v>8000</v>
      </c>
      <c r="F61" s="62">
        <v>9499.6</v>
      </c>
      <c r="G61" s="62">
        <v>9499.6</v>
      </c>
      <c r="H61" s="62">
        <v>0</v>
      </c>
      <c r="I61" s="59">
        <f t="shared" si="0"/>
        <v>0</v>
      </c>
    </row>
    <row r="62" spans="1:16" ht="20.25" customHeight="1" x14ac:dyDescent="0.2">
      <c r="A62" t="s">
        <v>223</v>
      </c>
      <c r="B62">
        <v>0</v>
      </c>
      <c r="C62" s="59">
        <v>10000</v>
      </c>
      <c r="D62" s="59">
        <v>10500</v>
      </c>
      <c r="E62" s="59">
        <v>10000</v>
      </c>
      <c r="F62" s="59">
        <v>8978</v>
      </c>
      <c r="G62" s="59">
        <v>11595.1</v>
      </c>
      <c r="H62" s="59">
        <v>2617.1000000000004</v>
      </c>
      <c r="I62" s="59">
        <f t="shared" si="0"/>
        <v>2617.1000000000004</v>
      </c>
    </row>
    <row r="63" spans="1:16" ht="20.25" customHeight="1" x14ac:dyDescent="0.2">
      <c r="B63" t="s">
        <v>113</v>
      </c>
      <c r="C63" s="59">
        <v>20000</v>
      </c>
      <c r="D63" s="59">
        <v>0</v>
      </c>
      <c r="E63" s="59">
        <v>20000</v>
      </c>
      <c r="F63" s="59">
        <v>0</v>
      </c>
      <c r="G63" s="59">
        <v>24866.6</v>
      </c>
      <c r="H63" s="59">
        <v>24866.6</v>
      </c>
      <c r="I63" s="59"/>
    </row>
    <row r="64" spans="1:16" ht="20.25" customHeight="1" x14ac:dyDescent="0.2">
      <c r="A64" s="61" t="s">
        <v>227</v>
      </c>
      <c r="B64" s="61"/>
      <c r="C64" s="62">
        <v>30000</v>
      </c>
      <c r="D64" s="62">
        <v>10500</v>
      </c>
      <c r="E64" s="62">
        <v>30000</v>
      </c>
      <c r="F64" s="62">
        <v>8978</v>
      </c>
      <c r="G64" s="62">
        <v>36461.699999999997</v>
      </c>
      <c r="H64" s="62">
        <v>27483.699999999997</v>
      </c>
      <c r="I64" s="59">
        <f t="shared" si="0"/>
        <v>27483.699999999997</v>
      </c>
    </row>
    <row r="65" spans="1:11" ht="20.25" customHeight="1" x14ac:dyDescent="0.2">
      <c r="A65" t="s">
        <v>89</v>
      </c>
      <c r="B65" t="s">
        <v>113</v>
      </c>
      <c r="C65" s="59">
        <v>43693</v>
      </c>
      <c r="D65" s="59">
        <v>0</v>
      </c>
      <c r="E65" s="59">
        <v>30193</v>
      </c>
      <c r="F65" s="59">
        <v>37299.899999999994</v>
      </c>
      <c r="G65" s="59">
        <v>37299.899999999994</v>
      </c>
      <c r="H65" s="59">
        <v>0</v>
      </c>
      <c r="I65" s="59">
        <f t="shared" si="0"/>
        <v>0</v>
      </c>
    </row>
    <row r="66" spans="1:11" ht="20.25" customHeight="1" x14ac:dyDescent="0.2">
      <c r="A66" s="61" t="s">
        <v>206</v>
      </c>
      <c r="B66" s="61"/>
      <c r="C66" s="62">
        <v>43693</v>
      </c>
      <c r="D66" s="62">
        <v>0</v>
      </c>
      <c r="E66" s="62">
        <v>30193</v>
      </c>
      <c r="F66" s="62">
        <v>37299.899999999994</v>
      </c>
      <c r="G66" s="62">
        <v>37299.899999999994</v>
      </c>
      <c r="H66" s="62">
        <v>0</v>
      </c>
      <c r="I66" s="59">
        <f t="shared" si="0"/>
        <v>0</v>
      </c>
    </row>
    <row r="67" spans="1:11" ht="20.25" customHeight="1" x14ac:dyDescent="0.2">
      <c r="A67" t="s">
        <v>132</v>
      </c>
      <c r="B67" t="s">
        <v>113</v>
      </c>
      <c r="C67" s="59">
        <v>10000</v>
      </c>
      <c r="D67" s="59">
        <v>0</v>
      </c>
      <c r="E67" s="59">
        <v>10000</v>
      </c>
      <c r="F67" s="59">
        <v>0</v>
      </c>
      <c r="G67" s="59">
        <v>13550.900000000001</v>
      </c>
      <c r="H67" s="59">
        <v>13550.900000000001</v>
      </c>
      <c r="I67" s="59"/>
    </row>
    <row r="68" spans="1:11" ht="20.25" customHeight="1" x14ac:dyDescent="0.2">
      <c r="B68" t="s">
        <v>158</v>
      </c>
      <c r="C68" s="59">
        <v>50000</v>
      </c>
      <c r="D68" s="59">
        <v>52500</v>
      </c>
      <c r="E68" s="59">
        <v>50000</v>
      </c>
      <c r="F68" s="59">
        <v>23982</v>
      </c>
      <c r="G68" s="59">
        <v>59372.5</v>
      </c>
      <c r="H68" s="59">
        <v>35390.5</v>
      </c>
      <c r="I68" s="59">
        <f t="shared" si="0"/>
        <v>35390.5</v>
      </c>
    </row>
    <row r="69" spans="1:11" ht="20.25" customHeight="1" x14ac:dyDescent="0.2">
      <c r="A69" s="61" t="s">
        <v>273</v>
      </c>
      <c r="B69" s="61"/>
      <c r="C69" s="62">
        <v>60000</v>
      </c>
      <c r="D69" s="62">
        <v>52500</v>
      </c>
      <c r="E69" s="62">
        <v>60000</v>
      </c>
      <c r="F69" s="62">
        <v>23982</v>
      </c>
      <c r="G69" s="62">
        <v>72923.399999999994</v>
      </c>
      <c r="H69" s="62">
        <v>48941.4</v>
      </c>
      <c r="I69" s="59"/>
    </row>
    <row r="70" spans="1:11" ht="20.25" customHeight="1" x14ac:dyDescent="0.2">
      <c r="A70" t="s">
        <v>191</v>
      </c>
      <c r="B70" t="s">
        <v>250</v>
      </c>
      <c r="C70" s="59">
        <v>10000</v>
      </c>
      <c r="D70" s="59">
        <v>10500</v>
      </c>
      <c r="E70" s="59">
        <v>10000</v>
      </c>
      <c r="F70" s="59">
        <v>0</v>
      </c>
      <c r="G70" s="59">
        <v>9918.7000000000007</v>
      </c>
      <c r="H70" s="59">
        <v>9918.7000000000007</v>
      </c>
      <c r="I70" s="59">
        <f t="shared" ref="I70:I73" si="1">H70</f>
        <v>9918.7000000000007</v>
      </c>
    </row>
    <row r="71" spans="1:11" ht="20.25" customHeight="1" x14ac:dyDescent="0.2">
      <c r="A71" s="61" t="s">
        <v>455</v>
      </c>
      <c r="B71" s="61"/>
      <c r="C71" s="62">
        <v>10000</v>
      </c>
      <c r="D71" s="62">
        <v>10500</v>
      </c>
      <c r="E71" s="62">
        <v>10000</v>
      </c>
      <c r="F71" s="62">
        <v>0</v>
      </c>
      <c r="G71" s="62">
        <v>9918.7000000000007</v>
      </c>
      <c r="H71" s="62">
        <v>9918.7000000000007</v>
      </c>
      <c r="I71" s="59"/>
    </row>
    <row r="72" spans="1:11" ht="20.25" customHeight="1" x14ac:dyDescent="0.2">
      <c r="A72" t="s">
        <v>97</v>
      </c>
      <c r="C72" s="59">
        <v>3499891</v>
      </c>
      <c r="D72" s="59">
        <v>2732123.1</v>
      </c>
      <c r="E72" s="59">
        <v>3314057</v>
      </c>
      <c r="F72" s="59">
        <v>859976.37825499999</v>
      </c>
      <c r="G72" s="59">
        <v>2735646.4931042506</v>
      </c>
      <c r="H72" s="59">
        <v>1875670.1148492498</v>
      </c>
      <c r="I72" s="59">
        <f t="shared" si="1"/>
        <v>1875670.1148492498</v>
      </c>
    </row>
    <row r="73" spans="1:11" ht="20.25" customHeight="1" x14ac:dyDescent="0.2">
      <c r="C73"/>
      <c r="I73" s="59">
        <f t="shared" si="1"/>
        <v>0</v>
      </c>
    </row>
    <row r="74" spans="1:11" ht="20.25" customHeight="1" x14ac:dyDescent="0.2">
      <c r="C74"/>
      <c r="I74" s="59"/>
    </row>
    <row r="75" spans="1:11" ht="20.25" customHeight="1" x14ac:dyDescent="0.2">
      <c r="C75"/>
      <c r="I75" s="59">
        <f>SUM(I5:I74)</f>
        <v>4307087.8646985013</v>
      </c>
    </row>
    <row r="76" spans="1:11" ht="20.25" customHeight="1" x14ac:dyDescent="0.2">
      <c r="C76"/>
      <c r="I76" s="59"/>
    </row>
    <row r="77" spans="1:11" ht="20.25" customHeight="1" x14ac:dyDescent="0.2">
      <c r="C77"/>
      <c r="I77" s="59"/>
    </row>
    <row r="78" spans="1:11" ht="20.25" customHeight="1" x14ac:dyDescent="0.2">
      <c r="C78"/>
      <c r="I78" s="59"/>
    </row>
    <row r="79" spans="1:11" ht="20.25" customHeight="1" x14ac:dyDescent="0.2">
      <c r="C79"/>
      <c r="I79" s="65">
        <f>I75+I77</f>
        <v>4307087.8646985013</v>
      </c>
      <c r="J79">
        <v>16</v>
      </c>
      <c r="K79" s="58">
        <f>+I79*0.9779</f>
        <v>4211901.2228886643</v>
      </c>
    </row>
    <row r="80" spans="1:11" ht="20.25" customHeight="1" x14ac:dyDescent="0.2">
      <c r="C80"/>
      <c r="K80" s="58"/>
    </row>
    <row r="81" spans="3:11" ht="20.25" customHeight="1" x14ac:dyDescent="0.2">
      <c r="C81"/>
      <c r="I81" s="58">
        <f>+I79/J79</f>
        <v>269192.99154365633</v>
      </c>
      <c r="K81" s="58">
        <f>+K79*85</f>
        <v>358011603.94553649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358011.60394553648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172</v>
      </c>
      <c r="E119" t="s">
        <v>173</v>
      </c>
      <c r="F119" t="s">
        <v>169</v>
      </c>
      <c r="G119" t="s">
        <v>174</v>
      </c>
      <c r="I119" t="s">
        <v>178</v>
      </c>
    </row>
    <row r="120" spans="1:9" x14ac:dyDescent="0.2">
      <c r="B120" s="64" t="s">
        <v>168</v>
      </c>
      <c r="C120" t="s">
        <v>167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176</v>
      </c>
      <c r="B122">
        <v>20700</v>
      </c>
      <c r="C122" s="58">
        <v>424374</v>
      </c>
    </row>
    <row r="123" spans="1:9" x14ac:dyDescent="0.2">
      <c r="A123" s="64" t="s">
        <v>176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9" x14ac:dyDescent="0.2">
      <c r="C127" s="65">
        <f>+C50+C121</f>
        <v>1985256</v>
      </c>
      <c r="D127" s="60">
        <f>+D121-D50</f>
        <v>1909500</v>
      </c>
      <c r="E127" s="60">
        <f>+E121-E50</f>
        <v>1910000</v>
      </c>
      <c r="F127" s="60">
        <f>+F121-F50</f>
        <v>819147</v>
      </c>
      <c r="G127" s="59">
        <f>+G121-G50</f>
        <v>1429243.1</v>
      </c>
    </row>
    <row r="128" spans="1:9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44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D19" sqref="D19"/>
    </sheetView>
  </sheetViews>
  <sheetFormatPr defaultRowHeight="14.25" x14ac:dyDescent="0.2"/>
  <cols>
    <col min="1" max="1" width="21.7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163</v>
      </c>
    </row>
    <row r="3" spans="1:12" x14ac:dyDescent="0.2">
      <c r="A3" s="57" t="s">
        <v>29</v>
      </c>
      <c r="B3" t="s">
        <v>163</v>
      </c>
    </row>
    <row r="4" spans="1:12" x14ac:dyDescent="0.2">
      <c r="A4" s="57" t="s">
        <v>42</v>
      </c>
      <c r="B4" t="s">
        <v>181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162</v>
      </c>
      <c r="C6" t="s">
        <v>171</v>
      </c>
      <c r="D6" t="s">
        <v>164</v>
      </c>
      <c r="E6" t="s">
        <v>182</v>
      </c>
      <c r="F6" t="s">
        <v>166</v>
      </c>
      <c r="G6" t="s">
        <v>149</v>
      </c>
    </row>
    <row r="7" spans="1:12" ht="20.25" customHeight="1" x14ac:dyDescent="0.2">
      <c r="A7" t="s">
        <v>138</v>
      </c>
      <c r="B7" s="59">
        <v>5000</v>
      </c>
      <c r="C7" s="59">
        <v>5250</v>
      </c>
      <c r="D7" s="59">
        <v>5000</v>
      </c>
      <c r="E7" s="59">
        <v>3702.0499999999997</v>
      </c>
      <c r="F7" s="59">
        <v>3702.0499999999997</v>
      </c>
      <c r="G7" s="59">
        <v>0</v>
      </c>
    </row>
    <row r="8" spans="1:12" ht="20.25" customHeight="1" x14ac:dyDescent="0.2">
      <c r="A8" t="s">
        <v>143</v>
      </c>
      <c r="B8" s="59">
        <v>15000</v>
      </c>
      <c r="C8" s="59">
        <v>15750</v>
      </c>
      <c r="D8" s="59">
        <v>15000</v>
      </c>
      <c r="E8" s="59">
        <v>13201.650000000001</v>
      </c>
      <c r="F8" s="59">
        <v>13201.650000000001</v>
      </c>
      <c r="G8" s="59">
        <v>0</v>
      </c>
    </row>
    <row r="9" spans="1:12" ht="20.25" customHeight="1" x14ac:dyDescent="0.2">
      <c r="A9" t="s">
        <v>186</v>
      </c>
      <c r="B9" s="59">
        <v>135000</v>
      </c>
      <c r="C9" s="59">
        <v>82645.5</v>
      </c>
      <c r="D9" s="59">
        <v>134000</v>
      </c>
      <c r="E9" s="59">
        <v>98033.308505000008</v>
      </c>
      <c r="F9" s="59">
        <v>3428.4685049999998</v>
      </c>
      <c r="G9" s="59">
        <v>94604.840000000011</v>
      </c>
    </row>
    <row r="10" spans="1:12" ht="20.25" customHeight="1" x14ac:dyDescent="0.2">
      <c r="A10" t="s">
        <v>180</v>
      </c>
      <c r="B10" s="59">
        <v>30000</v>
      </c>
      <c r="C10" s="59">
        <v>31500</v>
      </c>
      <c r="D10" s="59">
        <v>30000</v>
      </c>
      <c r="E10" s="59">
        <v>24726.9</v>
      </c>
      <c r="F10" s="59">
        <v>22584</v>
      </c>
      <c r="G10" s="59">
        <v>2142.9000000000015</v>
      </c>
    </row>
    <row r="11" spans="1:12" ht="20.25" customHeight="1" x14ac:dyDescent="0.2">
      <c r="A11" t="s">
        <v>248</v>
      </c>
      <c r="B11" s="59">
        <v>20000</v>
      </c>
      <c r="C11" s="59">
        <v>0</v>
      </c>
      <c r="D11" s="59">
        <v>20000</v>
      </c>
      <c r="E11" s="59">
        <v>0</v>
      </c>
      <c r="F11" s="59">
        <v>0</v>
      </c>
      <c r="G11" s="59">
        <v>0</v>
      </c>
      <c r="L11">
        <f>76*2500</f>
        <v>190000</v>
      </c>
    </row>
    <row r="12" spans="1:12" ht="20.25" customHeight="1" x14ac:dyDescent="0.2">
      <c r="A12" t="s">
        <v>333</v>
      </c>
      <c r="B12" s="59">
        <v>1345000</v>
      </c>
      <c r="C12" s="59">
        <v>258829.2</v>
      </c>
      <c r="D12" s="59">
        <v>385000</v>
      </c>
      <c r="E12" s="59">
        <v>235720.15253640001</v>
      </c>
      <c r="F12" s="59">
        <v>96032.175768351415</v>
      </c>
      <c r="G12" s="59">
        <v>139687.9767680486</v>
      </c>
    </row>
    <row r="13" spans="1:12" ht="20.25" customHeight="1" x14ac:dyDescent="0.2">
      <c r="A13" t="s">
        <v>82</v>
      </c>
      <c r="B13" s="59">
        <v>155640</v>
      </c>
      <c r="C13" s="59">
        <v>15818.25</v>
      </c>
      <c r="D13" s="59">
        <v>145640</v>
      </c>
      <c r="E13" s="59">
        <v>15719.305937500001</v>
      </c>
      <c r="F13" s="59">
        <v>15719.305937500001</v>
      </c>
      <c r="G13" s="59">
        <v>0</v>
      </c>
    </row>
    <row r="14" spans="1:12" ht="20.25" customHeight="1" x14ac:dyDescent="0.2">
      <c r="A14" t="s">
        <v>81</v>
      </c>
      <c r="B14" s="59">
        <v>72918</v>
      </c>
      <c r="C14" s="59">
        <v>32804.100000000006</v>
      </c>
      <c r="D14" s="59">
        <v>72242</v>
      </c>
      <c r="E14" s="59">
        <v>32733.805500000002</v>
      </c>
      <c r="F14" s="59">
        <v>32733.805500000002</v>
      </c>
      <c r="G14" s="59">
        <v>0</v>
      </c>
    </row>
    <row r="15" spans="1:12" ht="20.25" customHeight="1" x14ac:dyDescent="0.2">
      <c r="A15" t="s">
        <v>124</v>
      </c>
      <c r="B15" s="59">
        <v>165000</v>
      </c>
      <c r="C15" s="59">
        <v>157500</v>
      </c>
      <c r="D15" s="59">
        <v>165000</v>
      </c>
      <c r="E15" s="59">
        <v>161353.50000000003</v>
      </c>
      <c r="F15" s="59">
        <v>67292.5</v>
      </c>
      <c r="G15" s="59">
        <v>94061.000000000015</v>
      </c>
    </row>
    <row r="16" spans="1:12" ht="20.25" customHeight="1" x14ac:dyDescent="0.2">
      <c r="A16" t="s">
        <v>279</v>
      </c>
      <c r="B16" s="59">
        <v>239700</v>
      </c>
      <c r="C16" s="59">
        <v>0</v>
      </c>
      <c r="D16" s="59">
        <v>60700</v>
      </c>
      <c r="E16" s="59">
        <v>0</v>
      </c>
      <c r="F16" s="59">
        <v>0</v>
      </c>
      <c r="G16" s="59">
        <v>0</v>
      </c>
    </row>
    <row r="17" spans="1:7" ht="20.25" customHeight="1" x14ac:dyDescent="0.2">
      <c r="A17" t="s">
        <v>101</v>
      </c>
      <c r="B17" s="59">
        <v>108000</v>
      </c>
      <c r="C17" s="59">
        <v>48384</v>
      </c>
      <c r="D17" s="59">
        <v>100080</v>
      </c>
      <c r="E17" s="59">
        <v>49567.7952</v>
      </c>
      <c r="F17" s="59">
        <v>7500</v>
      </c>
      <c r="G17" s="59">
        <v>42067.7952</v>
      </c>
    </row>
    <row r="18" spans="1:7" ht="20.25" customHeight="1" x14ac:dyDescent="0.2">
      <c r="A18" t="s">
        <v>84</v>
      </c>
      <c r="B18" s="59">
        <v>5000</v>
      </c>
      <c r="C18" s="59">
        <v>5250</v>
      </c>
      <c r="D18" s="59">
        <v>5000</v>
      </c>
      <c r="E18" s="59">
        <v>5518.15</v>
      </c>
      <c r="F18" s="59">
        <v>5518.15</v>
      </c>
      <c r="G18" s="59">
        <v>0</v>
      </c>
    </row>
    <row r="19" spans="1:7" ht="20.25" customHeight="1" x14ac:dyDescent="0.2">
      <c r="A19" t="s">
        <v>157</v>
      </c>
      <c r="B19" s="59">
        <v>5000</v>
      </c>
      <c r="C19" s="59">
        <v>0</v>
      </c>
      <c r="D19" s="59">
        <v>0</v>
      </c>
      <c r="E19" s="59">
        <v>0</v>
      </c>
      <c r="F19" s="59">
        <v>0</v>
      </c>
      <c r="G19" s="59">
        <v>0</v>
      </c>
    </row>
    <row r="20" spans="1:7" ht="20.25" customHeight="1" x14ac:dyDescent="0.2">
      <c r="A20" t="s">
        <v>89</v>
      </c>
      <c r="B20" s="59">
        <v>40000</v>
      </c>
      <c r="C20" s="59">
        <v>10500</v>
      </c>
      <c r="D20" s="59">
        <v>40000</v>
      </c>
      <c r="E20" s="59">
        <v>49733.2</v>
      </c>
      <c r="F20" s="59">
        <v>49733.2</v>
      </c>
      <c r="G20" s="59">
        <v>0</v>
      </c>
    </row>
    <row r="21" spans="1:7" ht="20.25" customHeight="1" x14ac:dyDescent="0.2">
      <c r="A21" t="s">
        <v>132</v>
      </c>
      <c r="B21" s="59">
        <v>50000</v>
      </c>
      <c r="C21" s="59">
        <v>0</v>
      </c>
      <c r="D21" s="59">
        <v>41661</v>
      </c>
      <c r="E21" s="59">
        <v>0</v>
      </c>
      <c r="F21" s="59">
        <v>0</v>
      </c>
      <c r="G21" s="59">
        <v>0</v>
      </c>
    </row>
    <row r="22" spans="1:7" ht="20.25" customHeight="1" x14ac:dyDescent="0.2">
      <c r="A22" t="s">
        <v>97</v>
      </c>
      <c r="B22" s="59">
        <v>2391258</v>
      </c>
      <c r="C22" s="59">
        <v>664231.05000000005</v>
      </c>
      <c r="D22" s="59">
        <v>1219323</v>
      </c>
      <c r="E22" s="59">
        <v>690009.81767890009</v>
      </c>
      <c r="F22" s="59">
        <v>317445.30571085145</v>
      </c>
      <c r="G22" s="59">
        <v>372564.51196804864</v>
      </c>
    </row>
    <row r="23" spans="1:7" ht="20.25" customHeight="1" x14ac:dyDescent="0.2">
      <c r="C23"/>
    </row>
    <row r="24" spans="1:7" ht="20.25" customHeight="1" x14ac:dyDescent="0.2">
      <c r="C24"/>
    </row>
    <row r="25" spans="1:7" ht="20.25" customHeight="1" x14ac:dyDescent="0.2">
      <c r="C25"/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260</v>
      </c>
      <c r="B37" s="58">
        <v>1287052</v>
      </c>
      <c r="C37"/>
      <c r="G37" s="59"/>
    </row>
    <row r="38" spans="1:9" ht="20.25" customHeight="1" x14ac:dyDescent="0.2">
      <c r="A38" t="s">
        <v>192</v>
      </c>
      <c r="B38" s="65">
        <f>++B22+B37</f>
        <v>3678310</v>
      </c>
      <c r="C38"/>
      <c r="G38" s="59"/>
    </row>
    <row r="39" spans="1:9" ht="20.25" customHeight="1" x14ac:dyDescent="0.2">
      <c r="A39" t="s">
        <v>141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197</v>
      </c>
      <c r="B41" s="59">
        <f>+B22+B37+B39+B29</f>
        <v>3678310</v>
      </c>
      <c r="C41" s="59">
        <f t="shared" ref="C41:G41" si="0">+C22+C37+C39+C29</f>
        <v>664231.05000000005</v>
      </c>
      <c r="D41" s="59">
        <f>+D22+D37+D39+D29</f>
        <v>1219323</v>
      </c>
      <c r="E41" s="59">
        <f t="shared" si="0"/>
        <v>690009.81767890009</v>
      </c>
      <c r="F41" s="59">
        <f t="shared" si="0"/>
        <v>317445.30571085145</v>
      </c>
      <c r="G41" s="59">
        <f t="shared" si="0"/>
        <v>372564.51196804864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678310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135480.33333333334</v>
      </c>
      <c r="G46" s="59"/>
    </row>
    <row r="47" spans="1:9" ht="20.25" customHeight="1" x14ac:dyDescent="0.2">
      <c r="B47" s="65"/>
      <c r="C47" s="59">
        <f>+C41/I43</f>
        <v>73803.450000000012</v>
      </c>
      <c r="D47" s="59">
        <f>+D41/I43</f>
        <v>135480.33333333334</v>
      </c>
      <c r="E47" s="59"/>
      <c r="F47" s="59"/>
      <c r="G47" s="59">
        <f>+G41/I43</f>
        <v>41396.056885338738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1" orientation="portrait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topLeftCell="A10" zoomScale="85" zoomScaleNormal="85" workbookViewId="0">
      <selection activeCell="F17" sqref="F17"/>
    </sheetView>
  </sheetViews>
  <sheetFormatPr defaultRowHeight="14.25" x14ac:dyDescent="0.2"/>
  <cols>
    <col min="1" max="1" width="35.375" customWidth="1"/>
    <col min="2" max="2" width="31.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163</v>
      </c>
    </row>
    <row r="2" spans="1:11" x14ac:dyDescent="0.2">
      <c r="A2" s="57" t="s">
        <v>29</v>
      </c>
      <c r="B2" t="s">
        <v>163</v>
      </c>
    </row>
    <row r="4" spans="1:11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166</v>
      </c>
      <c r="G4" t="s">
        <v>149</v>
      </c>
      <c r="I4" t="s">
        <v>243</v>
      </c>
    </row>
    <row r="5" spans="1:11" ht="20.25" customHeight="1" x14ac:dyDescent="0.2">
      <c r="A5" t="s">
        <v>305</v>
      </c>
      <c r="B5" t="s">
        <v>496</v>
      </c>
      <c r="C5" s="59">
        <v>5000</v>
      </c>
      <c r="D5" s="59">
        <v>0</v>
      </c>
      <c r="E5" s="59">
        <v>5000</v>
      </c>
      <c r="F5" s="59">
        <v>0</v>
      </c>
      <c r="G5" s="59">
        <v>0</v>
      </c>
      <c r="H5" s="59">
        <f>G5</f>
        <v>0</v>
      </c>
    </row>
    <row r="6" spans="1:11" ht="20.25" customHeight="1" x14ac:dyDescent="0.2">
      <c r="A6" s="61" t="s">
        <v>642</v>
      </c>
      <c r="B6" s="61"/>
      <c r="C6" s="62">
        <v>5000</v>
      </c>
      <c r="D6" s="62">
        <v>0</v>
      </c>
      <c r="E6" s="62">
        <v>5000</v>
      </c>
      <c r="F6" s="62">
        <v>0</v>
      </c>
      <c r="G6" s="62">
        <v>0</v>
      </c>
      <c r="H6" s="59">
        <f t="shared" ref="H6:H68" si="0">G6</f>
        <v>0</v>
      </c>
    </row>
    <row r="7" spans="1:11" ht="20.25" customHeight="1" x14ac:dyDescent="0.2">
      <c r="A7" t="s">
        <v>143</v>
      </c>
      <c r="B7" t="s">
        <v>234</v>
      </c>
      <c r="C7" s="59">
        <v>15000</v>
      </c>
      <c r="D7" s="59">
        <v>15750</v>
      </c>
      <c r="E7" s="59">
        <v>15000</v>
      </c>
      <c r="F7" s="59">
        <v>13201.650000000001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458</v>
      </c>
      <c r="B8" s="61"/>
      <c r="C8" s="62">
        <v>15000</v>
      </c>
      <c r="D8" s="62">
        <v>15750</v>
      </c>
      <c r="E8" s="62">
        <v>15000</v>
      </c>
      <c r="F8" s="62">
        <v>13201.650000000001</v>
      </c>
      <c r="G8" s="62">
        <v>0</v>
      </c>
      <c r="H8" s="59"/>
    </row>
    <row r="9" spans="1:11" ht="20.25" customHeight="1" x14ac:dyDescent="0.2">
      <c r="A9" t="s">
        <v>186</v>
      </c>
      <c r="B9" t="s">
        <v>73</v>
      </c>
      <c r="C9" s="59">
        <v>165000</v>
      </c>
      <c r="D9" s="59">
        <v>89250</v>
      </c>
      <c r="E9" s="59">
        <v>139778</v>
      </c>
      <c r="F9" s="59">
        <v>8801.1</v>
      </c>
      <c r="G9" s="59">
        <v>94046.040000000008</v>
      </c>
      <c r="H9" s="59">
        <f t="shared" si="0"/>
        <v>94046.040000000008</v>
      </c>
    </row>
    <row r="10" spans="1:11" ht="20.25" customHeight="1" x14ac:dyDescent="0.2">
      <c r="A10" s="61" t="s">
        <v>269</v>
      </c>
      <c r="B10" s="61"/>
      <c r="C10" s="62">
        <v>165000</v>
      </c>
      <c r="D10" s="62">
        <v>89250</v>
      </c>
      <c r="E10" s="62">
        <v>139778</v>
      </c>
      <c r="F10" s="62">
        <v>8801.1</v>
      </c>
      <c r="G10" s="62">
        <v>94046.040000000008</v>
      </c>
      <c r="H10" s="59">
        <f t="shared" si="0"/>
        <v>94046.040000000008</v>
      </c>
    </row>
    <row r="11" spans="1:11" ht="20.25" customHeight="1" x14ac:dyDescent="0.2">
      <c r="A11" t="s">
        <v>180</v>
      </c>
      <c r="B11" t="s">
        <v>575</v>
      </c>
      <c r="C11" s="59">
        <v>30000</v>
      </c>
      <c r="D11" s="59">
        <v>31500</v>
      </c>
      <c r="E11" s="59">
        <v>30000</v>
      </c>
      <c r="F11" s="59">
        <v>17584</v>
      </c>
      <c r="G11" s="59">
        <v>7142.9000000000015</v>
      </c>
      <c r="H11" s="59"/>
    </row>
    <row r="12" spans="1:11" ht="20.25" customHeight="1" x14ac:dyDescent="0.2">
      <c r="A12" s="61" t="s">
        <v>270</v>
      </c>
      <c r="B12" s="61"/>
      <c r="C12" s="62">
        <v>30000</v>
      </c>
      <c r="D12" s="62">
        <v>31500</v>
      </c>
      <c r="E12" s="62">
        <v>30000</v>
      </c>
      <c r="F12" s="62">
        <v>17584</v>
      </c>
      <c r="G12" s="62">
        <v>7142.9000000000015</v>
      </c>
      <c r="H12" s="59">
        <f t="shared" si="0"/>
        <v>7142.9000000000015</v>
      </c>
      <c r="I12" s="66"/>
    </row>
    <row r="13" spans="1:11" ht="20.25" customHeight="1" x14ac:dyDescent="0.2">
      <c r="A13" t="s">
        <v>248</v>
      </c>
      <c r="B13" t="s">
        <v>402</v>
      </c>
      <c r="C13" s="59">
        <v>20000</v>
      </c>
      <c r="D13" s="59">
        <v>0</v>
      </c>
      <c r="E13" s="59">
        <v>20000</v>
      </c>
      <c r="F13" s="59">
        <v>0</v>
      </c>
      <c r="G13" s="59">
        <v>0</v>
      </c>
      <c r="H13" s="59">
        <f t="shared" si="0"/>
        <v>0</v>
      </c>
    </row>
    <row r="14" spans="1:11" ht="20.25" customHeight="1" x14ac:dyDescent="0.2">
      <c r="A14" s="61" t="s">
        <v>336</v>
      </c>
      <c r="B14" s="61"/>
      <c r="C14" s="62">
        <v>20000</v>
      </c>
      <c r="D14" s="62">
        <v>0</v>
      </c>
      <c r="E14" s="62">
        <v>20000</v>
      </c>
      <c r="F14" s="62">
        <v>0</v>
      </c>
      <c r="G14" s="62">
        <v>0</v>
      </c>
      <c r="H14" s="59">
        <f t="shared" si="0"/>
        <v>0</v>
      </c>
    </row>
    <row r="15" spans="1:11" ht="20.25" customHeight="1" x14ac:dyDescent="0.2">
      <c r="A15" t="s">
        <v>333</v>
      </c>
      <c r="B15" t="s">
        <v>519</v>
      </c>
      <c r="C15" s="59">
        <v>1345000</v>
      </c>
      <c r="D15" s="59">
        <v>458403.75</v>
      </c>
      <c r="E15" s="59">
        <v>505000</v>
      </c>
      <c r="F15" s="59">
        <v>144227.53924307844</v>
      </c>
      <c r="G15" s="59">
        <v>273248.54874567152</v>
      </c>
      <c r="H15" s="59"/>
      <c r="I15" s="63"/>
      <c r="J15" s="63"/>
      <c r="K15" s="60"/>
    </row>
    <row r="16" spans="1:11" ht="20.25" customHeight="1" x14ac:dyDescent="0.2">
      <c r="A16" s="61" t="s">
        <v>456</v>
      </c>
      <c r="B16" s="61"/>
      <c r="C16" s="62">
        <v>1345000</v>
      </c>
      <c r="D16" s="62">
        <v>458403.75</v>
      </c>
      <c r="E16" s="62">
        <v>505000</v>
      </c>
      <c r="F16" s="62">
        <v>144227.53924307844</v>
      </c>
      <c r="G16" s="62">
        <v>273248.54874567152</v>
      </c>
      <c r="H16" s="59">
        <f t="shared" si="0"/>
        <v>273248.54874567152</v>
      </c>
    </row>
    <row r="17" spans="1:8" ht="20.25" customHeight="1" x14ac:dyDescent="0.2">
      <c r="A17" t="s">
        <v>146</v>
      </c>
      <c r="B17" t="s">
        <v>330</v>
      </c>
      <c r="C17" s="59">
        <v>20000</v>
      </c>
      <c r="D17" s="59">
        <v>0</v>
      </c>
      <c r="E17" s="59">
        <v>20000</v>
      </c>
      <c r="F17" s="59">
        <v>0</v>
      </c>
      <c r="G17" s="59">
        <v>0</v>
      </c>
      <c r="H17" s="59"/>
    </row>
    <row r="18" spans="1:8" ht="20.25" customHeight="1" x14ac:dyDescent="0.2">
      <c r="A18" s="61" t="s">
        <v>337</v>
      </c>
      <c r="B18" s="61"/>
      <c r="C18" s="62">
        <v>20000</v>
      </c>
      <c r="D18" s="62">
        <v>0</v>
      </c>
      <c r="E18" s="62">
        <v>20000</v>
      </c>
      <c r="F18" s="62">
        <v>0</v>
      </c>
      <c r="G18" s="62">
        <v>0</v>
      </c>
      <c r="H18" s="59">
        <f t="shared" si="0"/>
        <v>0</v>
      </c>
    </row>
    <row r="19" spans="1:8" ht="20.25" customHeight="1" x14ac:dyDescent="0.2">
      <c r="A19" t="s">
        <v>82</v>
      </c>
      <c r="B19" t="s">
        <v>73</v>
      </c>
      <c r="C19" s="59">
        <v>5000</v>
      </c>
      <c r="D19" s="59">
        <v>5250</v>
      </c>
      <c r="E19" s="59">
        <v>5000</v>
      </c>
      <c r="F19" s="59">
        <v>4679.9500000000007</v>
      </c>
      <c r="G19" s="59">
        <v>0</v>
      </c>
      <c r="H19" s="59">
        <f t="shared" si="0"/>
        <v>0</v>
      </c>
    </row>
    <row r="20" spans="1:8" ht="20.25" customHeight="1" x14ac:dyDescent="0.2">
      <c r="B20" t="s">
        <v>86</v>
      </c>
      <c r="C20" s="59">
        <v>100000</v>
      </c>
      <c r="D20" s="59">
        <v>0</v>
      </c>
      <c r="E20" s="59">
        <v>90000</v>
      </c>
      <c r="F20" s="59">
        <v>0</v>
      </c>
      <c r="G20" s="59">
        <v>0</v>
      </c>
      <c r="H20" s="59">
        <f t="shared" si="0"/>
        <v>0</v>
      </c>
    </row>
    <row r="21" spans="1:8" ht="20.25" customHeight="1" x14ac:dyDescent="0.2">
      <c r="B21" t="s">
        <v>147</v>
      </c>
      <c r="C21" s="59">
        <v>110640</v>
      </c>
      <c r="D21" s="59">
        <v>116172</v>
      </c>
      <c r="E21" s="59">
        <v>110640</v>
      </c>
      <c r="F21" s="59">
        <v>112177</v>
      </c>
      <c r="G21" s="59">
        <v>3746.0600000000072</v>
      </c>
      <c r="H21" s="59">
        <f t="shared" si="0"/>
        <v>3746.0600000000072</v>
      </c>
    </row>
    <row r="22" spans="1:8" ht="20.25" customHeight="1" x14ac:dyDescent="0.2">
      <c r="B22" t="s">
        <v>546</v>
      </c>
      <c r="C22" s="59">
        <v>25000</v>
      </c>
      <c r="D22" s="59">
        <v>0</v>
      </c>
      <c r="E22" s="59">
        <v>25000</v>
      </c>
      <c r="F22" s="59">
        <v>0</v>
      </c>
      <c r="G22" s="59">
        <v>0</v>
      </c>
      <c r="H22" s="59"/>
    </row>
    <row r="23" spans="1:8" ht="20.25" customHeight="1" x14ac:dyDescent="0.2">
      <c r="A23" s="61" t="s">
        <v>271</v>
      </c>
      <c r="B23" s="61"/>
      <c r="C23" s="62">
        <v>240640</v>
      </c>
      <c r="D23" s="62">
        <v>121422</v>
      </c>
      <c r="E23" s="62">
        <v>230640</v>
      </c>
      <c r="F23" s="62">
        <v>116856.95</v>
      </c>
      <c r="G23" s="62">
        <v>3746.0600000000072</v>
      </c>
      <c r="H23" s="59">
        <f t="shared" si="0"/>
        <v>3746.0600000000072</v>
      </c>
    </row>
    <row r="24" spans="1:8" ht="20.25" customHeight="1" x14ac:dyDescent="0.2">
      <c r="A24" t="s">
        <v>81</v>
      </c>
      <c r="B24" t="s">
        <v>147</v>
      </c>
      <c r="C24" s="59">
        <v>39131</v>
      </c>
      <c r="D24" s="59">
        <v>32804.1</v>
      </c>
      <c r="E24" s="59">
        <v>37615</v>
      </c>
      <c r="F24" s="59">
        <v>32733.805500000002</v>
      </c>
      <c r="G24" s="59">
        <v>0</v>
      </c>
      <c r="H24" s="59"/>
    </row>
    <row r="25" spans="1:8" ht="20.25" customHeight="1" x14ac:dyDescent="0.2">
      <c r="B25" t="s">
        <v>111</v>
      </c>
      <c r="C25" s="59">
        <v>6000</v>
      </c>
      <c r="D25" s="59">
        <v>6300</v>
      </c>
      <c r="E25" s="59">
        <v>6000</v>
      </c>
      <c r="F25" s="59">
        <v>6621.78</v>
      </c>
      <c r="G25" s="59">
        <v>0</v>
      </c>
      <c r="H25" s="59">
        <f t="shared" si="0"/>
        <v>0</v>
      </c>
    </row>
    <row r="26" spans="1:8" ht="20.25" customHeight="1" x14ac:dyDescent="0.2">
      <c r="B26" t="s">
        <v>385</v>
      </c>
      <c r="C26" s="59">
        <v>16000</v>
      </c>
      <c r="D26" s="59">
        <v>0</v>
      </c>
      <c r="E26" s="59">
        <v>160</v>
      </c>
      <c r="F26" s="59">
        <v>0</v>
      </c>
      <c r="G26" s="59">
        <v>0</v>
      </c>
      <c r="H26" s="59"/>
    </row>
    <row r="27" spans="1:8" ht="20.25" customHeight="1" x14ac:dyDescent="0.2">
      <c r="B27" t="s">
        <v>436</v>
      </c>
      <c r="C27" s="59">
        <v>10000</v>
      </c>
      <c r="D27" s="59">
        <v>0</v>
      </c>
      <c r="E27" s="59">
        <v>0</v>
      </c>
      <c r="F27" s="59">
        <v>0</v>
      </c>
      <c r="G27" s="59">
        <v>0</v>
      </c>
      <c r="H27" s="59">
        <f t="shared" si="0"/>
        <v>0</v>
      </c>
    </row>
    <row r="28" spans="1:8" ht="20.25" customHeight="1" x14ac:dyDescent="0.2">
      <c r="B28" t="s">
        <v>501</v>
      </c>
      <c r="C28" s="59">
        <v>55000</v>
      </c>
      <c r="D28" s="59">
        <v>8792.7000000000007</v>
      </c>
      <c r="E28" s="59">
        <v>55000</v>
      </c>
      <c r="F28" s="59">
        <v>9189.2969630000007</v>
      </c>
      <c r="G28" s="59">
        <v>0</v>
      </c>
      <c r="H28" s="59">
        <f t="shared" si="0"/>
        <v>0</v>
      </c>
    </row>
    <row r="29" spans="1:8" ht="20.25" customHeight="1" x14ac:dyDescent="0.2">
      <c r="A29" s="61" t="s">
        <v>165</v>
      </c>
      <c r="B29" s="61"/>
      <c r="C29" s="62">
        <v>126131</v>
      </c>
      <c r="D29" s="62">
        <v>47896.800000000003</v>
      </c>
      <c r="E29" s="62">
        <v>98775</v>
      </c>
      <c r="F29" s="62">
        <v>48544.882463000002</v>
      </c>
      <c r="G29" s="62">
        <v>0</v>
      </c>
      <c r="H29" s="59">
        <f t="shared" si="0"/>
        <v>0</v>
      </c>
    </row>
    <row r="30" spans="1:8" ht="20.25" customHeight="1" x14ac:dyDescent="0.2">
      <c r="A30" t="s">
        <v>124</v>
      </c>
      <c r="B30" t="s">
        <v>113</v>
      </c>
      <c r="C30" s="59">
        <v>8000</v>
      </c>
      <c r="D30" s="59">
        <v>8400</v>
      </c>
      <c r="E30" s="59">
        <v>8000</v>
      </c>
      <c r="F30" s="59">
        <v>0</v>
      </c>
      <c r="G30" s="59">
        <v>8605.52</v>
      </c>
      <c r="H30" s="59"/>
    </row>
    <row r="31" spans="1:8" ht="20.25" customHeight="1" x14ac:dyDescent="0.2">
      <c r="B31" t="s">
        <v>111</v>
      </c>
      <c r="C31" s="59">
        <v>11000</v>
      </c>
      <c r="D31" s="59">
        <v>0</v>
      </c>
      <c r="E31" s="59">
        <v>11000</v>
      </c>
      <c r="F31" s="59">
        <v>0</v>
      </c>
      <c r="G31" s="59">
        <v>0</v>
      </c>
      <c r="H31" s="59">
        <f t="shared" si="0"/>
        <v>0</v>
      </c>
    </row>
    <row r="32" spans="1:8" ht="20.25" customHeight="1" x14ac:dyDescent="0.2">
      <c r="B32" t="s">
        <v>80</v>
      </c>
      <c r="C32" s="59">
        <v>5000</v>
      </c>
      <c r="D32" s="59">
        <v>0</v>
      </c>
      <c r="E32" s="59">
        <v>232</v>
      </c>
      <c r="F32" s="59">
        <v>0</v>
      </c>
      <c r="G32" s="59">
        <v>0</v>
      </c>
      <c r="H32" s="59">
        <f t="shared" si="0"/>
        <v>0</v>
      </c>
    </row>
    <row r="33" spans="1:8" ht="20.25" customHeight="1" x14ac:dyDescent="0.2">
      <c r="B33" t="s">
        <v>185</v>
      </c>
      <c r="C33" s="59">
        <v>10000</v>
      </c>
      <c r="D33" s="59">
        <v>10500</v>
      </c>
      <c r="E33" s="59">
        <v>10000</v>
      </c>
      <c r="F33" s="59">
        <v>10756.900000000001</v>
      </c>
      <c r="G33" s="59">
        <v>0</v>
      </c>
      <c r="H33" s="59">
        <f t="shared" si="0"/>
        <v>0</v>
      </c>
    </row>
    <row r="34" spans="1:8" ht="20.25" customHeight="1" x14ac:dyDescent="0.2">
      <c r="B34" t="s">
        <v>515</v>
      </c>
      <c r="C34" s="59">
        <v>5000</v>
      </c>
      <c r="D34" s="59">
        <v>0</v>
      </c>
      <c r="E34" s="59">
        <v>288</v>
      </c>
      <c r="F34" s="59">
        <v>0</v>
      </c>
      <c r="G34" s="59">
        <v>0</v>
      </c>
      <c r="H34" s="59">
        <f t="shared" si="0"/>
        <v>0</v>
      </c>
    </row>
    <row r="35" spans="1:8" ht="20.25" customHeight="1" x14ac:dyDescent="0.2">
      <c r="B35" t="s">
        <v>538</v>
      </c>
      <c r="C35" s="59">
        <v>13000</v>
      </c>
      <c r="D35" s="59">
        <v>0</v>
      </c>
      <c r="E35" s="59">
        <v>13000</v>
      </c>
      <c r="F35" s="59">
        <v>0</v>
      </c>
      <c r="G35" s="59">
        <v>0</v>
      </c>
      <c r="H35" s="59">
        <f t="shared" si="0"/>
        <v>0</v>
      </c>
    </row>
    <row r="36" spans="1:8" ht="20.25" customHeight="1" x14ac:dyDescent="0.2">
      <c r="A36" s="61" t="s">
        <v>205</v>
      </c>
      <c r="B36" s="61"/>
      <c r="C36" s="62">
        <v>52000</v>
      </c>
      <c r="D36" s="62">
        <v>18900</v>
      </c>
      <c r="E36" s="62">
        <v>42520</v>
      </c>
      <c r="F36" s="62">
        <v>10756.900000000001</v>
      </c>
      <c r="G36" s="62">
        <v>8605.52</v>
      </c>
      <c r="H36" s="59">
        <f t="shared" si="0"/>
        <v>8605.52</v>
      </c>
    </row>
    <row r="37" spans="1:8" ht="20.25" customHeight="1" x14ac:dyDescent="0.2">
      <c r="A37" t="s">
        <v>279</v>
      </c>
      <c r="B37" t="s">
        <v>352</v>
      </c>
      <c r="C37" s="59">
        <v>239700</v>
      </c>
      <c r="D37" s="59">
        <v>60679.5</v>
      </c>
      <c r="E37" s="59">
        <v>142800</v>
      </c>
      <c r="F37" s="59">
        <v>51990</v>
      </c>
      <c r="G37" s="59">
        <v>8196.1756649999952</v>
      </c>
      <c r="H37" s="59">
        <f t="shared" si="0"/>
        <v>8196.1756649999952</v>
      </c>
    </row>
    <row r="38" spans="1:8" ht="20.25" customHeight="1" x14ac:dyDescent="0.2">
      <c r="A38" s="61" t="s">
        <v>459</v>
      </c>
      <c r="B38" s="61"/>
      <c r="C38" s="62">
        <v>239700</v>
      </c>
      <c r="D38" s="62">
        <v>60679.5</v>
      </c>
      <c r="E38" s="62">
        <v>142800</v>
      </c>
      <c r="F38" s="62">
        <v>51990</v>
      </c>
      <c r="G38" s="62">
        <v>8196.1756649999952</v>
      </c>
      <c r="H38" s="59">
        <f t="shared" si="0"/>
        <v>8196.1756649999952</v>
      </c>
    </row>
    <row r="39" spans="1:8" ht="20.25" customHeight="1" x14ac:dyDescent="0.2">
      <c r="A39" t="s">
        <v>101</v>
      </c>
      <c r="B39" t="s">
        <v>94</v>
      </c>
      <c r="C39" s="59">
        <v>155393</v>
      </c>
      <c r="D39" s="59">
        <v>57723.75</v>
      </c>
      <c r="E39" s="59">
        <v>109793</v>
      </c>
      <c r="F39" s="59">
        <v>1101.2376375000001</v>
      </c>
      <c r="G39" s="59">
        <v>58087.26</v>
      </c>
      <c r="H39" s="59">
        <f t="shared" si="0"/>
        <v>58087.26</v>
      </c>
    </row>
    <row r="40" spans="1:8" ht="20.25" customHeight="1" x14ac:dyDescent="0.2">
      <c r="A40" s="61" t="s">
        <v>308</v>
      </c>
      <c r="B40" s="61"/>
      <c r="C40" s="62">
        <v>155393</v>
      </c>
      <c r="D40" s="62">
        <v>57723.75</v>
      </c>
      <c r="E40" s="62">
        <v>109793</v>
      </c>
      <c r="F40" s="62">
        <v>1101.2376375000001</v>
      </c>
      <c r="G40" s="62">
        <v>58087.26</v>
      </c>
      <c r="H40" s="59"/>
    </row>
    <row r="41" spans="1:8" ht="20.25" customHeight="1" x14ac:dyDescent="0.2">
      <c r="A41" t="s">
        <v>84</v>
      </c>
      <c r="B41" t="s">
        <v>234</v>
      </c>
      <c r="C41" s="59">
        <v>5000</v>
      </c>
      <c r="D41" s="59">
        <v>5250</v>
      </c>
      <c r="E41" s="59">
        <v>5000</v>
      </c>
      <c r="F41" s="59">
        <v>5518.15</v>
      </c>
      <c r="G41" s="59">
        <v>0</v>
      </c>
      <c r="H41" s="59">
        <f t="shared" si="0"/>
        <v>0</v>
      </c>
    </row>
    <row r="42" spans="1:8" ht="20.25" customHeight="1" x14ac:dyDescent="0.2">
      <c r="A42" s="61" t="s">
        <v>272</v>
      </c>
      <c r="B42" s="61"/>
      <c r="C42" s="62">
        <v>5000</v>
      </c>
      <c r="D42" s="62">
        <v>5250</v>
      </c>
      <c r="E42" s="62">
        <v>5000</v>
      </c>
      <c r="F42" s="62">
        <v>5518.15</v>
      </c>
      <c r="G42" s="62">
        <v>0</v>
      </c>
      <c r="H42" s="59">
        <f t="shared" si="0"/>
        <v>0</v>
      </c>
    </row>
    <row r="43" spans="1:8" ht="20.25" customHeight="1" x14ac:dyDescent="0.2">
      <c r="A43" t="s">
        <v>157</v>
      </c>
      <c r="B43" t="s">
        <v>145</v>
      </c>
      <c r="C43" s="59">
        <v>5000</v>
      </c>
      <c r="D43" s="59">
        <v>0</v>
      </c>
      <c r="E43" s="59">
        <v>0</v>
      </c>
      <c r="F43" s="59">
        <v>0</v>
      </c>
      <c r="G43" s="59">
        <v>0</v>
      </c>
      <c r="H43" s="59"/>
    </row>
    <row r="44" spans="1:8" ht="20.25" customHeight="1" x14ac:dyDescent="0.2">
      <c r="B44" t="s">
        <v>572</v>
      </c>
      <c r="C44" s="59">
        <v>5000</v>
      </c>
      <c r="D44" s="59">
        <v>0</v>
      </c>
      <c r="E44" s="59">
        <v>0</v>
      </c>
      <c r="F44" s="59">
        <v>0</v>
      </c>
      <c r="G44" s="59">
        <v>0</v>
      </c>
      <c r="H44" s="59">
        <f t="shared" si="0"/>
        <v>0</v>
      </c>
    </row>
    <row r="45" spans="1:8" ht="20.25" customHeight="1" x14ac:dyDescent="0.2">
      <c r="A45" s="61" t="s">
        <v>460</v>
      </c>
      <c r="B45" s="61"/>
      <c r="C45" s="62">
        <v>10000</v>
      </c>
      <c r="D45" s="62">
        <v>0</v>
      </c>
      <c r="E45" s="62">
        <v>0</v>
      </c>
      <c r="F45" s="62">
        <v>0</v>
      </c>
      <c r="G45" s="62">
        <v>0</v>
      </c>
      <c r="H45" s="59">
        <f t="shared" si="0"/>
        <v>0</v>
      </c>
    </row>
    <row r="46" spans="1:8" ht="20.25" customHeight="1" x14ac:dyDescent="0.2">
      <c r="A46" t="s">
        <v>89</v>
      </c>
      <c r="B46" t="s">
        <v>113</v>
      </c>
      <c r="C46" s="59">
        <v>40000</v>
      </c>
      <c r="D46" s="59">
        <v>10500</v>
      </c>
      <c r="E46" s="59">
        <v>40000</v>
      </c>
      <c r="F46" s="59">
        <v>49733.2</v>
      </c>
      <c r="G46" s="59">
        <v>0</v>
      </c>
      <c r="H46" s="59">
        <f t="shared" si="0"/>
        <v>0</v>
      </c>
    </row>
    <row r="47" spans="1:8" ht="20.25" customHeight="1" x14ac:dyDescent="0.2">
      <c r="A47" s="61" t="s">
        <v>206</v>
      </c>
      <c r="B47" s="61"/>
      <c r="C47" s="62">
        <v>40000</v>
      </c>
      <c r="D47" s="62">
        <v>10500</v>
      </c>
      <c r="E47" s="62">
        <v>40000</v>
      </c>
      <c r="F47" s="62">
        <v>49733.2</v>
      </c>
      <c r="G47" s="62">
        <v>0</v>
      </c>
      <c r="H47" s="59">
        <f t="shared" si="0"/>
        <v>0</v>
      </c>
    </row>
    <row r="48" spans="1:8" ht="20.25" customHeight="1" x14ac:dyDescent="0.2">
      <c r="A48" t="s">
        <v>132</v>
      </c>
      <c r="B48" t="s">
        <v>158</v>
      </c>
      <c r="C48" s="59">
        <v>50000</v>
      </c>
      <c r="D48" s="59">
        <v>23803.5</v>
      </c>
      <c r="E48" s="59">
        <v>41661</v>
      </c>
      <c r="F48" s="59">
        <v>28265.466075</v>
      </c>
      <c r="G48" s="59">
        <v>0</v>
      </c>
      <c r="H48" s="59">
        <f t="shared" si="0"/>
        <v>0</v>
      </c>
    </row>
    <row r="49" spans="1:8" ht="20.25" customHeight="1" x14ac:dyDescent="0.2">
      <c r="A49" s="61" t="s">
        <v>273</v>
      </c>
      <c r="B49" s="61"/>
      <c r="C49" s="62">
        <v>50000</v>
      </c>
      <c r="D49" s="62">
        <v>23803.5</v>
      </c>
      <c r="E49" s="62">
        <v>41661</v>
      </c>
      <c r="F49" s="62">
        <v>28265.466075</v>
      </c>
      <c r="G49" s="62">
        <v>0</v>
      </c>
      <c r="H49" s="59"/>
    </row>
    <row r="50" spans="1:8" ht="20.25" customHeight="1" x14ac:dyDescent="0.2">
      <c r="A50" t="s">
        <v>97</v>
      </c>
      <c r="C50" s="59">
        <v>2518864</v>
      </c>
      <c r="D50" s="59">
        <v>941079.29999999993</v>
      </c>
      <c r="E50" s="59">
        <v>1445967</v>
      </c>
      <c r="F50" s="59">
        <v>496581.07541857858</v>
      </c>
      <c r="G50" s="59">
        <v>453072.50441067154</v>
      </c>
      <c r="H50" s="59">
        <f t="shared" si="0"/>
        <v>453072.50441067154</v>
      </c>
    </row>
    <row r="51" spans="1:8" ht="20.25" customHeight="1" x14ac:dyDescent="0.2">
      <c r="C51"/>
      <c r="H51" s="59">
        <f t="shared" si="0"/>
        <v>0</v>
      </c>
    </row>
    <row r="52" spans="1:8" ht="20.25" customHeight="1" x14ac:dyDescent="0.2">
      <c r="C52"/>
      <c r="H52" s="59">
        <f t="shared" si="0"/>
        <v>0</v>
      </c>
    </row>
    <row r="53" spans="1:8" ht="20.25" customHeight="1" x14ac:dyDescent="0.2">
      <c r="C53"/>
      <c r="H53" s="59"/>
    </row>
    <row r="54" spans="1:8" ht="20.25" customHeight="1" x14ac:dyDescent="0.2">
      <c r="C54"/>
      <c r="H54" s="59">
        <f t="shared" si="0"/>
        <v>0</v>
      </c>
    </row>
    <row r="55" spans="1:8" ht="20.25" customHeight="1" x14ac:dyDescent="0.2">
      <c r="C55"/>
      <c r="H55" s="59"/>
    </row>
    <row r="56" spans="1:8" ht="20.25" customHeight="1" x14ac:dyDescent="0.2">
      <c r="C56"/>
      <c r="H56" s="59">
        <f t="shared" si="0"/>
        <v>0</v>
      </c>
    </row>
    <row r="57" spans="1:8" ht="20.25" customHeight="1" x14ac:dyDescent="0.2">
      <c r="C57"/>
      <c r="H57" s="59"/>
    </row>
    <row r="58" spans="1:8" ht="20.25" customHeight="1" x14ac:dyDescent="0.2">
      <c r="C58"/>
      <c r="H58" s="59">
        <f t="shared" si="0"/>
        <v>0</v>
      </c>
    </row>
    <row r="59" spans="1:8" ht="20.25" customHeight="1" x14ac:dyDescent="0.2">
      <c r="C59"/>
      <c r="H59" s="59">
        <f t="shared" si="0"/>
        <v>0</v>
      </c>
    </row>
    <row r="60" spans="1:8" ht="20.25" customHeight="1" x14ac:dyDescent="0.2">
      <c r="C60"/>
      <c r="H60" s="59">
        <f t="shared" si="0"/>
        <v>0</v>
      </c>
    </row>
    <row r="61" spans="1:8" ht="20.25" customHeight="1" x14ac:dyDescent="0.2">
      <c r="C61"/>
      <c r="H61" s="59">
        <f t="shared" si="0"/>
        <v>0</v>
      </c>
    </row>
    <row r="62" spans="1:8" ht="20.25" customHeight="1" x14ac:dyDescent="0.2">
      <c r="C62"/>
      <c r="H62" s="59"/>
    </row>
    <row r="63" spans="1:8" ht="20.25" customHeight="1" x14ac:dyDescent="0.2">
      <c r="C63"/>
      <c r="H63" s="59">
        <f t="shared" si="0"/>
        <v>0</v>
      </c>
    </row>
    <row r="64" spans="1:8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1012133.284486343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172</v>
      </c>
      <c r="E119" t="s">
        <v>173</v>
      </c>
      <c r="F119" t="s">
        <v>169</v>
      </c>
      <c r="G119" t="s">
        <v>174</v>
      </c>
      <c r="I119" t="s">
        <v>178</v>
      </c>
    </row>
    <row r="120" spans="1:10" x14ac:dyDescent="0.2">
      <c r="B120" s="64" t="s">
        <v>168</v>
      </c>
      <c r="C120" t="s">
        <v>167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176</v>
      </c>
      <c r="B122">
        <v>20700</v>
      </c>
      <c r="C122" s="58">
        <v>424374</v>
      </c>
    </row>
    <row r="123" spans="1:10" x14ac:dyDescent="0.2">
      <c r="A123" s="64" t="s">
        <v>176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10" x14ac:dyDescent="0.2">
      <c r="C127" s="65">
        <f>+C50+C121</f>
        <v>4494120</v>
      </c>
      <c r="D127" s="60">
        <f>+D121-D50</f>
        <v>978920.70000000007</v>
      </c>
      <c r="E127" s="60">
        <f>+E121-E50</f>
        <v>474033</v>
      </c>
      <c r="F127" s="60">
        <f>+F121-F50</f>
        <v>328565.92458142142</v>
      </c>
      <c r="G127" s="59">
        <f>+G121-G50</f>
        <v>986927.49558932846</v>
      </c>
    </row>
    <row r="128" spans="1:10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D15" sqref="D15"/>
    </sheetView>
  </sheetViews>
  <sheetFormatPr defaultRowHeight="14.25" x14ac:dyDescent="0.2"/>
  <cols>
    <col min="1" max="1" width="35.375" customWidth="1"/>
    <col min="2" max="2" width="14.2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3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141</v>
      </c>
    </row>
    <row r="2" spans="1:11" x14ac:dyDescent="0.2">
      <c r="A2" s="57" t="s">
        <v>29</v>
      </c>
      <c r="B2" t="s">
        <v>163</v>
      </c>
      <c r="D2">
        <v>12</v>
      </c>
    </row>
    <row r="4" spans="1:11" x14ac:dyDescent="0.2">
      <c r="A4" s="57" t="s">
        <v>23</v>
      </c>
      <c r="B4" s="57" t="s">
        <v>42</v>
      </c>
      <c r="C4" t="s">
        <v>162</v>
      </c>
      <c r="D4" t="s">
        <v>171</v>
      </c>
      <c r="E4" t="s">
        <v>164</v>
      </c>
      <c r="F4" t="s">
        <v>166</v>
      </c>
      <c r="G4" t="s">
        <v>182</v>
      </c>
      <c r="H4" t="s">
        <v>149</v>
      </c>
    </row>
    <row r="5" spans="1:11" ht="20.25" customHeight="1" x14ac:dyDescent="0.2">
      <c r="A5" t="s">
        <v>97</v>
      </c>
      <c r="C5" s="59"/>
      <c r="D5" s="59"/>
      <c r="E5" s="59"/>
      <c r="F5" s="59"/>
      <c r="G5" s="59"/>
      <c r="H5" s="59"/>
      <c r="I5" s="59"/>
    </row>
    <row r="6" spans="1:11" ht="20.25" customHeight="1" x14ac:dyDescent="0.2">
      <c r="C6"/>
    </row>
    <row r="7" spans="1:11" ht="20.25" customHeight="1" x14ac:dyDescent="0.2">
      <c r="C7"/>
      <c r="I7" s="59"/>
      <c r="J7" s="59"/>
      <c r="K7" s="59"/>
    </row>
    <row r="8" spans="1:11" ht="20.25" customHeight="1" x14ac:dyDescent="0.2">
      <c r="C8"/>
      <c r="J8" s="59"/>
      <c r="K8" s="59"/>
    </row>
    <row r="9" spans="1:11" ht="20.25" customHeight="1" x14ac:dyDescent="0.2">
      <c r="C9"/>
      <c r="I9" s="59"/>
    </row>
    <row r="10" spans="1:11" ht="20.25" customHeight="1" x14ac:dyDescent="0.2">
      <c r="C10"/>
    </row>
    <row r="11" spans="1:11" ht="20.25" customHeight="1" x14ac:dyDescent="0.2">
      <c r="C11"/>
      <c r="I11" s="59"/>
    </row>
    <row r="12" spans="1:11" ht="20.25" customHeight="1" x14ac:dyDescent="0.2">
      <c r="C12"/>
      <c r="I12" s="59"/>
    </row>
    <row r="13" spans="1:11" ht="20.25" customHeight="1" x14ac:dyDescent="0.2">
      <c r="C13"/>
    </row>
    <row r="14" spans="1:11" ht="20.25" customHeight="1" x14ac:dyDescent="0.2">
      <c r="C14"/>
      <c r="I14" s="59"/>
    </row>
    <row r="15" spans="1:11" ht="20.25" customHeight="1" x14ac:dyDescent="0.2">
      <c r="C15"/>
    </row>
    <row r="16" spans="1:11" ht="20.25" customHeight="1" x14ac:dyDescent="0.2">
      <c r="C16"/>
      <c r="I16" s="59"/>
    </row>
    <row r="17" spans="3:9" ht="20.25" customHeight="1" x14ac:dyDescent="0.2">
      <c r="C17"/>
      <c r="I17" s="59"/>
    </row>
    <row r="18" spans="3:9" ht="20.25" customHeight="1" x14ac:dyDescent="0.2">
      <c r="C18"/>
      <c r="I18" s="59"/>
    </row>
    <row r="19" spans="3:9" ht="20.25" customHeight="1" x14ac:dyDescent="0.2">
      <c r="C19"/>
    </row>
    <row r="20" spans="3:9" ht="20.25" customHeight="1" x14ac:dyDescent="0.2">
      <c r="C20"/>
      <c r="I20" s="59"/>
    </row>
    <row r="21" spans="3:9" ht="20.25" customHeight="1" x14ac:dyDescent="0.2">
      <c r="C21"/>
    </row>
    <row r="22" spans="3:9" ht="20.25" customHeight="1" x14ac:dyDescent="0.2">
      <c r="C22"/>
      <c r="I22" s="59"/>
    </row>
    <row r="23" spans="3:9" ht="20.25" customHeight="1" x14ac:dyDescent="0.2">
      <c r="C23"/>
      <c r="I23" s="59"/>
    </row>
    <row r="24" spans="3:9" ht="20.25" customHeight="1" x14ac:dyDescent="0.2">
      <c r="C24"/>
      <c r="I24" s="59"/>
    </row>
    <row r="25" spans="3:9" ht="20.25" customHeight="1" x14ac:dyDescent="0.2">
      <c r="C25"/>
    </row>
    <row r="26" spans="3:9" ht="20.25" customHeight="1" x14ac:dyDescent="0.2">
      <c r="C26"/>
      <c r="I26" s="59"/>
    </row>
    <row r="27" spans="3:9" ht="20.25" customHeight="1" x14ac:dyDescent="0.2">
      <c r="C27"/>
    </row>
    <row r="28" spans="3:9" ht="20.25" customHeight="1" x14ac:dyDescent="0.2">
      <c r="C28"/>
      <c r="I28" s="59"/>
    </row>
    <row r="29" spans="3:9" ht="20.25" customHeight="1" x14ac:dyDescent="0.2">
      <c r="C29"/>
      <c r="I29" s="59"/>
    </row>
    <row r="30" spans="3:9" ht="20.25" customHeight="1" x14ac:dyDescent="0.2">
      <c r="C30"/>
    </row>
    <row r="31" spans="3:9" ht="20.25" customHeight="1" x14ac:dyDescent="0.2">
      <c r="C31"/>
      <c r="I31" s="59"/>
    </row>
    <row r="32" spans="3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  <c r="H41">
        <v>296578.28442500002</v>
      </c>
    </row>
    <row r="42" spans="3:9" ht="20.25" customHeight="1" x14ac:dyDescent="0.2">
      <c r="C42"/>
    </row>
    <row r="43" spans="3:9" ht="20.25" customHeight="1" x14ac:dyDescent="0.2">
      <c r="C43"/>
      <c r="H43">
        <f>+GETPIVOTDATA("ผลรวม ของ ค้างทอ",$A$4)+H41</f>
        <v>296578.28442500002</v>
      </c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178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176</v>
      </c>
      <c r="B122">
        <v>20700</v>
      </c>
      <c r="C122" s="58">
        <v>424374</v>
      </c>
    </row>
    <row r="123" spans="1:10" x14ac:dyDescent="0.2">
      <c r="A123" s="64" t="s">
        <v>176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175</v>
      </c>
      <c r="D126" t="s">
        <v>179</v>
      </c>
      <c r="E126" t="s">
        <v>179</v>
      </c>
      <c r="F126" t="s">
        <v>177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170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52EB-4749-46A9-BCE1-97100E20F94F}">
  <sheetPr>
    <tabColor rgb="FF92D050"/>
  </sheetPr>
  <dimension ref="A3:P24"/>
  <sheetViews>
    <sheetView workbookViewId="0">
      <selection activeCell="B28" sqref="B28"/>
    </sheetView>
  </sheetViews>
  <sheetFormatPr defaultRowHeight="12.75" x14ac:dyDescent="0.2"/>
  <cols>
    <col min="1" max="1" width="17.5" style="71" bestFit="1" customWidth="1"/>
    <col min="2" max="5" width="7" style="71" bestFit="1" customWidth="1"/>
    <col min="6" max="6" width="6.5" style="71" bestFit="1" customWidth="1"/>
    <col min="7" max="12" width="7" style="71" bestFit="1" customWidth="1"/>
    <col min="13" max="13" width="6.5" style="71" bestFit="1" customWidth="1"/>
    <col min="14" max="14" width="7" style="71" bestFit="1" customWidth="1"/>
    <col min="15" max="15" width="7.875" style="71" bestFit="1" customWidth="1"/>
    <col min="16" max="16" width="10.25" style="71" bestFit="1" customWidth="1"/>
    <col min="17" max="16384" width="9" style="71"/>
  </cols>
  <sheetData>
    <row r="3" spans="1:16" x14ac:dyDescent="0.2">
      <c r="A3" s="73" t="s">
        <v>149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</row>
    <row r="4" spans="1:16" s="72" customFormat="1" x14ac:dyDescent="0.2">
      <c r="A4" s="74" t="s">
        <v>301</v>
      </c>
      <c r="B4" s="74">
        <v>45816</v>
      </c>
      <c r="C4" s="74">
        <v>45817</v>
      </c>
      <c r="D4" s="74">
        <v>45819</v>
      </c>
      <c r="E4" s="74">
        <v>45820</v>
      </c>
      <c r="F4" s="74">
        <v>45821</v>
      </c>
      <c r="G4" s="74">
        <v>45822</v>
      </c>
      <c r="H4" s="74">
        <v>45823</v>
      </c>
      <c r="I4" s="74">
        <v>45824</v>
      </c>
      <c r="J4" s="74">
        <v>45826</v>
      </c>
      <c r="K4" s="74">
        <v>45827</v>
      </c>
      <c r="L4" s="74">
        <v>45828</v>
      </c>
      <c r="M4" s="74">
        <v>45829</v>
      </c>
      <c r="N4" s="74">
        <v>45830</v>
      </c>
      <c r="O4" s="74">
        <v>45833</v>
      </c>
      <c r="P4" s="74" t="s">
        <v>97</v>
      </c>
    </row>
    <row r="5" spans="1:16" x14ac:dyDescent="0.2">
      <c r="A5" s="73" t="s">
        <v>383</v>
      </c>
      <c r="B5" s="75">
        <v>1008.9000000000005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>
        <f>SUM(B5:O5)</f>
        <v>1008.9000000000005</v>
      </c>
    </row>
    <row r="6" spans="1:16" x14ac:dyDescent="0.2">
      <c r="A6" s="73" t="s">
        <v>305</v>
      </c>
      <c r="B6" s="75"/>
      <c r="C6" s="75"/>
      <c r="D6" s="75"/>
      <c r="E6" s="75"/>
      <c r="F6" s="75"/>
      <c r="G6" s="75"/>
      <c r="H6" s="75"/>
      <c r="I6" s="75">
        <v>0</v>
      </c>
      <c r="J6" s="75"/>
      <c r="K6" s="75"/>
      <c r="L6" s="75"/>
      <c r="M6" s="75"/>
      <c r="N6" s="75"/>
      <c r="O6" s="75"/>
      <c r="P6" s="75">
        <f t="shared" ref="P6:P23" si="0">SUM(B6:O6)</f>
        <v>0</v>
      </c>
    </row>
    <row r="7" spans="1:16" x14ac:dyDescent="0.2">
      <c r="A7" s="73" t="s">
        <v>143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>
        <v>2801.1000000000004</v>
      </c>
      <c r="N7" s="75"/>
      <c r="O7" s="75"/>
      <c r="P7" s="75">
        <f t="shared" si="0"/>
        <v>2801.1000000000004</v>
      </c>
    </row>
    <row r="8" spans="1:16" x14ac:dyDescent="0.2">
      <c r="A8" s="73" t="s">
        <v>186</v>
      </c>
      <c r="B8" s="75"/>
      <c r="C8" s="75">
        <v>15206.6</v>
      </c>
      <c r="D8" s="75"/>
      <c r="E8" s="75">
        <v>13117.83</v>
      </c>
      <c r="F8" s="75"/>
      <c r="G8" s="75">
        <v>40443.149999999994</v>
      </c>
      <c r="H8" s="75">
        <v>13760.45</v>
      </c>
      <c r="I8" s="75">
        <v>13201.650000000001</v>
      </c>
      <c r="J8" s="75"/>
      <c r="K8" s="75"/>
      <c r="L8" s="75"/>
      <c r="M8" s="75"/>
      <c r="N8" s="75"/>
      <c r="O8" s="75"/>
      <c r="P8" s="75">
        <f t="shared" si="0"/>
        <v>95729.68</v>
      </c>
    </row>
    <row r="9" spans="1:16" x14ac:dyDescent="0.2">
      <c r="A9" s="73" t="s">
        <v>248</v>
      </c>
      <c r="B9" s="75"/>
      <c r="C9" s="75"/>
      <c r="D9" s="75"/>
      <c r="E9" s="75"/>
      <c r="F9" s="75"/>
      <c r="G9" s="75"/>
      <c r="H9" s="75"/>
      <c r="I9" s="75"/>
      <c r="J9" s="75"/>
      <c r="K9" s="75">
        <v>19837.400000000001</v>
      </c>
      <c r="L9" s="75"/>
      <c r="M9" s="75"/>
      <c r="N9" s="75"/>
      <c r="O9" s="75"/>
      <c r="P9" s="75">
        <f t="shared" si="0"/>
        <v>19837.400000000001</v>
      </c>
    </row>
    <row r="10" spans="1:16" x14ac:dyDescent="0.2">
      <c r="A10" s="73" t="s">
        <v>333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>
        <v>457803.57928267564</v>
      </c>
      <c r="P10" s="75">
        <f t="shared" si="0"/>
        <v>457803.57928267564</v>
      </c>
    </row>
    <row r="11" spans="1:16" x14ac:dyDescent="0.2">
      <c r="A11" s="73" t="s">
        <v>146</v>
      </c>
      <c r="B11" s="75"/>
      <c r="C11" s="75"/>
      <c r="D11" s="75"/>
      <c r="E11" s="75"/>
      <c r="F11" s="75"/>
      <c r="G11" s="75"/>
      <c r="H11" s="75">
        <v>11061.800000000003</v>
      </c>
      <c r="I11" s="75"/>
      <c r="J11" s="75"/>
      <c r="K11" s="75"/>
      <c r="L11" s="75"/>
      <c r="M11" s="75"/>
      <c r="N11" s="75"/>
      <c r="O11" s="75"/>
      <c r="P11" s="75">
        <f t="shared" si="0"/>
        <v>11061.800000000003</v>
      </c>
    </row>
    <row r="12" spans="1:16" x14ac:dyDescent="0.2">
      <c r="A12" s="73" t="s">
        <v>82</v>
      </c>
      <c r="B12" s="75"/>
      <c r="C12" s="75"/>
      <c r="D12" s="75"/>
      <c r="E12" s="75"/>
      <c r="F12" s="75">
        <v>0</v>
      </c>
      <c r="G12" s="75">
        <v>0</v>
      </c>
      <c r="H12" s="75"/>
      <c r="I12" s="75"/>
      <c r="J12" s="75">
        <v>0</v>
      </c>
      <c r="K12" s="75">
        <v>0</v>
      </c>
      <c r="L12" s="75"/>
      <c r="M12" s="75"/>
      <c r="N12" s="75"/>
      <c r="O12" s="75">
        <v>0</v>
      </c>
      <c r="P12" s="75">
        <f t="shared" si="0"/>
        <v>0</v>
      </c>
    </row>
    <row r="13" spans="1:16" x14ac:dyDescent="0.2">
      <c r="A13" s="77" t="s">
        <v>81</v>
      </c>
      <c r="B13" s="78">
        <v>0</v>
      </c>
      <c r="C13" s="78">
        <v>0</v>
      </c>
      <c r="D13" s="78"/>
      <c r="E13" s="78"/>
      <c r="F13" s="78"/>
      <c r="G13" s="78"/>
      <c r="H13" s="78"/>
      <c r="I13" s="78"/>
      <c r="J13" s="78">
        <v>0</v>
      </c>
      <c r="K13" s="78"/>
      <c r="L13" s="78"/>
      <c r="M13" s="78"/>
      <c r="N13" s="78">
        <v>12942.350000000002</v>
      </c>
      <c r="O13" s="78">
        <v>0</v>
      </c>
      <c r="P13" s="78">
        <f t="shared" si="0"/>
        <v>12942.350000000002</v>
      </c>
    </row>
    <row r="14" spans="1:16" x14ac:dyDescent="0.2">
      <c r="A14" s="77" t="s">
        <v>124</v>
      </c>
      <c r="B14" s="78">
        <v>41753.689610000001</v>
      </c>
      <c r="C14" s="78">
        <v>0</v>
      </c>
      <c r="D14" s="78">
        <v>3310.89</v>
      </c>
      <c r="E14" s="78">
        <v>10756.900000000001</v>
      </c>
      <c r="F14" s="78"/>
      <c r="G14" s="78"/>
      <c r="H14" s="78"/>
      <c r="I14" s="78">
        <v>10756.900000000001</v>
      </c>
      <c r="J14" s="78">
        <v>16554.45</v>
      </c>
      <c r="K14" s="78"/>
      <c r="L14" s="78"/>
      <c r="M14" s="78"/>
      <c r="N14" s="78"/>
      <c r="O14" s="78">
        <v>8605.52</v>
      </c>
      <c r="P14" s="78">
        <f t="shared" si="0"/>
        <v>91738.349610000005</v>
      </c>
    </row>
    <row r="15" spans="1:16" x14ac:dyDescent="0.2">
      <c r="A15" s="73" t="s">
        <v>135</v>
      </c>
      <c r="B15" s="75"/>
      <c r="C15" s="75"/>
      <c r="D15" s="75">
        <v>15012.45</v>
      </c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>
        <f t="shared" si="0"/>
        <v>15012.45</v>
      </c>
    </row>
    <row r="16" spans="1:16" x14ac:dyDescent="0.2">
      <c r="A16" s="73" t="s">
        <v>320</v>
      </c>
      <c r="B16" s="75"/>
      <c r="C16" s="75">
        <v>0</v>
      </c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>
        <f t="shared" si="0"/>
        <v>0</v>
      </c>
    </row>
    <row r="17" spans="1:16" x14ac:dyDescent="0.2">
      <c r="A17" s="73" t="s">
        <v>279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>
        <v>85100.278749999998</v>
      </c>
      <c r="M17" s="75"/>
      <c r="N17" s="75"/>
      <c r="O17" s="75"/>
      <c r="P17" s="75">
        <f t="shared" si="0"/>
        <v>85100.278749999998</v>
      </c>
    </row>
    <row r="18" spans="1:16" x14ac:dyDescent="0.2">
      <c r="A18" s="73" t="s">
        <v>101</v>
      </c>
      <c r="B18" s="75"/>
      <c r="C18" s="75"/>
      <c r="D18" s="75"/>
      <c r="E18" s="75"/>
      <c r="F18" s="75"/>
      <c r="G18" s="75"/>
      <c r="H18" s="75"/>
      <c r="I18" s="75"/>
      <c r="J18" s="75">
        <v>0</v>
      </c>
      <c r="K18" s="75"/>
      <c r="L18" s="75"/>
      <c r="M18" s="75"/>
      <c r="N18" s="75">
        <v>51959.26</v>
      </c>
      <c r="O18" s="75"/>
      <c r="P18" s="75">
        <f t="shared" si="0"/>
        <v>51959.26</v>
      </c>
    </row>
    <row r="19" spans="1:16" x14ac:dyDescent="0.2">
      <c r="A19" s="73" t="s">
        <v>85</v>
      </c>
      <c r="B19" s="75">
        <v>5997.3209999999999</v>
      </c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>
        <f t="shared" si="0"/>
        <v>5997.3209999999999</v>
      </c>
    </row>
    <row r="20" spans="1:16" x14ac:dyDescent="0.2">
      <c r="A20" s="73" t="s">
        <v>157</v>
      </c>
      <c r="B20" s="75"/>
      <c r="C20" s="75"/>
      <c r="D20" s="75"/>
      <c r="E20" s="75"/>
      <c r="F20" s="75"/>
      <c r="G20" s="75"/>
      <c r="H20" s="75">
        <v>0</v>
      </c>
      <c r="I20" s="75"/>
      <c r="J20" s="75"/>
      <c r="K20" s="75"/>
      <c r="L20" s="75"/>
      <c r="M20" s="75"/>
      <c r="N20" s="75"/>
      <c r="O20" s="75"/>
      <c r="P20" s="75">
        <f t="shared" si="0"/>
        <v>0</v>
      </c>
    </row>
    <row r="21" spans="1:16" x14ac:dyDescent="0.2">
      <c r="A21" s="73" t="s">
        <v>223</v>
      </c>
      <c r="B21" s="75"/>
      <c r="C21" s="75"/>
      <c r="D21" s="75"/>
      <c r="E21" s="75">
        <v>0</v>
      </c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>
        <f t="shared" si="0"/>
        <v>0</v>
      </c>
    </row>
    <row r="22" spans="1:16" x14ac:dyDescent="0.2">
      <c r="A22" s="73" t="s">
        <v>89</v>
      </c>
      <c r="B22" s="75"/>
      <c r="C22" s="75"/>
      <c r="D22" s="75"/>
      <c r="E22" s="75">
        <v>0</v>
      </c>
      <c r="F22" s="75"/>
      <c r="G22" s="75"/>
      <c r="H22" s="75"/>
      <c r="I22" s="75"/>
      <c r="J22" s="75"/>
      <c r="K22" s="75"/>
      <c r="L22" s="75"/>
      <c r="M22" s="75"/>
      <c r="N22" s="75">
        <v>0</v>
      </c>
      <c r="O22" s="75"/>
      <c r="P22" s="75">
        <f t="shared" si="0"/>
        <v>0</v>
      </c>
    </row>
    <row r="23" spans="1:16" x14ac:dyDescent="0.2">
      <c r="A23" s="73" t="s">
        <v>132</v>
      </c>
      <c r="B23" s="75"/>
      <c r="C23" s="75"/>
      <c r="D23" s="75">
        <v>19315.466075</v>
      </c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>
        <f t="shared" si="0"/>
        <v>19315.466075</v>
      </c>
    </row>
    <row r="24" spans="1:16" x14ac:dyDescent="0.2">
      <c r="A24" s="73" t="s">
        <v>97</v>
      </c>
      <c r="B24" s="75">
        <f>SUM(B5:B23)</f>
        <v>48759.910610000006</v>
      </c>
      <c r="C24" s="75">
        <f t="shared" ref="C24:P24" si="1">SUM(C5:C23)</f>
        <v>15206.6</v>
      </c>
      <c r="D24" s="75">
        <f t="shared" si="1"/>
        <v>37638.806075</v>
      </c>
      <c r="E24" s="75">
        <f t="shared" si="1"/>
        <v>23874.730000000003</v>
      </c>
      <c r="F24" s="75">
        <f t="shared" si="1"/>
        <v>0</v>
      </c>
      <c r="G24" s="75">
        <f t="shared" si="1"/>
        <v>40443.149999999994</v>
      </c>
      <c r="H24" s="75">
        <f t="shared" si="1"/>
        <v>24822.250000000004</v>
      </c>
      <c r="I24" s="75">
        <f t="shared" si="1"/>
        <v>23958.550000000003</v>
      </c>
      <c r="J24" s="75">
        <f t="shared" si="1"/>
        <v>16554.45</v>
      </c>
      <c r="K24" s="75">
        <f t="shared" si="1"/>
        <v>19837.400000000001</v>
      </c>
      <c r="L24" s="75">
        <f t="shared" si="1"/>
        <v>85100.278749999998</v>
      </c>
      <c r="M24" s="75">
        <f t="shared" si="1"/>
        <v>2801.1000000000004</v>
      </c>
      <c r="N24" s="75">
        <f t="shared" si="1"/>
        <v>64901.61</v>
      </c>
      <c r="O24" s="75">
        <f t="shared" si="1"/>
        <v>466409.09928267566</v>
      </c>
      <c r="P24" s="75">
        <f t="shared" si="1"/>
        <v>870307.93471767555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BC1F-C727-4B61-8BCF-CFC8AC850A9B}">
  <sheetPr>
    <tabColor rgb="FFFFFF00"/>
  </sheetPr>
  <dimension ref="A1:BD187"/>
  <sheetViews>
    <sheetView tabSelected="1" zoomScale="80" zoomScaleNormal="80" workbookViewId="0">
      <selection activeCell="D6" sqref="D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45831</v>
      </c>
      <c r="E3" s="81" t="s">
        <v>52</v>
      </c>
      <c r="F3" s="81"/>
      <c r="G3" s="82">
        <v>11.43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141</v>
      </c>
      <c r="B6" s="14" t="s">
        <v>141</v>
      </c>
      <c r="C6" s="9" t="s">
        <v>284</v>
      </c>
      <c r="D6" s="13" t="s">
        <v>285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45868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286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119</v>
      </c>
      <c r="AH6" s="1" t="s">
        <v>68</v>
      </c>
      <c r="AI6" s="1">
        <v>4</v>
      </c>
      <c r="AJ6" s="3">
        <v>45868</v>
      </c>
      <c r="AK6" s="3">
        <v>45864</v>
      </c>
      <c r="AL6" s="3">
        <v>45858</v>
      </c>
      <c r="AM6" s="3">
        <v>45865</v>
      </c>
      <c r="AN6" s="3">
        <v>45866</v>
      </c>
      <c r="AO6" s="3">
        <v>45866</v>
      </c>
      <c r="AP6" s="3">
        <v>45863</v>
      </c>
      <c r="AQ6" s="3">
        <v>45867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286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134</v>
      </c>
      <c r="BD7" s="56">
        <v>0</v>
      </c>
    </row>
    <row r="8" spans="1:56" ht="27.75" customHeight="1" x14ac:dyDescent="0.45">
      <c r="A8" s="3">
        <v>45827</v>
      </c>
      <c r="B8" s="14" t="s">
        <v>643</v>
      </c>
      <c r="C8" s="9" t="s">
        <v>73</v>
      </c>
      <c r="D8" s="13" t="s">
        <v>644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150</v>
      </c>
      <c r="T8" s="12">
        <v>45836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138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119</v>
      </c>
      <c r="AH8" s="1" t="s">
        <v>74</v>
      </c>
      <c r="AI8" s="1">
        <v>2</v>
      </c>
      <c r="AJ8" s="3">
        <v>45836</v>
      </c>
      <c r="AK8" s="3">
        <v>0</v>
      </c>
      <c r="AL8" s="3">
        <v>45827</v>
      </c>
      <c r="AM8" s="3">
        <v>45834</v>
      </c>
      <c r="AN8" s="3">
        <v>45835</v>
      </c>
      <c r="AO8" s="3">
        <v>45835</v>
      </c>
      <c r="AP8" s="3">
        <v>45831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138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120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 t="s">
        <v>141</v>
      </c>
      <c r="B10" s="14" t="s">
        <v>141</v>
      </c>
      <c r="C10" s="9" t="s">
        <v>242</v>
      </c>
      <c r="D10" s="13" t="s">
        <v>290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139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228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139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45797</v>
      </c>
      <c r="B12" s="14" t="s">
        <v>379</v>
      </c>
      <c r="C12" s="9" t="s">
        <v>234</v>
      </c>
      <c r="D12" s="13" t="s">
        <v>365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45834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143</v>
      </c>
      <c r="AA12" s="8">
        <v>8801.1</v>
      </c>
      <c r="AB12" s="8">
        <v>8801.1</v>
      </c>
      <c r="AC12" s="8">
        <v>0</v>
      </c>
      <c r="AD12" s="8">
        <v>0</v>
      </c>
      <c r="AE12" s="8">
        <v>8801.1</v>
      </c>
      <c r="AF12" s="8" t="s">
        <v>307</v>
      </c>
      <c r="AG12" s="1" t="s">
        <v>120</v>
      </c>
      <c r="AH12" s="1" t="s">
        <v>75</v>
      </c>
      <c r="AI12" s="1">
        <v>4</v>
      </c>
      <c r="AJ12" s="3">
        <v>45834</v>
      </c>
      <c r="AK12" s="3">
        <v>45830</v>
      </c>
      <c r="AL12" s="3">
        <v>45823</v>
      </c>
      <c r="AM12" s="3">
        <v>45831</v>
      </c>
      <c r="AN12" s="3">
        <v>45832</v>
      </c>
      <c r="AO12" s="3">
        <v>45833</v>
      </c>
      <c r="AP12" s="3">
        <v>45829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45824</v>
      </c>
      <c r="B13" s="14" t="s">
        <v>613</v>
      </c>
      <c r="C13" s="9" t="s">
        <v>234</v>
      </c>
      <c r="D13" s="13" t="s">
        <v>606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45834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143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307</v>
      </c>
      <c r="AG13" s="1" t="s">
        <v>120</v>
      </c>
      <c r="AH13" s="1" t="s">
        <v>75</v>
      </c>
      <c r="AI13" s="1">
        <v>4</v>
      </c>
      <c r="AJ13" s="3">
        <v>45834</v>
      </c>
      <c r="AK13" s="3">
        <v>45830</v>
      </c>
      <c r="AL13" s="3">
        <v>45823</v>
      </c>
      <c r="AM13" s="3">
        <v>45831</v>
      </c>
      <c r="AN13" s="3">
        <v>45832</v>
      </c>
      <c r="AO13" s="3">
        <v>45833</v>
      </c>
      <c r="AP13" s="3">
        <v>45829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143</v>
      </c>
      <c r="AA14" s="8">
        <v>13201.650000000001</v>
      </c>
      <c r="AB14" s="8">
        <v>13201.650000000001</v>
      </c>
      <c r="AC14" s="8">
        <v>0</v>
      </c>
      <c r="AD14" s="8">
        <v>0</v>
      </c>
      <c r="AE14" s="8">
        <v>13201.650000000001</v>
      </c>
      <c r="AF14" s="8" t="s">
        <v>58</v>
      </c>
      <c r="AG14" s="1" t="s">
        <v>120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144</v>
      </c>
      <c r="BD14" s="56">
        <v>0</v>
      </c>
    </row>
    <row r="15" spans="1:56" ht="27.75" customHeight="1" x14ac:dyDescent="0.45">
      <c r="A15" s="3">
        <v>45820</v>
      </c>
      <c r="B15" s="14" t="s">
        <v>589</v>
      </c>
      <c r="C15" s="9" t="s">
        <v>575</v>
      </c>
      <c r="D15" s="13" t="s">
        <v>576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999.17219519999981</v>
      </c>
      <c r="Q15" s="10">
        <v>0</v>
      </c>
      <c r="R15" s="10">
        <v>999.17219519999981</v>
      </c>
      <c r="S15" s="9" t="s">
        <v>128</v>
      </c>
      <c r="T15" s="12">
        <v>45835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180</v>
      </c>
      <c r="AA15" s="8">
        <v>24726.9</v>
      </c>
      <c r="AB15" s="8">
        <v>23308</v>
      </c>
      <c r="AC15" s="8">
        <v>1418.9000000000015</v>
      </c>
      <c r="AD15" s="8">
        <v>0</v>
      </c>
      <c r="AE15" s="8">
        <v>0</v>
      </c>
      <c r="AF15" s="8">
        <v>0</v>
      </c>
      <c r="AG15" s="1" t="s">
        <v>120</v>
      </c>
      <c r="AH15" s="1" t="s">
        <v>72</v>
      </c>
      <c r="AI15" s="1">
        <v>3</v>
      </c>
      <c r="AJ15" s="3">
        <v>45835</v>
      </c>
      <c r="AK15" s="3">
        <v>0</v>
      </c>
      <c r="AL15" s="3">
        <v>45825</v>
      </c>
      <c r="AM15" s="3">
        <v>45832</v>
      </c>
      <c r="AN15" s="3">
        <v>45833</v>
      </c>
      <c r="AO15" s="3">
        <v>45833</v>
      </c>
      <c r="AP15" s="3">
        <v>45830</v>
      </c>
      <c r="AQ15" s="3">
        <v>45834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103.04367111111124</v>
      </c>
    </row>
    <row r="16" spans="1:56" ht="27.75" customHeight="1" x14ac:dyDescent="0.45">
      <c r="A16" s="3">
        <v>45827</v>
      </c>
      <c r="B16" s="14" t="s">
        <v>133</v>
      </c>
      <c r="C16" s="9" t="s">
        <v>142</v>
      </c>
      <c r="D16" s="13" t="s">
        <v>129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45841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180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45841</v>
      </c>
      <c r="AK16" s="3">
        <v>0</v>
      </c>
      <c r="AL16" s="3">
        <v>45832</v>
      </c>
      <c r="AM16" s="3">
        <v>45839</v>
      </c>
      <c r="AN16" s="3">
        <v>45840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 t="s">
        <v>645</v>
      </c>
      <c r="AZ16" s="2">
        <v>0</v>
      </c>
      <c r="BA16" s="2">
        <v>0</v>
      </c>
      <c r="BB16" s="2">
        <v>0</v>
      </c>
      <c r="BC16" s="1" t="s">
        <v>104</v>
      </c>
      <c r="BD16" s="56">
        <v>3195.7771999999995</v>
      </c>
    </row>
    <row r="17" spans="1:56" ht="27.75" customHeight="1" x14ac:dyDescent="0.45">
      <c r="A17" s="3">
        <v>45827</v>
      </c>
      <c r="B17" s="14" t="s">
        <v>133</v>
      </c>
      <c r="C17" s="9" t="s">
        <v>142</v>
      </c>
      <c r="D17" s="13" t="s">
        <v>225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45841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180</v>
      </c>
      <c r="AA17" s="8">
        <v>17602.2</v>
      </c>
      <c r="AB17" s="8">
        <v>0</v>
      </c>
      <c r="AC17" s="8">
        <v>17602.2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45841</v>
      </c>
      <c r="AK17" s="3">
        <v>0</v>
      </c>
      <c r="AL17" s="3">
        <v>45832</v>
      </c>
      <c r="AM17" s="3">
        <v>45839</v>
      </c>
      <c r="AN17" s="3">
        <v>45840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 t="s">
        <v>645</v>
      </c>
      <c r="AZ17" s="2">
        <v>0</v>
      </c>
      <c r="BA17" s="2">
        <v>0</v>
      </c>
      <c r="BB17" s="2">
        <v>0</v>
      </c>
      <c r="BC17" s="1" t="s">
        <v>104</v>
      </c>
      <c r="BD17" s="56">
        <v>1278.3108800000005</v>
      </c>
    </row>
    <row r="18" spans="1:56" ht="27.75" customHeight="1" x14ac:dyDescent="0.45">
      <c r="A18" s="3">
        <v>45827</v>
      </c>
      <c r="B18" s="14" t="s">
        <v>133</v>
      </c>
      <c r="C18" s="9" t="s">
        <v>142</v>
      </c>
      <c r="D18" s="13" t="s">
        <v>129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45847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180</v>
      </c>
      <c r="AA18" s="8">
        <v>44005.499999999993</v>
      </c>
      <c r="AB18" s="8">
        <v>0</v>
      </c>
      <c r="AC18" s="8">
        <v>44005.499999999993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45847</v>
      </c>
      <c r="AK18" s="3">
        <v>0</v>
      </c>
      <c r="AL18" s="3">
        <v>45838</v>
      </c>
      <c r="AM18" s="3">
        <v>45845</v>
      </c>
      <c r="AN18" s="3">
        <v>45846</v>
      </c>
      <c r="AO18" s="3">
        <v>45846</v>
      </c>
      <c r="AP18" s="3">
        <v>45842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 t="s">
        <v>646</v>
      </c>
      <c r="AZ18" s="2">
        <v>0</v>
      </c>
      <c r="BA18" s="2">
        <v>0</v>
      </c>
      <c r="BB18" s="2">
        <v>0</v>
      </c>
      <c r="BC18" s="1" t="s">
        <v>104</v>
      </c>
      <c r="BD18" s="56">
        <v>3195.7771999999995</v>
      </c>
    </row>
    <row r="19" spans="1:56" ht="27.75" customHeight="1" x14ac:dyDescent="0.45">
      <c r="A19" s="3">
        <v>45827</v>
      </c>
      <c r="B19" s="14" t="s">
        <v>133</v>
      </c>
      <c r="C19" s="9" t="s">
        <v>142</v>
      </c>
      <c r="D19" s="13" t="s">
        <v>225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45855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180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45855</v>
      </c>
      <c r="AK19" s="3">
        <v>0</v>
      </c>
      <c r="AL19" s="3">
        <v>45846</v>
      </c>
      <c r="AM19" s="3">
        <v>45853</v>
      </c>
      <c r="AN19" s="3">
        <v>45854</v>
      </c>
      <c r="AO19" s="3">
        <v>45854</v>
      </c>
      <c r="AP19" s="3">
        <v>45850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 t="s">
        <v>647</v>
      </c>
      <c r="AZ19" s="2">
        <v>0</v>
      </c>
      <c r="BA19" s="2">
        <v>0</v>
      </c>
      <c r="BB19" s="2">
        <v>0</v>
      </c>
      <c r="BC19" s="1" t="s">
        <v>104</v>
      </c>
      <c r="BD19" s="56">
        <v>1278.3108800000005</v>
      </c>
    </row>
    <row r="20" spans="1:56" ht="27.75" customHeight="1" x14ac:dyDescent="0.45">
      <c r="A20" s="3" t="s">
        <v>141</v>
      </c>
      <c r="B20" s="14" t="s">
        <v>141</v>
      </c>
      <c r="C20" s="9" t="s">
        <v>291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45868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180</v>
      </c>
      <c r="AA20" s="8">
        <v>26403.3</v>
      </c>
      <c r="AB20" s="8">
        <v>0</v>
      </c>
      <c r="AC20" s="8">
        <v>26403.3</v>
      </c>
      <c r="AD20" s="8">
        <v>0</v>
      </c>
      <c r="AE20" s="8">
        <v>0</v>
      </c>
      <c r="AF20" s="8">
        <v>0</v>
      </c>
      <c r="AG20" s="1" t="s">
        <v>121</v>
      </c>
      <c r="AH20" s="1" t="s">
        <v>74</v>
      </c>
      <c r="AI20" s="1">
        <v>2</v>
      </c>
      <c r="AJ20" s="3">
        <v>45868</v>
      </c>
      <c r="AK20" s="3">
        <v>0</v>
      </c>
      <c r="AL20" s="3">
        <v>45859</v>
      </c>
      <c r="AM20" s="3">
        <v>45866</v>
      </c>
      <c r="AN20" s="3">
        <v>45867</v>
      </c>
      <c r="AO20" s="3">
        <v>45867</v>
      </c>
      <c r="AP20" s="3">
        <v>45863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1917.46632</v>
      </c>
    </row>
    <row r="21" spans="1:56" ht="27.75" customHeight="1" x14ac:dyDescent="0.45">
      <c r="A21" s="3" t="s">
        <v>141</v>
      </c>
      <c r="B21" s="14" t="s">
        <v>141</v>
      </c>
      <c r="C21" s="9" t="s">
        <v>232</v>
      </c>
      <c r="D21" s="13" t="s">
        <v>233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93</v>
      </c>
      <c r="M21" s="10">
        <v>20</v>
      </c>
      <c r="N21" s="9">
        <v>35</v>
      </c>
      <c r="O21" s="9">
        <v>40</v>
      </c>
      <c r="P21" s="10">
        <v>345.39285759999996</v>
      </c>
      <c r="Q21" s="10">
        <v>0</v>
      </c>
      <c r="R21" s="10">
        <v>345.39285759999996</v>
      </c>
      <c r="S21" s="9" t="s">
        <v>67</v>
      </c>
      <c r="T21" s="12">
        <v>45868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180</v>
      </c>
      <c r="AA21" s="8">
        <v>18719.800000000003</v>
      </c>
      <c r="AB21" s="8">
        <v>0</v>
      </c>
      <c r="AC21" s="8">
        <v>18719.800000000003</v>
      </c>
      <c r="AD21" s="8">
        <v>0</v>
      </c>
      <c r="AE21" s="8">
        <v>0</v>
      </c>
      <c r="AF21" s="8">
        <v>0</v>
      </c>
      <c r="AG21" s="1" t="s">
        <v>120</v>
      </c>
      <c r="AH21" s="1" t="s">
        <v>72</v>
      </c>
      <c r="AI21" s="1">
        <v>3</v>
      </c>
      <c r="AJ21" s="3">
        <v>45868</v>
      </c>
      <c r="AK21" s="3">
        <v>0</v>
      </c>
      <c r="AL21" s="3">
        <v>45858</v>
      </c>
      <c r="AM21" s="3">
        <v>45865</v>
      </c>
      <c r="AN21" s="3">
        <v>45866</v>
      </c>
      <c r="AO21" s="3">
        <v>45866</v>
      </c>
      <c r="AP21" s="3">
        <v>45863</v>
      </c>
      <c r="AQ21" s="3">
        <v>45867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1359.4734755555558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180</v>
      </c>
      <c r="AA22" s="8">
        <v>193065.39999999997</v>
      </c>
      <c r="AB22" s="8">
        <v>23308</v>
      </c>
      <c r="AC22" s="8">
        <v>169757.39999999997</v>
      </c>
      <c r="AD22" s="8">
        <v>0</v>
      </c>
      <c r="AE22" s="8">
        <v>0</v>
      </c>
      <c r="AF22" s="8" t="s">
        <v>58</v>
      </c>
      <c r="AG22" s="1" t="s">
        <v>121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7.75" customHeight="1" x14ac:dyDescent="0.45">
      <c r="A23" s="3">
        <v>45820</v>
      </c>
      <c r="B23" s="14" t="s">
        <v>577</v>
      </c>
      <c r="C23" s="9" t="s">
        <v>73</v>
      </c>
      <c r="D23" s="13" t="s">
        <v>480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45832</v>
      </c>
      <c r="U23" s="11">
        <v>5000</v>
      </c>
      <c r="V23" s="10">
        <v>0</v>
      </c>
      <c r="W23" s="10">
        <v>5000</v>
      </c>
      <c r="X23" s="10">
        <v>5200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563</v>
      </c>
      <c r="AG23" s="1" t="s">
        <v>121</v>
      </c>
      <c r="AH23" s="1" t="s">
        <v>74</v>
      </c>
      <c r="AI23" s="1">
        <v>2</v>
      </c>
      <c r="AJ23" s="3" t="e">
        <v>#REF!</v>
      </c>
      <c r="AK23" s="3">
        <v>0</v>
      </c>
      <c r="AL23" s="3" t="e">
        <v>#REF!</v>
      </c>
      <c r="AM23" s="3" t="e">
        <v>#REF!</v>
      </c>
      <c r="AN23" s="3" t="e">
        <v>#REF!</v>
      </c>
      <c r="AO23" s="3" t="e">
        <v>#REF!</v>
      </c>
      <c r="AP23" s="3" t="e">
        <v>#REF!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45820</v>
      </c>
      <c r="B24" s="14" t="s">
        <v>648</v>
      </c>
      <c r="C24" s="9" t="s">
        <v>73</v>
      </c>
      <c r="D24" s="13" t="s">
        <v>578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45832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186</v>
      </c>
      <c r="AA24" s="8">
        <v>4679.9500000000007</v>
      </c>
      <c r="AB24" s="8">
        <v>1203</v>
      </c>
      <c r="AC24" s="8">
        <v>3476.9500000000007</v>
      </c>
      <c r="AD24" s="8">
        <v>0</v>
      </c>
      <c r="AE24" s="8">
        <v>0</v>
      </c>
      <c r="AF24" s="8" t="s">
        <v>563</v>
      </c>
      <c r="AG24" s="1" t="s">
        <v>121</v>
      </c>
      <c r="AH24" s="1" t="s">
        <v>74</v>
      </c>
      <c r="AI24" s="1">
        <v>2</v>
      </c>
      <c r="AJ24" s="3">
        <v>45832</v>
      </c>
      <c r="AK24" s="3">
        <v>0</v>
      </c>
      <c r="AL24" s="3">
        <v>45823</v>
      </c>
      <c r="AM24" s="3">
        <v>45830</v>
      </c>
      <c r="AN24" s="3">
        <v>45831</v>
      </c>
      <c r="AO24" s="3">
        <v>45831</v>
      </c>
      <c r="AP24" s="3">
        <v>45827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261.89932711111112</v>
      </c>
    </row>
    <row r="25" spans="1:56" ht="27.75" customHeight="1" x14ac:dyDescent="0.45">
      <c r="A25" s="3">
        <v>45820</v>
      </c>
      <c r="B25" s="14" t="s">
        <v>577</v>
      </c>
      <c r="C25" s="9" t="s">
        <v>73</v>
      </c>
      <c r="D25" s="13" t="s">
        <v>222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45832</v>
      </c>
      <c r="U25" s="11">
        <v>10000</v>
      </c>
      <c r="V25" s="10">
        <v>0</v>
      </c>
      <c r="W25" s="10">
        <v>10000</v>
      </c>
      <c r="X25" s="10">
        <v>10840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563</v>
      </c>
      <c r="AG25" s="1" t="s">
        <v>121</v>
      </c>
      <c r="AH25" s="1" t="s">
        <v>74</v>
      </c>
      <c r="AI25" s="1">
        <v>2</v>
      </c>
      <c r="AJ25" s="3">
        <v>45832</v>
      </c>
      <c r="AK25" s="3">
        <v>0</v>
      </c>
      <c r="AL25" s="3">
        <v>45823</v>
      </c>
      <c r="AM25" s="3">
        <v>45830</v>
      </c>
      <c r="AN25" s="3">
        <v>45831</v>
      </c>
      <c r="AO25" s="3">
        <v>45831</v>
      </c>
      <c r="AP25" s="3">
        <v>45827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45820</v>
      </c>
      <c r="B26" s="14" t="s">
        <v>579</v>
      </c>
      <c r="C26" s="9" t="s">
        <v>73</v>
      </c>
      <c r="D26" s="13" t="s">
        <v>480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45832</v>
      </c>
      <c r="U26" s="11">
        <v>5000</v>
      </c>
      <c r="V26" s="10">
        <v>0</v>
      </c>
      <c r="W26" s="10">
        <v>5000</v>
      </c>
      <c r="X26" s="10">
        <v>5200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556</v>
      </c>
      <c r="AG26" s="1" t="s">
        <v>121</v>
      </c>
      <c r="AH26" s="1" t="s">
        <v>74</v>
      </c>
      <c r="AI26" s="1">
        <v>2</v>
      </c>
      <c r="AJ26" s="3" t="e">
        <v>#REF!</v>
      </c>
      <c r="AK26" s="3">
        <v>0</v>
      </c>
      <c r="AL26" s="3" t="e">
        <v>#REF!</v>
      </c>
      <c r="AM26" s="3" t="e">
        <v>#REF!</v>
      </c>
      <c r="AN26" s="3" t="e">
        <v>#REF!</v>
      </c>
      <c r="AO26" s="3" t="e">
        <v>#REF!</v>
      </c>
      <c r="AP26" s="3" t="e">
        <v>#REF!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45820</v>
      </c>
      <c r="B27" s="14" t="s">
        <v>579</v>
      </c>
      <c r="C27" s="9" t="s">
        <v>73</v>
      </c>
      <c r="D27" s="13" t="s">
        <v>222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45832</v>
      </c>
      <c r="U27" s="11">
        <v>10000</v>
      </c>
      <c r="V27" s="10">
        <v>0</v>
      </c>
      <c r="W27" s="10">
        <v>10000</v>
      </c>
      <c r="X27" s="10">
        <v>10060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556</v>
      </c>
      <c r="AG27" s="1" t="s">
        <v>120</v>
      </c>
      <c r="AH27" s="1" t="s">
        <v>74</v>
      </c>
      <c r="AI27" s="1">
        <v>2</v>
      </c>
      <c r="AJ27" s="3" t="e">
        <v>#REF!</v>
      </c>
      <c r="AK27" s="3">
        <v>0</v>
      </c>
      <c r="AL27" s="3" t="e">
        <v>#REF!</v>
      </c>
      <c r="AM27" s="3" t="e">
        <v>#REF!</v>
      </c>
      <c r="AN27" s="3" t="e">
        <v>#REF!</v>
      </c>
      <c r="AO27" s="3" t="e">
        <v>#REF!</v>
      </c>
      <c r="AP27" s="3" t="e">
        <v>#REF!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45820</v>
      </c>
      <c r="B28" s="14" t="s">
        <v>582</v>
      </c>
      <c r="C28" s="9" t="s">
        <v>73</v>
      </c>
      <c r="D28" s="13" t="s">
        <v>340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45832</v>
      </c>
      <c r="U28" s="11">
        <v>5000</v>
      </c>
      <c r="V28" s="10">
        <v>0</v>
      </c>
      <c r="W28" s="10">
        <v>5000</v>
      </c>
      <c r="X28" s="10">
        <v>5250</v>
      </c>
      <c r="Y28" s="10">
        <v>0</v>
      </c>
      <c r="Z28" s="9" t="s">
        <v>186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556</v>
      </c>
      <c r="AG28" s="1" t="s">
        <v>120</v>
      </c>
      <c r="AH28" s="1" t="s">
        <v>74</v>
      </c>
      <c r="AI28" s="1">
        <v>2</v>
      </c>
      <c r="AJ28" s="3">
        <v>45832</v>
      </c>
      <c r="AK28" s="3">
        <v>0</v>
      </c>
      <c r="AL28" s="3">
        <v>45823</v>
      </c>
      <c r="AM28" s="3">
        <v>45830</v>
      </c>
      <c r="AN28" s="3">
        <v>45831</v>
      </c>
      <c r="AO28" s="3">
        <v>45831</v>
      </c>
      <c r="AP28" s="3">
        <v>45827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45820</v>
      </c>
      <c r="B29" s="14" t="s">
        <v>582</v>
      </c>
      <c r="C29" s="9" t="s">
        <v>73</v>
      </c>
      <c r="D29" s="13" t="s">
        <v>211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150</v>
      </c>
      <c r="T29" s="12">
        <v>45832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556</v>
      </c>
      <c r="AG29" s="1" t="s">
        <v>120</v>
      </c>
      <c r="AH29" s="1" t="s">
        <v>74</v>
      </c>
      <c r="AI29" s="1">
        <v>2</v>
      </c>
      <c r="AJ29" s="3">
        <v>45832</v>
      </c>
      <c r="AK29" s="3">
        <v>0</v>
      </c>
      <c r="AL29" s="3">
        <v>45823</v>
      </c>
      <c r="AM29" s="3">
        <v>45830</v>
      </c>
      <c r="AN29" s="3">
        <v>45831</v>
      </c>
      <c r="AO29" s="3">
        <v>45831</v>
      </c>
      <c r="AP29" s="3">
        <v>45827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45820</v>
      </c>
      <c r="B30" s="14" t="s">
        <v>577</v>
      </c>
      <c r="C30" s="9" t="s">
        <v>73</v>
      </c>
      <c r="D30" s="13" t="s">
        <v>183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150</v>
      </c>
      <c r="T30" s="12">
        <v>45834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186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 t="s">
        <v>557</v>
      </c>
      <c r="AG30" s="1" t="s">
        <v>120</v>
      </c>
      <c r="AH30" s="1" t="s">
        <v>74</v>
      </c>
      <c r="AI30" s="1">
        <v>2</v>
      </c>
      <c r="AJ30" s="3">
        <v>45832</v>
      </c>
      <c r="AK30" s="3">
        <v>0</v>
      </c>
      <c r="AL30" s="3">
        <v>45823</v>
      </c>
      <c r="AM30" s="3">
        <v>45830</v>
      </c>
      <c r="AN30" s="3">
        <v>45831</v>
      </c>
      <c r="AO30" s="3">
        <v>45831</v>
      </c>
      <c r="AP30" s="3">
        <v>45827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662.93796800000007</v>
      </c>
    </row>
    <row r="31" spans="1:56" ht="27.75" customHeight="1" x14ac:dyDescent="0.45">
      <c r="A31" s="3">
        <v>45820</v>
      </c>
      <c r="B31" s="14" t="s">
        <v>577</v>
      </c>
      <c r="C31" s="9" t="s">
        <v>73</v>
      </c>
      <c r="D31" s="13" t="s">
        <v>211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150</v>
      </c>
      <c r="T31" s="12">
        <v>45834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186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557</v>
      </c>
      <c r="AG31" s="1" t="s">
        <v>120</v>
      </c>
      <c r="AH31" s="1" t="s">
        <v>74</v>
      </c>
      <c r="AI31" s="1">
        <v>2</v>
      </c>
      <c r="AJ31" s="3">
        <v>45834</v>
      </c>
      <c r="AK31" s="3">
        <v>0</v>
      </c>
      <c r="AL31" s="3">
        <v>45825</v>
      </c>
      <c r="AM31" s="3">
        <v>45832</v>
      </c>
      <c r="AN31" s="3">
        <v>45833</v>
      </c>
      <c r="AO31" s="3">
        <v>45833</v>
      </c>
      <c r="AP31" s="3">
        <v>45829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331.46898400000003</v>
      </c>
    </row>
    <row r="32" spans="1:56" ht="27.75" customHeight="1" x14ac:dyDescent="0.45">
      <c r="A32" s="3">
        <v>45820</v>
      </c>
      <c r="B32" s="14" t="s">
        <v>579</v>
      </c>
      <c r="C32" s="9" t="s">
        <v>73</v>
      </c>
      <c r="D32" s="13" t="s">
        <v>580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150</v>
      </c>
      <c r="T32" s="12">
        <v>45834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186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558</v>
      </c>
      <c r="AG32" s="1" t="s">
        <v>120</v>
      </c>
      <c r="AH32" s="1" t="s">
        <v>74</v>
      </c>
      <c r="AI32" s="1">
        <v>2</v>
      </c>
      <c r="AJ32" s="3">
        <v>45832</v>
      </c>
      <c r="AK32" s="3">
        <v>0</v>
      </c>
      <c r="AL32" s="3">
        <v>45823</v>
      </c>
      <c r="AM32" s="3">
        <v>45830</v>
      </c>
      <c r="AN32" s="3">
        <v>45831</v>
      </c>
      <c r="AO32" s="3">
        <v>45831</v>
      </c>
      <c r="AP32" s="3">
        <v>45827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331.46898400000003</v>
      </c>
    </row>
    <row r="33" spans="1:56" ht="27.75" customHeight="1" x14ac:dyDescent="0.45">
      <c r="A33" s="3">
        <v>45820</v>
      </c>
      <c r="B33" s="14" t="s">
        <v>579</v>
      </c>
      <c r="C33" s="9" t="s">
        <v>73</v>
      </c>
      <c r="D33" s="13" t="s">
        <v>581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150</v>
      </c>
      <c r="T33" s="12">
        <v>45834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186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558</v>
      </c>
      <c r="AG33" s="1" t="s">
        <v>122</v>
      </c>
      <c r="AH33" s="1" t="s">
        <v>74</v>
      </c>
      <c r="AI33" s="1">
        <v>2</v>
      </c>
      <c r="AJ33" s="3">
        <v>45832</v>
      </c>
      <c r="AK33" s="3">
        <v>0</v>
      </c>
      <c r="AL33" s="3">
        <v>45823</v>
      </c>
      <c r="AM33" s="3">
        <v>45830</v>
      </c>
      <c r="AN33" s="3">
        <v>45831</v>
      </c>
      <c r="AO33" s="3">
        <v>45831</v>
      </c>
      <c r="AP33" s="3">
        <v>45827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331.46898400000003</v>
      </c>
    </row>
    <row r="34" spans="1:56" ht="27.75" customHeight="1" x14ac:dyDescent="0.45">
      <c r="A34" s="3">
        <v>45820</v>
      </c>
      <c r="B34" s="14" t="s">
        <v>579</v>
      </c>
      <c r="C34" s="9" t="s">
        <v>73</v>
      </c>
      <c r="D34" s="13" t="s">
        <v>210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150</v>
      </c>
      <c r="T34" s="12">
        <v>45834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186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558</v>
      </c>
      <c r="AG34" s="1" t="s">
        <v>122</v>
      </c>
      <c r="AH34" s="1" t="s">
        <v>74</v>
      </c>
      <c r="AI34" s="1">
        <v>2</v>
      </c>
      <c r="AJ34" s="3">
        <v>45832</v>
      </c>
      <c r="AK34" s="3">
        <v>0</v>
      </c>
      <c r="AL34" s="3">
        <v>45823</v>
      </c>
      <c r="AM34" s="3">
        <v>45830</v>
      </c>
      <c r="AN34" s="3">
        <v>45831</v>
      </c>
      <c r="AO34" s="3">
        <v>45831</v>
      </c>
      <c r="AP34" s="3">
        <v>45827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662.93796800000007</v>
      </c>
    </row>
    <row r="35" spans="1:56" ht="27.75" customHeight="1" x14ac:dyDescent="0.45">
      <c r="A35" s="3">
        <v>45820</v>
      </c>
      <c r="B35" s="14" t="s">
        <v>583</v>
      </c>
      <c r="C35" s="9" t="s">
        <v>73</v>
      </c>
      <c r="D35" s="13" t="s">
        <v>340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150</v>
      </c>
      <c r="T35" s="12">
        <v>45834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557</v>
      </c>
      <c r="AG35" s="1" t="s">
        <v>122</v>
      </c>
      <c r="AH35" s="1" t="s">
        <v>74</v>
      </c>
      <c r="AI35" s="1">
        <v>2</v>
      </c>
      <c r="AJ35" s="3">
        <v>45834</v>
      </c>
      <c r="AK35" s="3">
        <v>0</v>
      </c>
      <c r="AL35" s="3">
        <v>45825</v>
      </c>
      <c r="AM35" s="3">
        <v>45832</v>
      </c>
      <c r="AN35" s="3">
        <v>45833</v>
      </c>
      <c r="AO35" s="3">
        <v>45833</v>
      </c>
      <c r="AP35" s="3">
        <v>45829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0</v>
      </c>
    </row>
    <row r="36" spans="1:56" ht="27.75" customHeight="1" x14ac:dyDescent="0.45">
      <c r="A36" s="3">
        <v>45820</v>
      </c>
      <c r="B36" s="14" t="s">
        <v>583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150</v>
      </c>
      <c r="T36" s="12">
        <v>45834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186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 t="s">
        <v>557</v>
      </c>
      <c r="AG36" s="1" t="s">
        <v>120</v>
      </c>
      <c r="AH36" s="1" t="s">
        <v>77</v>
      </c>
      <c r="AI36" s="1">
        <v>2</v>
      </c>
      <c r="AJ36" s="3">
        <v>45834</v>
      </c>
      <c r="AK36" s="3">
        <v>0</v>
      </c>
      <c r="AL36" s="3">
        <v>0</v>
      </c>
      <c r="AM36" s="3">
        <v>0</v>
      </c>
      <c r="AN36" s="3">
        <v>0</v>
      </c>
      <c r="AO36" s="3">
        <v>45832</v>
      </c>
      <c r="AP36" s="3">
        <v>45829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394.60593333333333</v>
      </c>
    </row>
    <row r="37" spans="1:56" ht="27.75" customHeight="1" x14ac:dyDescent="0.45">
      <c r="A37" s="3">
        <v>45820</v>
      </c>
      <c r="B37" s="14" t="s">
        <v>584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150</v>
      </c>
      <c r="T37" s="12">
        <v>45834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186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 t="s">
        <v>558</v>
      </c>
      <c r="AG37" s="1" t="s">
        <v>120</v>
      </c>
      <c r="AH37" s="1" t="s">
        <v>77</v>
      </c>
      <c r="AI37" s="1">
        <v>2</v>
      </c>
      <c r="AJ37" s="3">
        <v>45834</v>
      </c>
      <c r="AK37" s="3">
        <v>0</v>
      </c>
      <c r="AL37" s="3">
        <v>0</v>
      </c>
      <c r="AM37" s="3">
        <v>0</v>
      </c>
      <c r="AN37" s="3">
        <v>0</v>
      </c>
      <c r="AO37" s="3">
        <v>45832</v>
      </c>
      <c r="AP37" s="3">
        <v>45829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394.60593333333333</v>
      </c>
    </row>
    <row r="38" spans="1:56" ht="27.75" customHeight="1" x14ac:dyDescent="0.45">
      <c r="A38" s="3">
        <v>45825</v>
      </c>
      <c r="B38" s="14" t="s">
        <v>614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150</v>
      </c>
      <c r="T38" s="12">
        <v>45834</v>
      </c>
      <c r="U38" s="11">
        <v>20000</v>
      </c>
      <c r="V38" s="10">
        <v>1000</v>
      </c>
      <c r="W38" s="10">
        <v>19000</v>
      </c>
      <c r="X38" s="10">
        <v>0</v>
      </c>
      <c r="Y38" s="10">
        <v>0</v>
      </c>
      <c r="Z38" s="9" t="s">
        <v>186</v>
      </c>
      <c r="AA38" s="8">
        <v>16722.09</v>
      </c>
      <c r="AB38" s="8">
        <v>0</v>
      </c>
      <c r="AC38" s="8">
        <v>16722.09</v>
      </c>
      <c r="AD38" s="8">
        <v>0</v>
      </c>
      <c r="AE38" s="8">
        <v>0</v>
      </c>
      <c r="AF38" s="8" t="s">
        <v>615</v>
      </c>
      <c r="AG38" s="1" t="s">
        <v>120</v>
      </c>
      <c r="AH38" s="1" t="s">
        <v>77</v>
      </c>
      <c r="AI38" s="1">
        <v>2</v>
      </c>
      <c r="AJ38" s="3">
        <v>45834</v>
      </c>
      <c r="AK38" s="3">
        <v>0</v>
      </c>
      <c r="AL38" s="3">
        <v>0</v>
      </c>
      <c r="AM38" s="3">
        <v>0</v>
      </c>
      <c r="AN38" s="3">
        <v>0</v>
      </c>
      <c r="AO38" s="3">
        <v>45832</v>
      </c>
      <c r="AP38" s="3">
        <v>45829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1259.5821392000003</v>
      </c>
    </row>
    <row r="39" spans="1:56" ht="27.75" customHeight="1" x14ac:dyDescent="0.45">
      <c r="A39" s="3">
        <v>45827</v>
      </c>
      <c r="B39" s="14" t="s">
        <v>649</v>
      </c>
      <c r="C39" s="9" t="s">
        <v>73</v>
      </c>
      <c r="D39" s="13" t="s">
        <v>480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150</v>
      </c>
      <c r="T39" s="12">
        <v>45836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650</v>
      </c>
      <c r="AG39" s="1" t="s">
        <v>120</v>
      </c>
      <c r="AH39" s="1" t="s">
        <v>74</v>
      </c>
      <c r="AI39" s="1">
        <v>2</v>
      </c>
      <c r="AJ39" s="3">
        <v>45836</v>
      </c>
      <c r="AK39" s="3">
        <v>0</v>
      </c>
      <c r="AL39" s="3">
        <v>45827</v>
      </c>
      <c r="AM39" s="3">
        <v>45834</v>
      </c>
      <c r="AN39" s="3">
        <v>45835</v>
      </c>
      <c r="AO39" s="3">
        <v>45835</v>
      </c>
      <c r="AP39" s="3">
        <v>45831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331.46898400000003</v>
      </c>
    </row>
    <row r="40" spans="1:56" ht="27.75" customHeight="1" x14ac:dyDescent="0.45">
      <c r="A40" s="3">
        <v>45827</v>
      </c>
      <c r="B40" s="14" t="s">
        <v>649</v>
      </c>
      <c r="C40" s="9" t="s">
        <v>73</v>
      </c>
      <c r="D40" s="13">
        <v>997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150</v>
      </c>
      <c r="T40" s="12">
        <v>45836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650</v>
      </c>
      <c r="AG40" s="1" t="s">
        <v>120</v>
      </c>
      <c r="AH40" s="1" t="s">
        <v>74</v>
      </c>
      <c r="AI40" s="1">
        <v>2</v>
      </c>
      <c r="AJ40" s="3">
        <v>45836</v>
      </c>
      <c r="AK40" s="3">
        <v>0</v>
      </c>
      <c r="AL40" s="3">
        <v>45827</v>
      </c>
      <c r="AM40" s="3">
        <v>45834</v>
      </c>
      <c r="AN40" s="3">
        <v>45835</v>
      </c>
      <c r="AO40" s="3">
        <v>45835</v>
      </c>
      <c r="AP40" s="3">
        <v>45831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331.46898400000003</v>
      </c>
    </row>
    <row r="41" spans="1:56" ht="27.75" customHeight="1" x14ac:dyDescent="0.45">
      <c r="A41" s="3">
        <v>45827</v>
      </c>
      <c r="B41" s="14" t="s">
        <v>649</v>
      </c>
      <c r="C41" s="9" t="s">
        <v>73</v>
      </c>
      <c r="D41" s="13" t="s">
        <v>651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150</v>
      </c>
      <c r="T41" s="12">
        <v>45836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650</v>
      </c>
      <c r="AG41" s="1" t="s">
        <v>121</v>
      </c>
      <c r="AH41" s="1" t="s">
        <v>74</v>
      </c>
      <c r="AI41" s="1">
        <v>2</v>
      </c>
      <c r="AJ41" s="3">
        <v>45836</v>
      </c>
      <c r="AK41" s="3">
        <v>0</v>
      </c>
      <c r="AL41" s="3">
        <v>45827</v>
      </c>
      <c r="AM41" s="3">
        <v>45834</v>
      </c>
      <c r="AN41" s="3">
        <v>45835</v>
      </c>
      <c r="AO41" s="3">
        <v>45835</v>
      </c>
      <c r="AP41" s="3">
        <v>45831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331.46898400000003</v>
      </c>
    </row>
    <row r="42" spans="1:56" ht="27.75" customHeight="1" x14ac:dyDescent="0.45">
      <c r="A42" s="3">
        <v>45827</v>
      </c>
      <c r="B42" s="14" t="s">
        <v>652</v>
      </c>
      <c r="C42" s="9" t="s">
        <v>73</v>
      </c>
      <c r="D42" s="13" t="s">
        <v>340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150</v>
      </c>
      <c r="T42" s="12">
        <v>45836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650</v>
      </c>
      <c r="AG42" s="1" t="s">
        <v>120</v>
      </c>
      <c r="AH42" s="1" t="s">
        <v>74</v>
      </c>
      <c r="AI42" s="1">
        <v>2</v>
      </c>
      <c r="AJ42" s="3">
        <v>45836</v>
      </c>
      <c r="AK42" s="3">
        <v>0</v>
      </c>
      <c r="AL42" s="3">
        <v>45827</v>
      </c>
      <c r="AM42" s="3">
        <v>45834</v>
      </c>
      <c r="AN42" s="3">
        <v>45835</v>
      </c>
      <c r="AO42" s="3">
        <v>45835</v>
      </c>
      <c r="AP42" s="3">
        <v>45831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352.51463377777782</v>
      </c>
    </row>
    <row r="43" spans="1:56" ht="27.75" customHeight="1" x14ac:dyDescent="0.45">
      <c r="A43" s="3">
        <v>45827</v>
      </c>
      <c r="B43" s="14" t="s">
        <v>649</v>
      </c>
      <c r="C43" s="9" t="s">
        <v>73</v>
      </c>
      <c r="D43" s="13" t="s">
        <v>580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150</v>
      </c>
      <c r="T43" s="12">
        <v>45841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653</v>
      </c>
      <c r="AG43" s="1" t="s">
        <v>120</v>
      </c>
      <c r="AH43" s="1" t="s">
        <v>74</v>
      </c>
      <c r="AI43" s="1">
        <v>2</v>
      </c>
      <c r="AJ43" s="3">
        <v>45841</v>
      </c>
      <c r="AK43" s="3">
        <v>0</v>
      </c>
      <c r="AL43" s="3">
        <v>45832</v>
      </c>
      <c r="AM43" s="3">
        <v>45839</v>
      </c>
      <c r="AN43" s="3">
        <v>45840</v>
      </c>
      <c r="AO43" s="3">
        <v>45840</v>
      </c>
      <c r="AP43" s="3">
        <v>45836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331.46898400000003</v>
      </c>
    </row>
    <row r="44" spans="1:56" ht="27.75" customHeight="1" x14ac:dyDescent="0.45">
      <c r="A44" s="3">
        <v>45827</v>
      </c>
      <c r="B44" s="14" t="s">
        <v>649</v>
      </c>
      <c r="C44" s="9" t="s">
        <v>73</v>
      </c>
      <c r="D44" s="13" t="s">
        <v>477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150</v>
      </c>
      <c r="T44" s="12">
        <v>45841</v>
      </c>
      <c r="U44" s="11">
        <v>5000</v>
      </c>
      <c r="V44" s="10">
        <v>0</v>
      </c>
      <c r="W44" s="10">
        <v>5000</v>
      </c>
      <c r="X44" s="10">
        <v>5400</v>
      </c>
      <c r="Y44" s="10">
        <v>0</v>
      </c>
      <c r="Z44" s="9" t="s">
        <v>186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653</v>
      </c>
      <c r="AG44" s="1" t="s">
        <v>120</v>
      </c>
      <c r="AH44" s="1" t="s">
        <v>74</v>
      </c>
      <c r="AI44" s="1">
        <v>2</v>
      </c>
      <c r="AJ44" s="3">
        <v>45841</v>
      </c>
      <c r="AK44" s="3">
        <v>0</v>
      </c>
      <c r="AL44" s="3">
        <v>45832</v>
      </c>
      <c r="AM44" s="3">
        <v>45839</v>
      </c>
      <c r="AN44" s="3">
        <v>45840</v>
      </c>
      <c r="AO44" s="3">
        <v>45840</v>
      </c>
      <c r="AP44" s="3">
        <v>45836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0</v>
      </c>
    </row>
    <row r="45" spans="1:56" ht="27.75" customHeight="1" x14ac:dyDescent="0.45">
      <c r="A45" s="3">
        <v>45827</v>
      </c>
      <c r="B45" s="14" t="s">
        <v>649</v>
      </c>
      <c r="C45" s="9" t="s">
        <v>73</v>
      </c>
      <c r="D45" s="13" t="s">
        <v>478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150</v>
      </c>
      <c r="T45" s="12">
        <v>45841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653</v>
      </c>
      <c r="AG45" s="1" t="s">
        <v>121</v>
      </c>
      <c r="AH45" s="1" t="s">
        <v>74</v>
      </c>
      <c r="AI45" s="1">
        <v>2</v>
      </c>
      <c r="AJ45" s="3">
        <v>45841</v>
      </c>
      <c r="AK45" s="3">
        <v>0</v>
      </c>
      <c r="AL45" s="3">
        <v>45832</v>
      </c>
      <c r="AM45" s="3">
        <v>45839</v>
      </c>
      <c r="AN45" s="3">
        <v>45840</v>
      </c>
      <c r="AO45" s="3">
        <v>45840</v>
      </c>
      <c r="AP45" s="3">
        <v>45836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331.46898400000003</v>
      </c>
    </row>
    <row r="46" spans="1:56" ht="27.75" customHeight="1" x14ac:dyDescent="0.45">
      <c r="A46" s="3">
        <v>45827</v>
      </c>
      <c r="B46" s="14" t="s">
        <v>649</v>
      </c>
      <c r="C46" s="9" t="s">
        <v>73</v>
      </c>
      <c r="D46" s="13" t="s">
        <v>210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150</v>
      </c>
      <c r="T46" s="12">
        <v>45841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653</v>
      </c>
      <c r="AG46" s="1" t="s">
        <v>61</v>
      </c>
      <c r="AH46" s="1" t="s">
        <v>74</v>
      </c>
      <c r="AI46" s="1">
        <v>2</v>
      </c>
      <c r="AJ46" s="3">
        <v>45841</v>
      </c>
      <c r="AK46" s="3">
        <v>0</v>
      </c>
      <c r="AL46" s="3">
        <v>45832</v>
      </c>
      <c r="AM46" s="3">
        <v>45839</v>
      </c>
      <c r="AN46" s="3">
        <v>45840</v>
      </c>
      <c r="AO46" s="3">
        <v>45840</v>
      </c>
      <c r="AP46" s="3">
        <v>45836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331.46898400000003</v>
      </c>
    </row>
    <row r="47" spans="1:56" ht="27.75" customHeight="1" x14ac:dyDescent="0.45">
      <c r="A47" s="3">
        <v>45827</v>
      </c>
      <c r="B47" s="14" t="s">
        <v>652</v>
      </c>
      <c r="C47" s="9" t="s">
        <v>73</v>
      </c>
      <c r="D47" s="13" t="s">
        <v>340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150</v>
      </c>
      <c r="T47" s="12">
        <v>45841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653</v>
      </c>
      <c r="AG47" s="1" t="s">
        <v>119</v>
      </c>
      <c r="AH47" s="1" t="s">
        <v>74</v>
      </c>
      <c r="AI47" s="1">
        <v>2</v>
      </c>
      <c r="AJ47" s="3">
        <v>45841</v>
      </c>
      <c r="AK47" s="3">
        <v>0</v>
      </c>
      <c r="AL47" s="3">
        <v>45832</v>
      </c>
      <c r="AM47" s="3">
        <v>45839</v>
      </c>
      <c r="AN47" s="3">
        <v>45840</v>
      </c>
      <c r="AO47" s="3">
        <v>45840</v>
      </c>
      <c r="AP47" s="3">
        <v>45836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352.51463377777782</v>
      </c>
    </row>
    <row r="48" spans="1:56" ht="27.75" customHeight="1" x14ac:dyDescent="0.45">
      <c r="A48" s="3">
        <v>0</v>
      </c>
      <c r="B48" s="14" t="s">
        <v>133</v>
      </c>
      <c r="C48" s="9" t="s">
        <v>73</v>
      </c>
      <c r="D48" s="13" t="s">
        <v>485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150</v>
      </c>
      <c r="T48" s="12" t="s">
        <v>63</v>
      </c>
      <c r="U48" s="11">
        <v>5000</v>
      </c>
      <c r="V48" s="10">
        <v>0</v>
      </c>
      <c r="W48" s="10">
        <v>5000</v>
      </c>
      <c r="X48" s="10">
        <v>5800</v>
      </c>
      <c r="Y48" s="10">
        <v>0</v>
      </c>
      <c r="Z48" s="9" t="s">
        <v>186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121</v>
      </c>
      <c r="AH48" s="1" t="s">
        <v>74</v>
      </c>
      <c r="AI48" s="1">
        <v>2</v>
      </c>
      <c r="AJ48" s="3" t="s">
        <v>63</v>
      </c>
      <c r="AK48" s="3">
        <v>0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0</v>
      </c>
    </row>
    <row r="49" spans="1:56" ht="27.75" customHeight="1" x14ac:dyDescent="0.45">
      <c r="A49" s="3" t="s">
        <v>141</v>
      </c>
      <c r="B49" s="14" t="s">
        <v>141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150</v>
      </c>
      <c r="T49" s="12">
        <v>45868</v>
      </c>
      <c r="U49" s="11">
        <v>400000</v>
      </c>
      <c r="V49" s="10">
        <v>0</v>
      </c>
      <c r="W49" s="10">
        <v>400000</v>
      </c>
      <c r="X49" s="10">
        <v>0</v>
      </c>
      <c r="Y49" s="10">
        <v>420000</v>
      </c>
      <c r="Z49" s="9" t="s">
        <v>186</v>
      </c>
      <c r="AA49" s="8">
        <v>352043.99999999994</v>
      </c>
      <c r="AB49" s="8">
        <v>0</v>
      </c>
      <c r="AC49" s="8">
        <v>352043.99999999994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45868</v>
      </c>
      <c r="AK49" s="3">
        <v>0</v>
      </c>
      <c r="AL49" s="3">
        <v>45859</v>
      </c>
      <c r="AM49" s="3">
        <v>45866</v>
      </c>
      <c r="AN49" s="3">
        <v>45867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26517.51872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186</v>
      </c>
      <c r="AA50" s="8">
        <v>455170.53999999992</v>
      </c>
      <c r="AB50" s="8">
        <v>5882.9500000000007</v>
      </c>
      <c r="AC50" s="8">
        <v>449287.58999999997</v>
      </c>
      <c r="AD50" s="8">
        <v>0</v>
      </c>
      <c r="AE50" s="8">
        <v>0</v>
      </c>
      <c r="AF50" s="8" t="s">
        <v>58</v>
      </c>
      <c r="AG50" s="1" t="s">
        <v>120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188</v>
      </c>
      <c r="BD50" s="56">
        <v>0</v>
      </c>
    </row>
    <row r="51" spans="1:56" ht="27.75" customHeight="1" x14ac:dyDescent="0.45">
      <c r="A51" s="3">
        <v>45819</v>
      </c>
      <c r="B51" s="14" t="s">
        <v>559</v>
      </c>
      <c r="C51" s="9" t="s">
        <v>402</v>
      </c>
      <c r="D51" s="13" t="s">
        <v>544</v>
      </c>
      <c r="E51" s="9">
        <v>19</v>
      </c>
      <c r="F51" s="9">
        <v>34</v>
      </c>
      <c r="G51" s="9" t="s">
        <v>60</v>
      </c>
      <c r="H51" s="9" t="s">
        <v>76</v>
      </c>
      <c r="I51" s="9">
        <v>84</v>
      </c>
      <c r="J51" s="9" t="s">
        <v>57</v>
      </c>
      <c r="K51" s="9">
        <v>5</v>
      </c>
      <c r="L51" s="9" t="s">
        <v>91</v>
      </c>
      <c r="M51" s="10">
        <v>20</v>
      </c>
      <c r="N51" s="9">
        <v>37</v>
      </c>
      <c r="O51" s="9">
        <v>40</v>
      </c>
      <c r="P51" s="10">
        <v>365.12959231999992</v>
      </c>
      <c r="Q51" s="10">
        <v>0</v>
      </c>
      <c r="R51" s="10">
        <v>365.12959231999992</v>
      </c>
      <c r="S51" s="9" t="s">
        <v>67</v>
      </c>
      <c r="T51" s="12">
        <v>45834</v>
      </c>
      <c r="U51" s="11">
        <v>20000</v>
      </c>
      <c r="V51" s="10">
        <v>0</v>
      </c>
      <c r="W51" s="10">
        <v>20000</v>
      </c>
      <c r="X51" s="10">
        <v>20906</v>
      </c>
      <c r="Y51" s="10">
        <v>0</v>
      </c>
      <c r="Z51" s="9" t="s">
        <v>248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45834</v>
      </c>
      <c r="AK51" s="3">
        <v>45830</v>
      </c>
      <c r="AL51" s="3">
        <v>45823</v>
      </c>
      <c r="AM51" s="3">
        <v>45831</v>
      </c>
      <c r="AN51" s="3">
        <v>45832</v>
      </c>
      <c r="AO51" s="3">
        <v>45833</v>
      </c>
      <c r="AP51" s="3">
        <v>45829</v>
      </c>
      <c r="AQ51" s="3">
        <v>45834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607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96</v>
      </c>
      <c r="W52" s="10">
        <v>0</v>
      </c>
      <c r="X52" s="10">
        <v>0</v>
      </c>
      <c r="Y52" s="10">
        <v>0</v>
      </c>
      <c r="Z52" s="9" t="s">
        <v>248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58</v>
      </c>
      <c r="AG52" s="1" t="s">
        <v>119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249</v>
      </c>
      <c r="BD52" s="56">
        <v>0</v>
      </c>
    </row>
    <row r="53" spans="1:56" ht="27.75" customHeight="1" x14ac:dyDescent="0.45">
      <c r="A53" s="3">
        <v>45825</v>
      </c>
      <c r="B53" s="14" t="s">
        <v>616</v>
      </c>
      <c r="C53" s="9" t="s">
        <v>147</v>
      </c>
      <c r="D53" s="13" t="s">
        <v>617</v>
      </c>
      <c r="E53" s="9">
        <v>19</v>
      </c>
      <c r="F53" s="9">
        <v>35</v>
      </c>
      <c r="G53" s="9" t="s">
        <v>60</v>
      </c>
      <c r="H53" s="9" t="s">
        <v>76</v>
      </c>
      <c r="I53" s="9">
        <v>102</v>
      </c>
      <c r="J53" s="9" t="s">
        <v>57</v>
      </c>
      <c r="K53" s="9">
        <v>5</v>
      </c>
      <c r="L53" s="9" t="s">
        <v>221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45840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116</v>
      </c>
      <c r="AA53" s="8">
        <v>5139.8424000000005</v>
      </c>
      <c r="AB53" s="8">
        <v>5139.8424000000005</v>
      </c>
      <c r="AC53" s="8">
        <v>0</v>
      </c>
      <c r="AD53" s="8">
        <v>0</v>
      </c>
      <c r="AE53" s="8">
        <v>5139.8424000000005</v>
      </c>
      <c r="AF53" s="8">
        <v>0</v>
      </c>
      <c r="AG53" s="1" t="s">
        <v>119</v>
      </c>
      <c r="AH53" s="1" t="s">
        <v>75</v>
      </c>
      <c r="AI53" s="1">
        <v>4</v>
      </c>
      <c r="AJ53" s="3">
        <v>45840</v>
      </c>
      <c r="AK53" s="3">
        <v>45836</v>
      </c>
      <c r="AL53" s="3">
        <v>45829</v>
      </c>
      <c r="AM53" s="3">
        <v>45837</v>
      </c>
      <c r="AN53" s="3">
        <v>45838</v>
      </c>
      <c r="AO53" s="3">
        <v>45839</v>
      </c>
      <c r="AP53" s="3">
        <v>45835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214</v>
      </c>
      <c r="BD53" s="56">
        <v>0</v>
      </c>
    </row>
    <row r="54" spans="1:56" ht="27.75" customHeight="1" x14ac:dyDescent="0.45">
      <c r="A54" s="3">
        <v>45825</v>
      </c>
      <c r="B54" s="14" t="s">
        <v>616</v>
      </c>
      <c r="C54" s="9" t="s">
        <v>147</v>
      </c>
      <c r="D54" s="13" t="s">
        <v>618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221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45841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116</v>
      </c>
      <c r="AA54" s="8">
        <v>4999.0247999999992</v>
      </c>
      <c r="AB54" s="8">
        <v>860</v>
      </c>
      <c r="AC54" s="8">
        <v>4139.0247999999992</v>
      </c>
      <c r="AD54" s="8">
        <v>0</v>
      </c>
      <c r="AE54" s="8">
        <v>4999.0247999999992</v>
      </c>
      <c r="AF54" s="8">
        <v>0</v>
      </c>
      <c r="AG54" s="1" t="s">
        <v>119</v>
      </c>
      <c r="AH54" s="1" t="s">
        <v>75</v>
      </c>
      <c r="AI54" s="1">
        <v>4</v>
      </c>
      <c r="AJ54" s="3">
        <v>45841</v>
      </c>
      <c r="AK54" s="3">
        <v>45837</v>
      </c>
      <c r="AL54" s="3">
        <v>45830</v>
      </c>
      <c r="AM54" s="3">
        <v>45838</v>
      </c>
      <c r="AN54" s="3">
        <v>45839</v>
      </c>
      <c r="AO54" s="3">
        <v>45840</v>
      </c>
      <c r="AP54" s="3">
        <v>45836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214</v>
      </c>
      <c r="BD54" s="56">
        <v>349.51764977777776</v>
      </c>
    </row>
    <row r="55" spans="1:56" ht="27.75" customHeight="1" x14ac:dyDescent="0.45">
      <c r="A55" s="3">
        <v>45796</v>
      </c>
      <c r="B55" s="14" t="s">
        <v>368</v>
      </c>
      <c r="C55" s="9" t="s">
        <v>147</v>
      </c>
      <c r="D55" s="13" t="s">
        <v>359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221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 t="s">
        <v>63</v>
      </c>
      <c r="U55" s="11">
        <v>503</v>
      </c>
      <c r="V55" s="10">
        <v>0</v>
      </c>
      <c r="W55" s="10">
        <v>503</v>
      </c>
      <c r="X55" s="10">
        <v>5250</v>
      </c>
      <c r="Y55" s="10">
        <v>0</v>
      </c>
      <c r="Z55" s="9" t="s">
        <v>116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214</v>
      </c>
      <c r="BD55" s="56">
        <v>0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34</v>
      </c>
      <c r="G56" s="9" t="s">
        <v>60</v>
      </c>
      <c r="H56" s="9">
        <v>0</v>
      </c>
      <c r="I56" s="9">
        <v>80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116</v>
      </c>
      <c r="AA56" s="8">
        <v>10138.867200000001</v>
      </c>
      <c r="AB56" s="8">
        <v>5999.8424000000005</v>
      </c>
      <c r="AC56" s="8">
        <v>4139.0247999999992</v>
      </c>
      <c r="AD56" s="8">
        <v>0</v>
      </c>
      <c r="AE56" s="8">
        <v>10138.867200000001</v>
      </c>
      <c r="AF56" s="8" t="s">
        <v>58</v>
      </c>
      <c r="AG56" s="1" t="s">
        <v>121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215</v>
      </c>
      <c r="BD56" s="56">
        <v>0</v>
      </c>
    </row>
    <row r="57" spans="1:56" ht="27.75" customHeight="1" x14ac:dyDescent="0.45">
      <c r="A57" s="3">
        <v>45814</v>
      </c>
      <c r="B57" s="14" t="s">
        <v>500</v>
      </c>
      <c r="C57" s="9" t="s">
        <v>501</v>
      </c>
      <c r="D57" s="13" t="s">
        <v>502</v>
      </c>
      <c r="E57" s="9">
        <v>20</v>
      </c>
      <c r="F57" s="9">
        <v>37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45833</v>
      </c>
      <c r="U57" s="11">
        <v>20000</v>
      </c>
      <c r="V57" s="10">
        <v>0</v>
      </c>
      <c r="W57" s="10">
        <v>20000</v>
      </c>
      <c r="X57" s="10">
        <v>20500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45833</v>
      </c>
      <c r="AK57" s="3">
        <v>45829</v>
      </c>
      <c r="AL57" s="3">
        <v>45822</v>
      </c>
      <c r="AM57" s="3">
        <v>45830</v>
      </c>
      <c r="AN57" s="3">
        <v>45831</v>
      </c>
      <c r="AO57" s="3">
        <v>45832</v>
      </c>
      <c r="AP57" s="3">
        <v>45828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140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45825</v>
      </c>
      <c r="B58" s="14" t="s">
        <v>620</v>
      </c>
      <c r="C58" s="9" t="s">
        <v>147</v>
      </c>
      <c r="D58" s="13" t="s">
        <v>155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322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45836</v>
      </c>
      <c r="U58" s="11">
        <v>5040</v>
      </c>
      <c r="V58" s="10">
        <v>316</v>
      </c>
      <c r="W58" s="10">
        <v>4724</v>
      </c>
      <c r="X58" s="10">
        <v>0</v>
      </c>
      <c r="Y58" s="10">
        <v>4960.2</v>
      </c>
      <c r="Z58" s="9" t="s">
        <v>81</v>
      </c>
      <c r="AA58" s="8">
        <v>4949.5709999999999</v>
      </c>
      <c r="AB58" s="8">
        <v>4949.5709999999999</v>
      </c>
      <c r="AC58" s="8">
        <v>0</v>
      </c>
      <c r="AD58" s="8">
        <v>0</v>
      </c>
      <c r="AE58" s="8">
        <v>4949.5709999999999</v>
      </c>
      <c r="AF58" s="8">
        <v>0</v>
      </c>
      <c r="AG58" s="1" t="s">
        <v>119</v>
      </c>
      <c r="AH58" s="1" t="s">
        <v>75</v>
      </c>
      <c r="AI58" s="1">
        <v>4</v>
      </c>
      <c r="AJ58" s="3">
        <v>45836</v>
      </c>
      <c r="AK58" s="3">
        <v>45832</v>
      </c>
      <c r="AL58" s="3">
        <v>45825</v>
      </c>
      <c r="AM58" s="3">
        <v>45833</v>
      </c>
      <c r="AN58" s="3">
        <v>45834</v>
      </c>
      <c r="AO58" s="3">
        <v>45835</v>
      </c>
      <c r="AP58" s="3">
        <v>45831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45825</v>
      </c>
      <c r="B59" s="14" t="s">
        <v>620</v>
      </c>
      <c r="C59" s="9" t="s">
        <v>147</v>
      </c>
      <c r="D59" s="13" t="s">
        <v>621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322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45836</v>
      </c>
      <c r="U59" s="11">
        <v>5040</v>
      </c>
      <c r="V59" s="10">
        <v>360</v>
      </c>
      <c r="W59" s="10">
        <v>4680</v>
      </c>
      <c r="X59" s="10">
        <v>0</v>
      </c>
      <c r="Y59" s="10">
        <v>4914</v>
      </c>
      <c r="Z59" s="9" t="s">
        <v>81</v>
      </c>
      <c r="AA59" s="8">
        <v>4903.47</v>
      </c>
      <c r="AB59" s="8">
        <v>4903.47</v>
      </c>
      <c r="AC59" s="8">
        <v>0</v>
      </c>
      <c r="AD59" s="8">
        <v>0</v>
      </c>
      <c r="AE59" s="8">
        <v>4903.47</v>
      </c>
      <c r="AF59" s="8">
        <v>0</v>
      </c>
      <c r="AG59" s="1" t="s">
        <v>120</v>
      </c>
      <c r="AH59" s="1" t="s">
        <v>75</v>
      </c>
      <c r="AI59" s="1">
        <v>4</v>
      </c>
      <c r="AJ59" s="3">
        <v>45836</v>
      </c>
      <c r="AK59" s="3">
        <v>45832</v>
      </c>
      <c r="AL59" s="3">
        <v>45825</v>
      </c>
      <c r="AM59" s="3">
        <v>45833</v>
      </c>
      <c r="AN59" s="3">
        <v>45834</v>
      </c>
      <c r="AO59" s="3">
        <v>45835</v>
      </c>
      <c r="AP59" s="3">
        <v>45831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45825</v>
      </c>
      <c r="B60" s="14" t="s">
        <v>620</v>
      </c>
      <c r="C60" s="9" t="s">
        <v>147</v>
      </c>
      <c r="D60" s="13" t="s">
        <v>294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322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45836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81</v>
      </c>
      <c r="AA60" s="8">
        <v>5280.6600000000008</v>
      </c>
      <c r="AB60" s="8">
        <v>5280.6600000000008</v>
      </c>
      <c r="AC60" s="8">
        <v>0</v>
      </c>
      <c r="AD60" s="8">
        <v>0</v>
      </c>
      <c r="AE60" s="8">
        <v>5280.6600000000008</v>
      </c>
      <c r="AF60" s="8">
        <v>0</v>
      </c>
      <c r="AG60" s="1" t="s">
        <v>121</v>
      </c>
      <c r="AH60" s="1" t="s">
        <v>75</v>
      </c>
      <c r="AI60" s="1">
        <v>4</v>
      </c>
      <c r="AJ60" s="3">
        <v>45836</v>
      </c>
      <c r="AK60" s="3">
        <v>45832</v>
      </c>
      <c r="AL60" s="3">
        <v>45825</v>
      </c>
      <c r="AM60" s="3">
        <v>45833</v>
      </c>
      <c r="AN60" s="3">
        <v>45834</v>
      </c>
      <c r="AO60" s="3">
        <v>45835</v>
      </c>
      <c r="AP60" s="3">
        <v>45831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45721</v>
      </c>
      <c r="B61" s="14" t="s">
        <v>297</v>
      </c>
      <c r="C61" s="9" t="s">
        <v>147</v>
      </c>
      <c r="D61" s="13" t="s">
        <v>294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45836</v>
      </c>
      <c r="U61" s="11">
        <v>734</v>
      </c>
      <c r="V61" s="10">
        <v>0</v>
      </c>
      <c r="W61" s="10">
        <v>734</v>
      </c>
      <c r="X61" s="10">
        <v>0</v>
      </c>
      <c r="Y61" s="10">
        <v>770.7</v>
      </c>
      <c r="Z61" s="9" t="s">
        <v>81</v>
      </c>
      <c r="AA61" s="8">
        <v>769.0485000000001</v>
      </c>
      <c r="AB61" s="8">
        <v>769.0485000000001</v>
      </c>
      <c r="AC61" s="8">
        <v>0</v>
      </c>
      <c r="AD61" s="8">
        <v>0</v>
      </c>
      <c r="AE61" s="8">
        <v>769.0485000000001</v>
      </c>
      <c r="AF61" s="8">
        <v>0</v>
      </c>
      <c r="AG61" s="1" t="s">
        <v>121</v>
      </c>
      <c r="AH61" s="1" t="s">
        <v>75</v>
      </c>
      <c r="AI61" s="1">
        <v>4</v>
      </c>
      <c r="AJ61" s="3">
        <v>45836</v>
      </c>
      <c r="AK61" s="3">
        <v>45832</v>
      </c>
      <c r="AL61" s="3">
        <v>45825</v>
      </c>
      <c r="AM61" s="3">
        <v>45833</v>
      </c>
      <c r="AN61" s="3">
        <v>45834</v>
      </c>
      <c r="AO61" s="3">
        <v>45835</v>
      </c>
      <c r="AP61" s="3">
        <v>45831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140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45796</v>
      </c>
      <c r="B62" s="14" t="s">
        <v>369</v>
      </c>
      <c r="C62" s="9" t="s">
        <v>147</v>
      </c>
      <c r="D62" s="13" t="s">
        <v>361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45838</v>
      </c>
      <c r="U62" s="11">
        <v>833</v>
      </c>
      <c r="V62" s="10">
        <v>0</v>
      </c>
      <c r="W62" s="10">
        <v>833</v>
      </c>
      <c r="X62" s="10">
        <v>0</v>
      </c>
      <c r="Y62" s="10">
        <v>874.65000000000009</v>
      </c>
      <c r="Z62" s="9" t="s">
        <v>81</v>
      </c>
      <c r="AA62" s="8">
        <v>872.77575000000013</v>
      </c>
      <c r="AB62" s="8">
        <v>872.77575000000013</v>
      </c>
      <c r="AC62" s="8">
        <v>0</v>
      </c>
      <c r="AD62" s="8">
        <v>0</v>
      </c>
      <c r="AE62" s="8">
        <v>872.77575000000013</v>
      </c>
      <c r="AF62" s="8">
        <v>0</v>
      </c>
      <c r="AG62" s="1" t="s">
        <v>120</v>
      </c>
      <c r="AH62" s="1" t="s">
        <v>75</v>
      </c>
      <c r="AI62" s="1">
        <v>4</v>
      </c>
      <c r="AJ62" s="3">
        <v>45838</v>
      </c>
      <c r="AK62" s="3">
        <v>45834</v>
      </c>
      <c r="AL62" s="3">
        <v>45827</v>
      </c>
      <c r="AM62" s="3">
        <v>45835</v>
      </c>
      <c r="AN62" s="3">
        <v>45836</v>
      </c>
      <c r="AO62" s="3">
        <v>45837</v>
      </c>
      <c r="AP62" s="3">
        <v>45833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45814</v>
      </c>
      <c r="B63" s="14" t="s">
        <v>505</v>
      </c>
      <c r="C63" s="9" t="s">
        <v>501</v>
      </c>
      <c r="D63" s="13" t="s">
        <v>506</v>
      </c>
      <c r="E63" s="9">
        <v>20</v>
      </c>
      <c r="F63" s="9">
        <v>37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45838</v>
      </c>
      <c r="U63" s="11">
        <v>5000</v>
      </c>
      <c r="V63" s="10">
        <v>0</v>
      </c>
      <c r="W63" s="10">
        <v>5000</v>
      </c>
      <c r="X63" s="10">
        <v>5100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>
        <v>45838</v>
      </c>
      <c r="AK63" s="3">
        <v>45834</v>
      </c>
      <c r="AL63" s="3">
        <v>45827</v>
      </c>
      <c r="AM63" s="3">
        <v>45835</v>
      </c>
      <c r="AN63" s="3">
        <v>45836</v>
      </c>
      <c r="AO63" s="3">
        <v>45837</v>
      </c>
      <c r="AP63" s="3">
        <v>45833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140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45814</v>
      </c>
      <c r="B64" s="14" t="s">
        <v>505</v>
      </c>
      <c r="C64" s="9" t="s">
        <v>501</v>
      </c>
      <c r="D64" s="13" t="s">
        <v>507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45838</v>
      </c>
      <c r="U64" s="11">
        <v>10000</v>
      </c>
      <c r="V64" s="10">
        <v>0</v>
      </c>
      <c r="W64" s="10">
        <v>10000</v>
      </c>
      <c r="X64" s="10">
        <v>10700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634</v>
      </c>
      <c r="AG64" s="1" t="s">
        <v>120</v>
      </c>
      <c r="AH64" s="1" t="s">
        <v>75</v>
      </c>
      <c r="AI64" s="1">
        <v>4</v>
      </c>
      <c r="AJ64" s="3">
        <v>45838</v>
      </c>
      <c r="AK64" s="3">
        <v>45834</v>
      </c>
      <c r="AL64" s="3">
        <v>45827</v>
      </c>
      <c r="AM64" s="3">
        <v>45835</v>
      </c>
      <c r="AN64" s="3">
        <v>45836</v>
      </c>
      <c r="AO64" s="3">
        <v>45837</v>
      </c>
      <c r="AP64" s="3">
        <v>45833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45825</v>
      </c>
      <c r="B65" s="14" t="s">
        <v>619</v>
      </c>
      <c r="C65" s="9" t="s">
        <v>147</v>
      </c>
      <c r="D65" s="13" t="s">
        <v>361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221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45838</v>
      </c>
      <c r="U65" s="11">
        <v>5040</v>
      </c>
      <c r="V65" s="10">
        <v>0</v>
      </c>
      <c r="W65" s="10">
        <v>5040</v>
      </c>
      <c r="X65" s="10">
        <v>0</v>
      </c>
      <c r="Y65" s="10">
        <v>5292</v>
      </c>
      <c r="Z65" s="9" t="s">
        <v>81</v>
      </c>
      <c r="AA65" s="8">
        <v>5280.6600000000008</v>
      </c>
      <c r="AB65" s="8">
        <v>5280.6600000000008</v>
      </c>
      <c r="AC65" s="8">
        <v>0</v>
      </c>
      <c r="AD65" s="8">
        <v>0</v>
      </c>
      <c r="AE65" s="8">
        <v>5280.6600000000008</v>
      </c>
      <c r="AF65" s="8">
        <v>0</v>
      </c>
      <c r="AG65" s="1" t="s">
        <v>119</v>
      </c>
      <c r="AH65" s="1" t="s">
        <v>75</v>
      </c>
      <c r="AI65" s="1">
        <v>4</v>
      </c>
      <c r="AJ65" s="3">
        <v>45838</v>
      </c>
      <c r="AK65" s="3">
        <v>45834</v>
      </c>
      <c r="AL65" s="3">
        <v>45827</v>
      </c>
      <c r="AM65" s="3">
        <v>45835</v>
      </c>
      <c r="AN65" s="3">
        <v>45836</v>
      </c>
      <c r="AO65" s="3">
        <v>45837</v>
      </c>
      <c r="AP65" s="3">
        <v>45833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65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45825</v>
      </c>
      <c r="B66" s="14" t="s">
        <v>619</v>
      </c>
      <c r="C66" s="9" t="s">
        <v>147</v>
      </c>
      <c r="D66" s="13" t="s">
        <v>209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221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45838</v>
      </c>
      <c r="U66" s="11">
        <v>5040</v>
      </c>
      <c r="V66" s="10">
        <v>0</v>
      </c>
      <c r="W66" s="10">
        <v>5040</v>
      </c>
      <c r="X66" s="10">
        <v>0</v>
      </c>
      <c r="Y66" s="10">
        <v>5292</v>
      </c>
      <c r="Z66" s="9" t="s">
        <v>81</v>
      </c>
      <c r="AA66" s="8">
        <v>5280.6600000000008</v>
      </c>
      <c r="AB66" s="8">
        <v>5280.6600000000008</v>
      </c>
      <c r="AC66" s="8">
        <v>0</v>
      </c>
      <c r="AD66" s="8">
        <v>0</v>
      </c>
      <c r="AE66" s="8">
        <v>5280.6600000000008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45838</v>
      </c>
      <c r="AK66" s="3">
        <v>45834</v>
      </c>
      <c r="AL66" s="3">
        <v>45827</v>
      </c>
      <c r="AM66" s="3">
        <v>45835</v>
      </c>
      <c r="AN66" s="3">
        <v>45836</v>
      </c>
      <c r="AO66" s="3">
        <v>45837</v>
      </c>
      <c r="AP66" s="3">
        <v>45833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45825</v>
      </c>
      <c r="B67" s="14" t="s">
        <v>619</v>
      </c>
      <c r="C67" s="9" t="s">
        <v>147</v>
      </c>
      <c r="D67" s="13" t="s">
        <v>262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221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45838</v>
      </c>
      <c r="U67" s="11">
        <v>5040</v>
      </c>
      <c r="V67" s="10">
        <v>0</v>
      </c>
      <c r="W67" s="10">
        <v>5040</v>
      </c>
      <c r="X67" s="10">
        <v>0</v>
      </c>
      <c r="Y67" s="10">
        <v>5292</v>
      </c>
      <c r="Z67" s="9" t="s">
        <v>81</v>
      </c>
      <c r="AA67" s="8">
        <v>5280.6600000000008</v>
      </c>
      <c r="AB67" s="8">
        <v>5280.6600000000008</v>
      </c>
      <c r="AC67" s="8">
        <v>0</v>
      </c>
      <c r="AD67" s="8">
        <v>0</v>
      </c>
      <c r="AE67" s="8">
        <v>5280.6600000000008</v>
      </c>
      <c r="AF67" s="8">
        <v>0</v>
      </c>
      <c r="AG67" s="1" t="s">
        <v>121</v>
      </c>
      <c r="AH67" s="1" t="s">
        <v>75</v>
      </c>
      <c r="AI67" s="1">
        <v>4</v>
      </c>
      <c r="AJ67" s="3">
        <v>45838</v>
      </c>
      <c r="AK67" s="3">
        <v>45834</v>
      </c>
      <c r="AL67" s="3">
        <v>45827</v>
      </c>
      <c r="AM67" s="3">
        <v>45835</v>
      </c>
      <c r="AN67" s="3">
        <v>45836</v>
      </c>
      <c r="AO67" s="3">
        <v>45837</v>
      </c>
      <c r="AP67" s="3">
        <v>45833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45721</v>
      </c>
      <c r="B68" s="14" t="s">
        <v>296</v>
      </c>
      <c r="C68" s="9" t="s">
        <v>147</v>
      </c>
      <c r="D68" s="13" t="s">
        <v>262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45838</v>
      </c>
      <c r="U68" s="11">
        <v>111</v>
      </c>
      <c r="V68" s="10">
        <v>0</v>
      </c>
      <c r="W68" s="10">
        <v>111</v>
      </c>
      <c r="X68" s="10">
        <v>0</v>
      </c>
      <c r="Y68" s="10">
        <v>116.55000000000001</v>
      </c>
      <c r="Z68" s="9" t="s">
        <v>81</v>
      </c>
      <c r="AA68" s="8">
        <v>116.30025000000002</v>
      </c>
      <c r="AB68" s="8">
        <v>116.30025000000002</v>
      </c>
      <c r="AC68" s="8">
        <v>0</v>
      </c>
      <c r="AD68" s="8">
        <v>0</v>
      </c>
      <c r="AE68" s="8">
        <v>116.30025000000002</v>
      </c>
      <c r="AF68" s="8">
        <v>0</v>
      </c>
      <c r="AG68" s="1" t="s">
        <v>121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45827</v>
      </c>
      <c r="B69" s="14" t="s">
        <v>133</v>
      </c>
      <c r="C69" s="9" t="s">
        <v>147</v>
      </c>
      <c r="D69" s="13" t="s">
        <v>198</v>
      </c>
      <c r="E69" s="9">
        <v>20</v>
      </c>
      <c r="F69" s="9">
        <v>35</v>
      </c>
      <c r="G69" s="9" t="s">
        <v>60</v>
      </c>
      <c r="H69" s="9" t="s">
        <v>76</v>
      </c>
      <c r="I69" s="9">
        <v>97</v>
      </c>
      <c r="J69" s="9" t="s">
        <v>57</v>
      </c>
      <c r="K69" s="9">
        <v>5</v>
      </c>
      <c r="L69" s="9" t="s">
        <v>221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45841</v>
      </c>
      <c r="U69" s="11">
        <v>5040</v>
      </c>
      <c r="V69" s="10">
        <v>0</v>
      </c>
      <c r="W69" s="10">
        <v>5040</v>
      </c>
      <c r="X69" s="10">
        <v>0</v>
      </c>
      <c r="Y69" s="10">
        <v>5292</v>
      </c>
      <c r="Z69" s="9" t="s">
        <v>81</v>
      </c>
      <c r="AA69" s="8">
        <v>5139.8424000000005</v>
      </c>
      <c r="AB69" s="8">
        <v>0</v>
      </c>
      <c r="AC69" s="8">
        <v>5139.8424000000005</v>
      </c>
      <c r="AD69" s="8">
        <v>0</v>
      </c>
      <c r="AE69" s="8">
        <v>5139.8424000000005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45841</v>
      </c>
      <c r="AK69" s="3">
        <v>45837</v>
      </c>
      <c r="AL69" s="3">
        <v>45830</v>
      </c>
      <c r="AM69" s="3">
        <v>45838</v>
      </c>
      <c r="AN69" s="3">
        <v>45839</v>
      </c>
      <c r="AO69" s="3">
        <v>45840</v>
      </c>
      <c r="AP69" s="3">
        <v>45836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388.34364800000003</v>
      </c>
    </row>
    <row r="70" spans="1:56" ht="27.75" customHeight="1" x14ac:dyDescent="0.45">
      <c r="A70" s="3">
        <v>45705</v>
      </c>
      <c r="B70" s="14" t="s">
        <v>287</v>
      </c>
      <c r="C70" s="9" t="s">
        <v>147</v>
      </c>
      <c r="D70" s="13" t="s">
        <v>198</v>
      </c>
      <c r="E70" s="9">
        <v>20</v>
      </c>
      <c r="F70" s="9">
        <v>35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221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45841</v>
      </c>
      <c r="U70" s="11">
        <v>855</v>
      </c>
      <c r="V70" s="10">
        <v>0</v>
      </c>
      <c r="W70" s="10">
        <v>855</v>
      </c>
      <c r="X70" s="10">
        <v>16440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120</v>
      </c>
      <c r="AH70" s="1" t="s">
        <v>75</v>
      </c>
      <c r="AI70" s="1">
        <v>4</v>
      </c>
      <c r="AJ70" s="3">
        <v>45841</v>
      </c>
      <c r="AK70" s="3">
        <v>45837</v>
      </c>
      <c r="AL70" s="3">
        <v>45830</v>
      </c>
      <c r="AM70" s="3">
        <v>45838</v>
      </c>
      <c r="AN70" s="3">
        <v>45839</v>
      </c>
      <c r="AO70" s="3">
        <v>45840</v>
      </c>
      <c r="AP70" s="3">
        <v>45836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289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45782</v>
      </c>
      <c r="B71" s="14" t="s">
        <v>358</v>
      </c>
      <c r="C71" s="9" t="s">
        <v>80</v>
      </c>
      <c r="D71" s="13" t="s">
        <v>311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45846</v>
      </c>
      <c r="U71" s="11">
        <v>5000</v>
      </c>
      <c r="V71" s="10">
        <v>3318</v>
      </c>
      <c r="W71" s="10">
        <v>1682</v>
      </c>
      <c r="X71" s="10">
        <v>4748</v>
      </c>
      <c r="Y71" s="10">
        <v>264.60000000000002</v>
      </c>
      <c r="Z71" s="9" t="s">
        <v>81</v>
      </c>
      <c r="AA71" s="8">
        <v>292.02049800000003</v>
      </c>
      <c r="AB71" s="8">
        <v>292.02049800000003</v>
      </c>
      <c r="AC71" s="8">
        <v>0</v>
      </c>
      <c r="AD71" s="8">
        <v>0</v>
      </c>
      <c r="AE71" s="8">
        <v>292.02049800000003</v>
      </c>
      <c r="AF71" s="8">
        <v>0</v>
      </c>
      <c r="AG71" s="1" t="s">
        <v>61</v>
      </c>
      <c r="AH71" s="1" t="s">
        <v>75</v>
      </c>
      <c r="AI71" s="1">
        <v>4</v>
      </c>
      <c r="AJ71" s="3">
        <v>45846</v>
      </c>
      <c r="AK71" s="3">
        <v>45842</v>
      </c>
      <c r="AL71" s="3">
        <v>45835</v>
      </c>
      <c r="AM71" s="3">
        <v>45843</v>
      </c>
      <c r="AN71" s="3">
        <v>45844</v>
      </c>
      <c r="AO71" s="3">
        <v>45845</v>
      </c>
      <c r="AP71" s="3">
        <v>45841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45810</v>
      </c>
      <c r="B72" s="14" t="s">
        <v>464</v>
      </c>
      <c r="C72" s="9" t="s">
        <v>80</v>
      </c>
      <c r="D72" s="13" t="s">
        <v>465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45846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81</v>
      </c>
      <c r="AA72" s="8">
        <v>3310.89</v>
      </c>
      <c r="AB72" s="8">
        <v>3310.89</v>
      </c>
      <c r="AC72" s="8">
        <v>0</v>
      </c>
      <c r="AD72" s="8">
        <v>0</v>
      </c>
      <c r="AE72" s="8">
        <v>3310.89</v>
      </c>
      <c r="AF72" s="8">
        <v>0</v>
      </c>
      <c r="AG72" s="1" t="s">
        <v>119</v>
      </c>
      <c r="AH72" s="1" t="s">
        <v>75</v>
      </c>
      <c r="AI72" s="1">
        <v>4</v>
      </c>
      <c r="AJ72" s="3">
        <v>45846</v>
      </c>
      <c r="AK72" s="3">
        <v>45842</v>
      </c>
      <c r="AL72" s="3">
        <v>45835</v>
      </c>
      <c r="AM72" s="3">
        <v>45843</v>
      </c>
      <c r="AN72" s="3">
        <v>45844</v>
      </c>
      <c r="AO72" s="3">
        <v>45845</v>
      </c>
      <c r="AP72" s="3">
        <v>45841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45826</v>
      </c>
      <c r="B73" s="14" t="s">
        <v>635</v>
      </c>
      <c r="C73" s="9" t="s">
        <v>111</v>
      </c>
      <c r="D73" s="13" t="s">
        <v>636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45868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3310.89</v>
      </c>
      <c r="AB73" s="8">
        <v>0</v>
      </c>
      <c r="AC73" s="8">
        <v>3310.89</v>
      </c>
      <c r="AD73" s="8">
        <v>0</v>
      </c>
      <c r="AE73" s="8">
        <v>3310.89</v>
      </c>
      <c r="AF73" s="8">
        <v>0</v>
      </c>
      <c r="AG73" s="1" t="s">
        <v>119</v>
      </c>
      <c r="AH73" s="1" t="s">
        <v>75</v>
      </c>
      <c r="AI73" s="1">
        <v>4</v>
      </c>
      <c r="AJ73" s="3">
        <v>45868</v>
      </c>
      <c r="AK73" s="3">
        <v>45864</v>
      </c>
      <c r="AL73" s="3">
        <v>45857</v>
      </c>
      <c r="AM73" s="3">
        <v>45865</v>
      </c>
      <c r="AN73" s="3">
        <v>45866</v>
      </c>
      <c r="AO73" s="3">
        <v>45867</v>
      </c>
      <c r="AP73" s="3">
        <v>45863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250.15613333333337</v>
      </c>
    </row>
    <row r="74" spans="1:56" ht="27.75" customHeight="1" x14ac:dyDescent="0.45">
      <c r="A74" s="3" t="s">
        <v>141</v>
      </c>
      <c r="B74" s="14" t="s">
        <v>141</v>
      </c>
      <c r="C74" s="9" t="s">
        <v>147</v>
      </c>
      <c r="D74" s="13" t="s">
        <v>61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45868</v>
      </c>
      <c r="U74" s="11">
        <v>100000</v>
      </c>
      <c r="V74" s="10">
        <v>0</v>
      </c>
      <c r="W74" s="10">
        <v>100000</v>
      </c>
      <c r="X74" s="10">
        <v>0</v>
      </c>
      <c r="Y74" s="10">
        <v>105000</v>
      </c>
      <c r="Z74" s="9" t="s">
        <v>81</v>
      </c>
      <c r="AA74" s="8">
        <v>104775.00000000001</v>
      </c>
      <c r="AB74" s="8">
        <v>0</v>
      </c>
      <c r="AC74" s="8">
        <v>104775.00000000001</v>
      </c>
      <c r="AD74" s="8">
        <v>0</v>
      </c>
      <c r="AE74" s="8">
        <v>104775.00000000001</v>
      </c>
      <c r="AF74" s="8">
        <v>0</v>
      </c>
      <c r="AG74" s="1" t="s">
        <v>121</v>
      </c>
      <c r="AH74" s="1" t="s">
        <v>75</v>
      </c>
      <c r="AI74" s="1">
        <v>4</v>
      </c>
      <c r="AJ74" s="3">
        <v>45868</v>
      </c>
      <c r="AK74" s="3">
        <v>45864</v>
      </c>
      <c r="AL74" s="3">
        <v>45857</v>
      </c>
      <c r="AM74" s="3">
        <v>45865</v>
      </c>
      <c r="AN74" s="3">
        <v>45866</v>
      </c>
      <c r="AO74" s="3">
        <v>45867</v>
      </c>
      <c r="AP74" s="3">
        <v>45863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7916.333333333333</v>
      </c>
    </row>
    <row r="75" spans="1:56" ht="27.75" customHeight="1" x14ac:dyDescent="0.45">
      <c r="A75" s="3">
        <v>45799</v>
      </c>
      <c r="B75" s="14" t="s">
        <v>407</v>
      </c>
      <c r="C75" s="9" t="s">
        <v>385</v>
      </c>
      <c r="D75" s="13" t="s">
        <v>386</v>
      </c>
      <c r="E75" s="9">
        <v>20</v>
      </c>
      <c r="F75" s="9">
        <v>34</v>
      </c>
      <c r="G75" s="9" t="s">
        <v>60</v>
      </c>
      <c r="H75" s="9" t="s">
        <v>66</v>
      </c>
      <c r="I75" s="9">
        <v>95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71</v>
      </c>
      <c r="T75" s="12" t="s">
        <v>137</v>
      </c>
      <c r="U75" s="11">
        <v>8000</v>
      </c>
      <c r="V75" s="10">
        <v>8154</v>
      </c>
      <c r="W75" s="10">
        <v>0</v>
      </c>
      <c r="X75" s="10">
        <v>14180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240</v>
      </c>
      <c r="AG75" s="1" t="s">
        <v>121</v>
      </c>
      <c r="AH75" s="1" t="s">
        <v>75</v>
      </c>
      <c r="AI75" s="1">
        <v>4</v>
      </c>
      <c r="AJ75" s="3" t="s">
        <v>137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45799</v>
      </c>
      <c r="B76" s="14" t="s">
        <v>407</v>
      </c>
      <c r="C76" s="9" t="s">
        <v>385</v>
      </c>
      <c r="D76" s="13" t="s">
        <v>387</v>
      </c>
      <c r="E76" s="9">
        <v>20</v>
      </c>
      <c r="F76" s="9">
        <v>34</v>
      </c>
      <c r="G76" s="9" t="s">
        <v>60</v>
      </c>
      <c r="H76" s="9" t="s">
        <v>66</v>
      </c>
      <c r="I76" s="9">
        <v>95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 t="s">
        <v>137</v>
      </c>
      <c r="U76" s="11">
        <v>8000</v>
      </c>
      <c r="V76" s="10">
        <v>7840</v>
      </c>
      <c r="W76" s="10">
        <v>160</v>
      </c>
      <c r="X76" s="10">
        <v>8450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240</v>
      </c>
      <c r="AG76" s="1" t="s">
        <v>119</v>
      </c>
      <c r="AH76" s="1" t="s">
        <v>75</v>
      </c>
      <c r="AI76" s="1">
        <v>4</v>
      </c>
      <c r="AJ76" s="3" t="s">
        <v>137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45796</v>
      </c>
      <c r="B77" s="14" t="s">
        <v>370</v>
      </c>
      <c r="C77" s="9" t="s">
        <v>147</v>
      </c>
      <c r="D77" s="13" t="s">
        <v>261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3853</v>
      </c>
      <c r="V77" s="10">
        <v>840</v>
      </c>
      <c r="W77" s="10">
        <v>3013</v>
      </c>
      <c r="X77" s="10">
        <v>15401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119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45796</v>
      </c>
      <c r="B78" s="14" t="s">
        <v>373</v>
      </c>
      <c r="C78" s="9" t="s">
        <v>147</v>
      </c>
      <c r="D78" s="13" t="s">
        <v>154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3360</v>
      </c>
      <c r="V78" s="10">
        <v>0</v>
      </c>
      <c r="W78" s="10">
        <v>3360</v>
      </c>
      <c r="X78" s="10">
        <v>35200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119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364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45796</v>
      </c>
      <c r="B79" s="14" t="s">
        <v>374</v>
      </c>
      <c r="C79" s="9" t="s">
        <v>147</v>
      </c>
      <c r="D79" s="13" t="s">
        <v>263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614</v>
      </c>
      <c r="V79" s="10">
        <v>0</v>
      </c>
      <c r="W79" s="10">
        <v>614</v>
      </c>
      <c r="X79" s="10">
        <v>12101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119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45796</v>
      </c>
      <c r="B80" s="14" t="s">
        <v>369</v>
      </c>
      <c r="C80" s="9" t="s">
        <v>147</v>
      </c>
      <c r="D80" s="13" t="s">
        <v>360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366</v>
      </c>
      <c r="V80" s="10">
        <v>0</v>
      </c>
      <c r="W80" s="10">
        <v>366</v>
      </c>
      <c r="X80" s="10">
        <v>5113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121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45796</v>
      </c>
      <c r="B81" s="14" t="s">
        <v>371</v>
      </c>
      <c r="C81" s="9" t="s">
        <v>147</v>
      </c>
      <c r="D81" s="13" t="s">
        <v>293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179</v>
      </c>
      <c r="V81" s="10">
        <v>0</v>
      </c>
      <c r="W81" s="10">
        <v>179</v>
      </c>
      <c r="X81" s="10">
        <v>11000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45796</v>
      </c>
      <c r="B82" s="14" t="s">
        <v>371</v>
      </c>
      <c r="C82" s="9" t="s">
        <v>147</v>
      </c>
      <c r="D82" s="13" t="s">
        <v>362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302</v>
      </c>
      <c r="V82" s="10">
        <v>0</v>
      </c>
      <c r="W82" s="10">
        <v>302</v>
      </c>
      <c r="X82" s="10">
        <v>5300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45796</v>
      </c>
      <c r="B83" s="14" t="s">
        <v>372</v>
      </c>
      <c r="C83" s="9" t="s">
        <v>147</v>
      </c>
      <c r="D83" s="13" t="s">
        <v>136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1200</v>
      </c>
      <c r="V83" s="10">
        <v>0</v>
      </c>
      <c r="W83" s="10">
        <v>1200</v>
      </c>
      <c r="X83" s="10">
        <v>10700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45798</v>
      </c>
      <c r="B84" s="14" t="s">
        <v>396</v>
      </c>
      <c r="C84" s="9" t="s">
        <v>111</v>
      </c>
      <c r="D84" s="13" t="s">
        <v>388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45782</v>
      </c>
      <c r="B85" s="14" t="s">
        <v>358</v>
      </c>
      <c r="C85" s="9" t="s">
        <v>80</v>
      </c>
      <c r="D85" s="13" t="s">
        <v>311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15000</v>
      </c>
      <c r="V85" s="10">
        <v>0</v>
      </c>
      <c r="W85" s="10">
        <v>15000</v>
      </c>
      <c r="X85" s="10">
        <v>0</v>
      </c>
      <c r="Y85" s="10">
        <v>15750</v>
      </c>
      <c r="Z85" s="9" t="s">
        <v>81</v>
      </c>
      <c r="AA85" s="8">
        <v>16554.45</v>
      </c>
      <c r="AB85" s="8">
        <v>0</v>
      </c>
      <c r="AC85" s="8">
        <v>16554.45</v>
      </c>
      <c r="AD85" s="8">
        <v>0</v>
      </c>
      <c r="AE85" s="8">
        <v>16554.45</v>
      </c>
      <c r="AF85" s="8">
        <v>0</v>
      </c>
      <c r="AG85" s="1" t="s">
        <v>61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1250.7806666666668</v>
      </c>
    </row>
    <row r="86" spans="1:56" ht="27.75" customHeight="1" x14ac:dyDescent="0.45">
      <c r="A86" s="3">
        <v>45810</v>
      </c>
      <c r="B86" s="14" t="s">
        <v>463</v>
      </c>
      <c r="C86" s="9" t="s">
        <v>80</v>
      </c>
      <c r="D86" s="13" t="s">
        <v>257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61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416.92688888888887</v>
      </c>
    </row>
    <row r="87" spans="1:56" ht="27.75" customHeight="1" x14ac:dyDescent="0.45">
      <c r="A87" s="3">
        <v>45611</v>
      </c>
      <c r="B87" s="14" t="s">
        <v>219</v>
      </c>
      <c r="C87" s="9" t="s">
        <v>147</v>
      </c>
      <c r="D87" s="13" t="s">
        <v>127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67</v>
      </c>
      <c r="V87" s="10">
        <v>67</v>
      </c>
      <c r="W87" s="10">
        <v>0</v>
      </c>
      <c r="X87" s="10">
        <v>80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 t="s">
        <v>141</v>
      </c>
      <c r="B88" s="14" t="s">
        <v>141</v>
      </c>
      <c r="C88" s="9" t="s">
        <v>80</v>
      </c>
      <c r="D88" s="13" t="s">
        <v>61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45868</v>
      </c>
      <c r="U88" s="11">
        <v>20000</v>
      </c>
      <c r="V88" s="10">
        <v>0</v>
      </c>
      <c r="W88" s="10">
        <v>20000</v>
      </c>
      <c r="X88" s="10">
        <v>0</v>
      </c>
      <c r="Y88" s="10">
        <v>21000</v>
      </c>
      <c r="Z88" s="9" t="s">
        <v>81</v>
      </c>
      <c r="AA88" s="8">
        <v>22072.6</v>
      </c>
      <c r="AB88" s="8">
        <v>0</v>
      </c>
      <c r="AC88" s="8">
        <v>22072.6</v>
      </c>
      <c r="AD88" s="8">
        <v>0</v>
      </c>
      <c r="AE88" s="8">
        <v>22072.6</v>
      </c>
      <c r="AF88" s="8">
        <v>0</v>
      </c>
      <c r="AG88" s="1" t="s">
        <v>119</v>
      </c>
      <c r="AH88" s="1" t="s">
        <v>75</v>
      </c>
      <c r="AI88" s="1">
        <v>4</v>
      </c>
      <c r="AJ88" s="3">
        <v>45868</v>
      </c>
      <c r="AK88" s="3">
        <v>45864</v>
      </c>
      <c r="AL88" s="3">
        <v>45857</v>
      </c>
      <c r="AM88" s="3">
        <v>45865</v>
      </c>
      <c r="AN88" s="3">
        <v>45866</v>
      </c>
      <c r="AO88" s="3">
        <v>45867</v>
      </c>
      <c r="AP88" s="3">
        <v>45863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1667.7075555555555</v>
      </c>
    </row>
    <row r="89" spans="1:56" ht="27.75" customHeight="1" x14ac:dyDescent="0.45">
      <c r="A89" s="3" t="s">
        <v>141</v>
      </c>
      <c r="B89" s="14" t="s">
        <v>141</v>
      </c>
      <c r="C89" s="9" t="s">
        <v>98</v>
      </c>
      <c r="D89" s="13" t="s">
        <v>61</v>
      </c>
      <c r="E89" s="9">
        <v>20</v>
      </c>
      <c r="F89" s="9">
        <v>37</v>
      </c>
      <c r="G89" s="9" t="s">
        <v>60</v>
      </c>
      <c r="H89" s="9" t="s">
        <v>76</v>
      </c>
      <c r="I89" s="9">
        <v>97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45868</v>
      </c>
      <c r="U89" s="11">
        <v>40000</v>
      </c>
      <c r="V89" s="10">
        <v>0</v>
      </c>
      <c r="W89" s="10">
        <v>40000</v>
      </c>
      <c r="X89" s="10">
        <v>0</v>
      </c>
      <c r="Y89" s="10">
        <v>42000</v>
      </c>
      <c r="Z89" s="9" t="s">
        <v>81</v>
      </c>
      <c r="AA89" s="8">
        <v>43027.600000000006</v>
      </c>
      <c r="AB89" s="8">
        <v>0</v>
      </c>
      <c r="AC89" s="8">
        <v>43027.600000000006</v>
      </c>
      <c r="AD89" s="8">
        <v>0</v>
      </c>
      <c r="AE89" s="8">
        <v>43027.600000000006</v>
      </c>
      <c r="AF89" s="8">
        <v>0</v>
      </c>
      <c r="AG89" s="1" t="s">
        <v>119</v>
      </c>
      <c r="AH89" s="1" t="s">
        <v>75</v>
      </c>
      <c r="AI89" s="1">
        <v>4</v>
      </c>
      <c r="AJ89" s="3">
        <v>45868</v>
      </c>
      <c r="AK89" s="3">
        <v>45864</v>
      </c>
      <c r="AL89" s="3">
        <v>45857</v>
      </c>
      <c r="AM89" s="3">
        <v>45865</v>
      </c>
      <c r="AN89" s="3">
        <v>45866</v>
      </c>
      <c r="AO89" s="3">
        <v>45867</v>
      </c>
      <c r="AP89" s="3">
        <v>45863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3250.9742222222226</v>
      </c>
    </row>
    <row r="90" spans="1:56" ht="27.75" customHeight="1" x14ac:dyDescent="0.45">
      <c r="A90" s="3">
        <v>45681</v>
      </c>
      <c r="B90" s="14" t="s">
        <v>268</v>
      </c>
      <c r="C90" s="9" t="s">
        <v>80</v>
      </c>
      <c r="D90" s="13" t="s">
        <v>267</v>
      </c>
      <c r="E90" s="9">
        <v>20</v>
      </c>
      <c r="F90" s="9">
        <v>40</v>
      </c>
      <c r="G90" s="9" t="s">
        <v>60</v>
      </c>
      <c r="H90" s="9" t="s">
        <v>76</v>
      </c>
      <c r="I90" s="9">
        <v>108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3478.5300000000007</v>
      </c>
      <c r="AB90" s="8">
        <v>0</v>
      </c>
      <c r="AC90" s="8">
        <v>3478.5300000000007</v>
      </c>
      <c r="AD90" s="8">
        <v>0</v>
      </c>
      <c r="AE90" s="8">
        <v>3478.5300000000007</v>
      </c>
      <c r="AF90" s="8">
        <v>0</v>
      </c>
      <c r="AG90" s="1" t="s">
        <v>121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262.82226666666674</v>
      </c>
    </row>
    <row r="91" spans="1:56" ht="27.75" customHeight="1" x14ac:dyDescent="0.45">
      <c r="A91" s="3">
        <v>45674</v>
      </c>
      <c r="B91" s="14" t="s">
        <v>265</v>
      </c>
      <c r="C91" s="9" t="s">
        <v>147</v>
      </c>
      <c r="D91" s="13" t="s">
        <v>264</v>
      </c>
      <c r="E91" s="9">
        <v>20</v>
      </c>
      <c r="F91" s="9">
        <v>35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221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152</v>
      </c>
      <c r="V91" s="10">
        <v>0</v>
      </c>
      <c r="W91" s="10">
        <v>152</v>
      </c>
      <c r="X91" s="10">
        <v>6000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5987</v>
      </c>
      <c r="AG91" s="1" t="s">
        <v>119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 t="s">
        <v>288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45611</v>
      </c>
      <c r="B92" s="14" t="s">
        <v>218</v>
      </c>
      <c r="C92" s="9" t="s">
        <v>147</v>
      </c>
      <c r="D92" s="13" t="s">
        <v>217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117</v>
      </c>
      <c r="V92" s="10">
        <v>0</v>
      </c>
      <c r="W92" s="10">
        <v>117</v>
      </c>
      <c r="X92" s="10">
        <v>10065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45523</v>
      </c>
      <c r="B93" s="14" t="s">
        <v>195</v>
      </c>
      <c r="C93" s="9" t="s">
        <v>147</v>
      </c>
      <c r="D93" s="13" t="s">
        <v>193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1260</v>
      </c>
      <c r="V93" s="10">
        <v>0</v>
      </c>
      <c r="W93" s="10">
        <v>1260</v>
      </c>
      <c r="X93" s="10">
        <v>11095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45523</v>
      </c>
      <c r="B94" s="14" t="s">
        <v>195</v>
      </c>
      <c r="C94" s="9" t="s">
        <v>147</v>
      </c>
      <c r="D94" s="13" t="s">
        <v>194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89</v>
      </c>
      <c r="V94" s="10">
        <v>0</v>
      </c>
      <c r="W94" s="10">
        <v>89</v>
      </c>
      <c r="X94" s="10">
        <v>11180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45741</v>
      </c>
      <c r="B95" s="14" t="s">
        <v>304</v>
      </c>
      <c r="C95" s="9" t="s">
        <v>111</v>
      </c>
      <c r="D95" s="13" t="s">
        <v>302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137</v>
      </c>
      <c r="U95" s="11">
        <v>4000</v>
      </c>
      <c r="V95" s="10">
        <v>3857</v>
      </c>
      <c r="W95" s="10">
        <v>143</v>
      </c>
      <c r="X95" s="10">
        <v>4200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75</v>
      </c>
      <c r="AI95" s="1">
        <v>4</v>
      </c>
      <c r="AJ95" s="3" t="s">
        <v>137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313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45720</v>
      </c>
      <c r="B96" s="14" t="s">
        <v>133</v>
      </c>
      <c r="C96" s="9" t="s">
        <v>111</v>
      </c>
      <c r="D96" s="13" t="s">
        <v>238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137</v>
      </c>
      <c r="U96" s="11">
        <v>4000</v>
      </c>
      <c r="V96" s="10">
        <v>4010</v>
      </c>
      <c r="W96" s="10">
        <v>0</v>
      </c>
      <c r="X96" s="10">
        <v>4470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75</v>
      </c>
      <c r="AI96" s="1">
        <v>4</v>
      </c>
      <c r="AJ96" s="3" t="s">
        <v>137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45720</v>
      </c>
      <c r="B97" s="14" t="s">
        <v>133</v>
      </c>
      <c r="C97" s="9" t="s">
        <v>111</v>
      </c>
      <c r="D97" s="13" t="s">
        <v>256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137</v>
      </c>
      <c r="U97" s="11">
        <v>3000</v>
      </c>
      <c r="V97" s="10">
        <v>3065</v>
      </c>
      <c r="W97" s="10">
        <v>0</v>
      </c>
      <c r="X97" s="10">
        <v>3300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75</v>
      </c>
      <c r="AI97" s="1">
        <v>4</v>
      </c>
      <c r="AJ97" s="3" t="s">
        <v>137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45541</v>
      </c>
      <c r="B98" s="14" t="s">
        <v>199</v>
      </c>
      <c r="C98" s="9" t="s">
        <v>111</v>
      </c>
      <c r="D98" s="13" t="s">
        <v>200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137</v>
      </c>
      <c r="U98" s="11">
        <v>3000</v>
      </c>
      <c r="V98" s="10">
        <v>3318</v>
      </c>
      <c r="W98" s="10">
        <v>0</v>
      </c>
      <c r="X98" s="10">
        <v>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203</v>
      </c>
      <c r="AG98" s="1" t="s">
        <v>119</v>
      </c>
      <c r="AH98" s="1" t="s">
        <v>75</v>
      </c>
      <c r="AI98" s="1">
        <v>4</v>
      </c>
      <c r="AJ98" s="3" t="s">
        <v>137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>
        <v>0</v>
      </c>
      <c r="AY98" s="2" t="s">
        <v>259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45581</v>
      </c>
      <c r="B99" s="14" t="s">
        <v>207</v>
      </c>
      <c r="C99" s="9" t="s">
        <v>111</v>
      </c>
      <c r="D99" s="13" t="s">
        <v>208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137</v>
      </c>
      <c r="U99" s="11">
        <v>3000</v>
      </c>
      <c r="V99" s="10">
        <v>3194</v>
      </c>
      <c r="W99" s="10">
        <v>0</v>
      </c>
      <c r="X99" s="10">
        <v>5632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75</v>
      </c>
      <c r="AI99" s="1">
        <v>4</v>
      </c>
      <c r="AJ99" s="3" t="s">
        <v>137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0</v>
      </c>
      <c r="B100" s="14">
        <v>0</v>
      </c>
      <c r="C100" s="9">
        <v>0</v>
      </c>
      <c r="D100" s="13">
        <v>0</v>
      </c>
      <c r="E100" s="9">
        <v>20</v>
      </c>
      <c r="F100" s="9">
        <v>38</v>
      </c>
      <c r="G100" s="9">
        <v>0</v>
      </c>
      <c r="H100" s="9">
        <v>0</v>
      </c>
      <c r="I100" s="9">
        <v>84</v>
      </c>
      <c r="J100" s="9" t="s">
        <v>57</v>
      </c>
      <c r="K100" s="9">
        <v>5</v>
      </c>
      <c r="L100" s="9">
        <v>0</v>
      </c>
      <c r="M100" s="10">
        <v>0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>
        <v>0</v>
      </c>
      <c r="T100" s="12"/>
      <c r="U100" s="11">
        <v>0</v>
      </c>
      <c r="V100" s="10">
        <v>0</v>
      </c>
      <c r="W100" s="10">
        <v>0</v>
      </c>
      <c r="X100" s="10">
        <v>0</v>
      </c>
      <c r="Y100" s="10">
        <v>0</v>
      </c>
      <c r="Z100" s="9" t="s">
        <v>81</v>
      </c>
      <c r="AA100" s="8">
        <v>245731.92839800002</v>
      </c>
      <c r="AB100" s="8">
        <v>41854.865998000001</v>
      </c>
      <c r="AC100" s="8">
        <v>203877.06240000002</v>
      </c>
      <c r="AD100" s="8">
        <v>0</v>
      </c>
      <c r="AE100" s="8">
        <v>245731.92839800002</v>
      </c>
      <c r="AF100" s="8" t="s">
        <v>58</v>
      </c>
      <c r="AG100" s="1" t="s">
        <v>121</v>
      </c>
      <c r="AH100" s="1">
        <v>0</v>
      </c>
      <c r="AI100" s="1" t="s">
        <v>15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45820</v>
      </c>
      <c r="B101" s="14" t="s">
        <v>585</v>
      </c>
      <c r="C101" s="9" t="s">
        <v>73</v>
      </c>
      <c r="D101" s="13" t="s">
        <v>562</v>
      </c>
      <c r="E101" s="9">
        <v>20</v>
      </c>
      <c r="F101" s="9">
        <v>32</v>
      </c>
      <c r="G101" s="9" t="s">
        <v>60</v>
      </c>
      <c r="H101" s="9">
        <v>0</v>
      </c>
      <c r="I101" s="9">
        <v>72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150</v>
      </c>
      <c r="T101" s="12">
        <v>45832</v>
      </c>
      <c r="U101" s="11">
        <v>5000</v>
      </c>
      <c r="V101" s="10">
        <v>0</v>
      </c>
      <c r="W101" s="10">
        <v>5000</v>
      </c>
      <c r="X101" s="10">
        <v>5400</v>
      </c>
      <c r="Y101" s="10">
        <v>0</v>
      </c>
      <c r="Z101" s="9" t="s">
        <v>82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563</v>
      </c>
      <c r="AG101" s="1" t="s">
        <v>121</v>
      </c>
      <c r="AH101" s="1" t="s">
        <v>74</v>
      </c>
      <c r="AI101" s="1">
        <v>2</v>
      </c>
      <c r="AJ101" s="3">
        <v>45832</v>
      </c>
      <c r="AK101" s="3">
        <v>0</v>
      </c>
      <c r="AL101" s="3">
        <v>45823</v>
      </c>
      <c r="AM101" s="3">
        <v>45830</v>
      </c>
      <c r="AN101" s="3">
        <v>45831</v>
      </c>
      <c r="AO101" s="3">
        <v>45831</v>
      </c>
      <c r="AP101" s="3">
        <v>45827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45818</v>
      </c>
      <c r="B102" s="14" t="s">
        <v>565</v>
      </c>
      <c r="C102" s="9" t="s">
        <v>546</v>
      </c>
      <c r="D102" s="13" t="s">
        <v>547</v>
      </c>
      <c r="E102" s="9">
        <v>20</v>
      </c>
      <c r="F102" s="9">
        <v>34</v>
      </c>
      <c r="G102" s="9" t="s">
        <v>60</v>
      </c>
      <c r="H102" s="9">
        <v>0</v>
      </c>
      <c r="I102" s="9">
        <v>75</v>
      </c>
      <c r="J102" s="9" t="s">
        <v>57</v>
      </c>
      <c r="K102" s="9">
        <v>5</v>
      </c>
      <c r="L102" s="9" t="s">
        <v>93</v>
      </c>
      <c r="M102" s="10">
        <v>21</v>
      </c>
      <c r="N102" s="9">
        <v>37</v>
      </c>
      <c r="O102" s="9">
        <v>40</v>
      </c>
      <c r="P102" s="10">
        <v>392.9707237344</v>
      </c>
      <c r="Q102" s="10">
        <v>0</v>
      </c>
      <c r="R102" s="10">
        <v>392.9707237344</v>
      </c>
      <c r="S102" s="9" t="s">
        <v>71</v>
      </c>
      <c r="T102" s="12">
        <v>45832</v>
      </c>
      <c r="U102" s="11">
        <v>25000</v>
      </c>
      <c r="V102" s="10">
        <v>4500</v>
      </c>
      <c r="W102" s="10">
        <v>20500</v>
      </c>
      <c r="X102" s="10">
        <v>26310</v>
      </c>
      <c r="Y102" s="10">
        <v>0</v>
      </c>
      <c r="Z102" s="9" t="s">
        <v>82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 t="s">
        <v>421</v>
      </c>
      <c r="AG102" s="1" t="s">
        <v>121</v>
      </c>
      <c r="AH102" s="1" t="s">
        <v>72</v>
      </c>
      <c r="AI102" s="1">
        <v>3</v>
      </c>
      <c r="AJ102" s="3">
        <v>45832</v>
      </c>
      <c r="AK102" s="3">
        <v>0</v>
      </c>
      <c r="AL102" s="3">
        <v>45822</v>
      </c>
      <c r="AM102" s="3">
        <v>45829</v>
      </c>
      <c r="AN102" s="3">
        <v>45830</v>
      </c>
      <c r="AO102" s="3">
        <v>45830</v>
      </c>
      <c r="AP102" s="3">
        <v>45827</v>
      </c>
      <c r="AQ102" s="3">
        <v>45831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45786</v>
      </c>
      <c r="B103" s="14" t="s">
        <v>356</v>
      </c>
      <c r="C103" s="9" t="s">
        <v>86</v>
      </c>
      <c r="D103" s="13" t="s">
        <v>351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252</v>
      </c>
      <c r="T103" s="12">
        <v>45838</v>
      </c>
      <c r="U103" s="11">
        <v>10000</v>
      </c>
      <c r="V103" s="10">
        <v>10196</v>
      </c>
      <c r="W103" s="10">
        <v>0</v>
      </c>
      <c r="X103" s="10">
        <v>10500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239</v>
      </c>
      <c r="AG103" s="1" t="s">
        <v>121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45813</v>
      </c>
      <c r="B104" s="14" t="s">
        <v>508</v>
      </c>
      <c r="C104" s="9" t="s">
        <v>86</v>
      </c>
      <c r="D104" s="13" t="s">
        <v>490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252</v>
      </c>
      <c r="T104" s="12">
        <v>45838</v>
      </c>
      <c r="U104" s="11">
        <v>5000</v>
      </c>
      <c r="V104" s="10">
        <v>0</v>
      </c>
      <c r="W104" s="10">
        <v>5000</v>
      </c>
      <c r="X104" s="10">
        <v>5400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239</v>
      </c>
      <c r="AG104" s="1" t="s">
        <v>121</v>
      </c>
      <c r="AH104" s="1" t="s">
        <v>74</v>
      </c>
      <c r="AI104" s="1">
        <v>2</v>
      </c>
      <c r="AJ104" s="3">
        <v>45838</v>
      </c>
      <c r="AK104" s="3">
        <v>0</v>
      </c>
      <c r="AL104" s="3">
        <v>45829</v>
      </c>
      <c r="AM104" s="3">
        <v>45836</v>
      </c>
      <c r="AN104" s="3">
        <v>45837</v>
      </c>
      <c r="AO104" s="3">
        <v>45837</v>
      </c>
      <c r="AP104" s="3">
        <v>45833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45825</v>
      </c>
      <c r="B105" s="14" t="s">
        <v>628</v>
      </c>
      <c r="C105" s="9" t="s">
        <v>147</v>
      </c>
      <c r="D105" s="13" t="s">
        <v>609</v>
      </c>
      <c r="E105" s="9">
        <v>20</v>
      </c>
      <c r="F105" s="9">
        <v>36</v>
      </c>
      <c r="G105" s="9" t="s">
        <v>60</v>
      </c>
      <c r="H105" s="9">
        <v>0</v>
      </c>
      <c r="I105" s="9">
        <v>78</v>
      </c>
      <c r="J105" s="9" t="s">
        <v>57</v>
      </c>
      <c r="K105" s="9">
        <v>5</v>
      </c>
      <c r="L105" s="9" t="s">
        <v>221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>
        <v>45838</v>
      </c>
      <c r="U105" s="11">
        <v>10000</v>
      </c>
      <c r="V105" s="10">
        <v>0</v>
      </c>
      <c r="W105" s="10">
        <v>10000</v>
      </c>
      <c r="X105" s="10">
        <v>10906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240</v>
      </c>
      <c r="AG105" s="1" t="s">
        <v>119</v>
      </c>
      <c r="AH105" s="1" t="s">
        <v>74</v>
      </c>
      <c r="AI105" s="1">
        <v>2</v>
      </c>
      <c r="AJ105" s="3">
        <v>45838</v>
      </c>
      <c r="AK105" s="3">
        <v>0</v>
      </c>
      <c r="AL105" s="3">
        <v>45829</v>
      </c>
      <c r="AM105" s="3">
        <v>45836</v>
      </c>
      <c r="AN105" s="3">
        <v>45837</v>
      </c>
      <c r="AO105" s="3">
        <v>45837</v>
      </c>
      <c r="AP105" s="3">
        <v>45833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45825</v>
      </c>
      <c r="B106" s="14" t="s">
        <v>629</v>
      </c>
      <c r="C106" s="9" t="s">
        <v>147</v>
      </c>
      <c r="D106" s="13" t="s">
        <v>610</v>
      </c>
      <c r="E106" s="9">
        <v>20</v>
      </c>
      <c r="F106" s="9">
        <v>36</v>
      </c>
      <c r="G106" s="9" t="s">
        <v>60</v>
      </c>
      <c r="H106" s="9">
        <v>0</v>
      </c>
      <c r="I106" s="9">
        <v>78</v>
      </c>
      <c r="J106" s="9" t="s">
        <v>57</v>
      </c>
      <c r="K106" s="9">
        <v>5</v>
      </c>
      <c r="L106" s="9" t="s">
        <v>221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>
        <v>45838</v>
      </c>
      <c r="U106" s="11">
        <v>50000</v>
      </c>
      <c r="V106" s="10">
        <v>0</v>
      </c>
      <c r="W106" s="10">
        <v>50000</v>
      </c>
      <c r="X106" s="10">
        <v>52080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240</v>
      </c>
      <c r="AG106" s="1" t="s">
        <v>120</v>
      </c>
      <c r="AH106" s="1" t="s">
        <v>74</v>
      </c>
      <c r="AI106" s="1">
        <v>2</v>
      </c>
      <c r="AJ106" s="3">
        <v>45838</v>
      </c>
      <c r="AK106" s="3">
        <v>0</v>
      </c>
      <c r="AL106" s="3">
        <v>45829</v>
      </c>
      <c r="AM106" s="3">
        <v>45836</v>
      </c>
      <c r="AN106" s="3">
        <v>45837</v>
      </c>
      <c r="AO106" s="3">
        <v>45837</v>
      </c>
      <c r="AP106" s="3">
        <v>45833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45825</v>
      </c>
      <c r="B107" s="14" t="s">
        <v>630</v>
      </c>
      <c r="C107" s="9" t="s">
        <v>147</v>
      </c>
      <c r="D107" s="13" t="s">
        <v>611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221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45838</v>
      </c>
      <c r="U107" s="11">
        <v>50000</v>
      </c>
      <c r="V107" s="10">
        <v>0</v>
      </c>
      <c r="W107" s="10">
        <v>50000</v>
      </c>
      <c r="X107" s="10">
        <v>52500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240</v>
      </c>
      <c r="AG107" s="1" t="s">
        <v>123</v>
      </c>
      <c r="AH107" s="1" t="s">
        <v>74</v>
      </c>
      <c r="AI107" s="1">
        <v>2</v>
      </c>
      <c r="AJ107" s="3">
        <v>45838</v>
      </c>
      <c r="AK107" s="3">
        <v>0</v>
      </c>
      <c r="AL107" s="3">
        <v>45829</v>
      </c>
      <c r="AM107" s="3">
        <v>45836</v>
      </c>
      <c r="AN107" s="3">
        <v>45837</v>
      </c>
      <c r="AO107" s="3">
        <v>45837</v>
      </c>
      <c r="AP107" s="3">
        <v>45833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45796</v>
      </c>
      <c r="B108" s="14" t="s">
        <v>375</v>
      </c>
      <c r="C108" s="9" t="s">
        <v>147</v>
      </c>
      <c r="D108" s="13" t="s">
        <v>611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221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45838</v>
      </c>
      <c r="U108" s="11">
        <v>640</v>
      </c>
      <c r="V108" s="10">
        <v>0</v>
      </c>
      <c r="W108" s="10">
        <v>640</v>
      </c>
      <c r="X108" s="10">
        <v>1000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240</v>
      </c>
      <c r="AG108" s="1" t="s">
        <v>121</v>
      </c>
      <c r="AH108" s="1" t="s">
        <v>74</v>
      </c>
      <c r="AI108" s="1">
        <v>2</v>
      </c>
      <c r="AJ108" s="3">
        <v>45838</v>
      </c>
      <c r="AK108" s="3">
        <v>0</v>
      </c>
      <c r="AL108" s="3">
        <v>45829</v>
      </c>
      <c r="AM108" s="3">
        <v>45836</v>
      </c>
      <c r="AN108" s="3">
        <v>45837</v>
      </c>
      <c r="AO108" s="3">
        <v>45837</v>
      </c>
      <c r="AP108" s="3">
        <v>45833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45825</v>
      </c>
      <c r="B109" s="14" t="s">
        <v>629</v>
      </c>
      <c r="C109" s="9" t="s">
        <v>147</v>
      </c>
      <c r="D109" s="13" t="s">
        <v>610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221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45843</v>
      </c>
      <c r="U109" s="11">
        <v>40000</v>
      </c>
      <c r="V109" s="10">
        <v>0</v>
      </c>
      <c r="W109" s="10">
        <v>40000</v>
      </c>
      <c r="X109" s="10">
        <v>0</v>
      </c>
      <c r="Y109" s="10">
        <v>42000</v>
      </c>
      <c r="Z109" s="9" t="s">
        <v>82</v>
      </c>
      <c r="AA109" s="8">
        <v>41910</v>
      </c>
      <c r="AB109" s="8">
        <v>0</v>
      </c>
      <c r="AC109" s="8">
        <v>41910</v>
      </c>
      <c r="AD109" s="8">
        <v>0</v>
      </c>
      <c r="AE109" s="8">
        <v>0</v>
      </c>
      <c r="AF109" s="8" t="s">
        <v>240</v>
      </c>
      <c r="AG109" s="1" t="s">
        <v>121</v>
      </c>
      <c r="AH109" s="1" t="s">
        <v>74</v>
      </c>
      <c r="AI109" s="1">
        <v>2</v>
      </c>
      <c r="AJ109" s="3">
        <v>45843</v>
      </c>
      <c r="AK109" s="3">
        <v>0</v>
      </c>
      <c r="AL109" s="3">
        <v>45834</v>
      </c>
      <c r="AM109" s="3">
        <v>45841</v>
      </c>
      <c r="AN109" s="3">
        <v>45842</v>
      </c>
      <c r="AO109" s="3">
        <v>45842</v>
      </c>
      <c r="AP109" s="3">
        <v>45838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 t="s">
        <v>631</v>
      </c>
      <c r="AZ109" s="2">
        <v>0</v>
      </c>
      <c r="BA109" s="2">
        <v>0</v>
      </c>
      <c r="BB109" s="2">
        <v>0</v>
      </c>
      <c r="BC109" s="1" t="s">
        <v>104</v>
      </c>
      <c r="BD109" s="56">
        <v>3203.7866666666664</v>
      </c>
    </row>
    <row r="110" spans="1:56" ht="27.75" customHeight="1" x14ac:dyDescent="0.45">
      <c r="A110" s="3">
        <v>45825</v>
      </c>
      <c r="B110" s="14" t="s">
        <v>630</v>
      </c>
      <c r="C110" s="9" t="s">
        <v>147</v>
      </c>
      <c r="D110" s="13" t="s">
        <v>611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221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45843</v>
      </c>
      <c r="U110" s="11">
        <v>100000</v>
      </c>
      <c r="V110" s="10">
        <v>0</v>
      </c>
      <c r="W110" s="10">
        <v>100000</v>
      </c>
      <c r="X110" s="10">
        <v>10453</v>
      </c>
      <c r="Y110" s="10">
        <v>94024.35</v>
      </c>
      <c r="Z110" s="9" t="s">
        <v>82</v>
      </c>
      <c r="AA110" s="8">
        <v>98514.012712500014</v>
      </c>
      <c r="AB110" s="8">
        <v>0</v>
      </c>
      <c r="AC110" s="8">
        <v>98514.012712500014</v>
      </c>
      <c r="AD110" s="8">
        <v>0</v>
      </c>
      <c r="AE110" s="8">
        <v>0</v>
      </c>
      <c r="AF110" s="8" t="s">
        <v>240</v>
      </c>
      <c r="AG110" s="1" t="s">
        <v>120</v>
      </c>
      <c r="AH110" s="1" t="s">
        <v>74</v>
      </c>
      <c r="AI110" s="1">
        <v>2</v>
      </c>
      <c r="AJ110" s="3">
        <v>45843</v>
      </c>
      <c r="AK110" s="3">
        <v>0</v>
      </c>
      <c r="AL110" s="3">
        <v>45834</v>
      </c>
      <c r="AM110" s="3">
        <v>45841</v>
      </c>
      <c r="AN110" s="3">
        <v>45842</v>
      </c>
      <c r="AO110" s="3">
        <v>45842</v>
      </c>
      <c r="AP110" s="3">
        <v>45838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65</v>
      </c>
      <c r="AY110" s="2" t="s">
        <v>632</v>
      </c>
      <c r="AZ110" s="2">
        <v>0</v>
      </c>
      <c r="BA110" s="2">
        <v>0</v>
      </c>
      <c r="BB110" s="2">
        <v>0</v>
      </c>
      <c r="BC110" s="1" t="s">
        <v>104</v>
      </c>
      <c r="BD110" s="56">
        <v>7530.848971800001</v>
      </c>
    </row>
    <row r="111" spans="1:56" ht="27.75" customHeight="1" x14ac:dyDescent="0.45">
      <c r="A111" s="3">
        <v>45805</v>
      </c>
      <c r="B111" s="14" t="s">
        <v>430</v>
      </c>
      <c r="C111" s="9" t="s">
        <v>86</v>
      </c>
      <c r="D111" s="13" t="s">
        <v>431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212</v>
      </c>
      <c r="T111" s="12">
        <v>45845</v>
      </c>
      <c r="U111" s="11">
        <v>5000</v>
      </c>
      <c r="V111" s="10">
        <v>0</v>
      </c>
      <c r="W111" s="10">
        <v>5000</v>
      </c>
      <c r="X111" s="10">
        <v>5400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347</v>
      </c>
      <c r="AG111" s="1" t="s">
        <v>120</v>
      </c>
      <c r="AH111" s="1" t="s">
        <v>74</v>
      </c>
      <c r="AI111" s="1">
        <v>2</v>
      </c>
      <c r="AJ111" s="3">
        <v>45845</v>
      </c>
      <c r="AK111" s="3">
        <v>0</v>
      </c>
      <c r="AL111" s="3">
        <v>45836</v>
      </c>
      <c r="AM111" s="3">
        <v>45843</v>
      </c>
      <c r="AN111" s="3">
        <v>45844</v>
      </c>
      <c r="AO111" s="3">
        <v>45844</v>
      </c>
      <c r="AP111" s="3">
        <v>45840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45805</v>
      </c>
      <c r="B112" s="14" t="s">
        <v>430</v>
      </c>
      <c r="C112" s="9" t="s">
        <v>86</v>
      </c>
      <c r="D112" s="13" t="s">
        <v>328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212</v>
      </c>
      <c r="T112" s="12">
        <v>45845</v>
      </c>
      <c r="U112" s="11">
        <v>5000</v>
      </c>
      <c r="V112" s="10">
        <v>0</v>
      </c>
      <c r="W112" s="10">
        <v>5000</v>
      </c>
      <c r="X112" s="10">
        <v>5450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347</v>
      </c>
      <c r="AG112" s="1" t="s">
        <v>120</v>
      </c>
      <c r="AH112" s="1" t="s">
        <v>74</v>
      </c>
      <c r="AI112" s="1">
        <v>2</v>
      </c>
      <c r="AJ112" s="3">
        <v>45845</v>
      </c>
      <c r="AK112" s="3">
        <v>0</v>
      </c>
      <c r="AL112" s="3">
        <v>45836</v>
      </c>
      <c r="AM112" s="3">
        <v>45843</v>
      </c>
      <c r="AN112" s="3">
        <v>45844</v>
      </c>
      <c r="AO112" s="3">
        <v>45844</v>
      </c>
      <c r="AP112" s="3">
        <v>45840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45818</v>
      </c>
      <c r="B113" s="14" t="s">
        <v>567</v>
      </c>
      <c r="C113" s="9" t="s">
        <v>86</v>
      </c>
      <c r="D113" s="13" t="s">
        <v>533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212</v>
      </c>
      <c r="T113" s="12">
        <v>45847</v>
      </c>
      <c r="U113" s="11">
        <v>30000</v>
      </c>
      <c r="V113" s="10">
        <v>0</v>
      </c>
      <c r="W113" s="10">
        <v>30000</v>
      </c>
      <c r="X113" s="10">
        <v>0</v>
      </c>
      <c r="Y113" s="10">
        <v>31500</v>
      </c>
      <c r="Z113" s="9" t="s">
        <v>82</v>
      </c>
      <c r="AA113" s="8">
        <v>32270.700000000004</v>
      </c>
      <c r="AB113" s="8">
        <v>0</v>
      </c>
      <c r="AC113" s="8">
        <v>32270.700000000004</v>
      </c>
      <c r="AD113" s="8">
        <v>0</v>
      </c>
      <c r="AE113" s="8">
        <v>0</v>
      </c>
      <c r="AF113" s="8" t="s">
        <v>532</v>
      </c>
      <c r="AG113" s="1" t="s">
        <v>120</v>
      </c>
      <c r="AH113" s="1" t="s">
        <v>74</v>
      </c>
      <c r="AI113" s="1">
        <v>2</v>
      </c>
      <c r="AJ113" s="3">
        <v>45847</v>
      </c>
      <c r="AK113" s="3">
        <v>0</v>
      </c>
      <c r="AL113" s="3">
        <v>45838</v>
      </c>
      <c r="AM113" s="3">
        <v>45845</v>
      </c>
      <c r="AN113" s="3">
        <v>45846</v>
      </c>
      <c r="AO113" s="3">
        <v>45846</v>
      </c>
      <c r="AP113" s="3">
        <v>45842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2466.9157333333337</v>
      </c>
    </row>
    <row r="114" spans="1:56" ht="27.75" customHeight="1" x14ac:dyDescent="0.45">
      <c r="A114" s="3">
        <v>45818</v>
      </c>
      <c r="B114" s="14" t="s">
        <v>568</v>
      </c>
      <c r="C114" s="9" t="s">
        <v>86</v>
      </c>
      <c r="D114" s="13" t="s">
        <v>534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212</v>
      </c>
      <c r="T114" s="12">
        <v>45847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82</v>
      </c>
      <c r="AA114" s="8">
        <v>32270.700000000004</v>
      </c>
      <c r="AB114" s="8">
        <v>0</v>
      </c>
      <c r="AC114" s="8">
        <v>32270.700000000004</v>
      </c>
      <c r="AD114" s="8">
        <v>0</v>
      </c>
      <c r="AE114" s="8">
        <v>0</v>
      </c>
      <c r="AF114" s="8" t="s">
        <v>532</v>
      </c>
      <c r="AG114" s="1" t="s">
        <v>120</v>
      </c>
      <c r="AH114" s="1" t="s">
        <v>74</v>
      </c>
      <c r="AI114" s="1">
        <v>2</v>
      </c>
      <c r="AJ114" s="3">
        <v>45847</v>
      </c>
      <c r="AK114" s="3">
        <v>0</v>
      </c>
      <c r="AL114" s="3">
        <v>45838</v>
      </c>
      <c r="AM114" s="3">
        <v>45845</v>
      </c>
      <c r="AN114" s="3">
        <v>45846</v>
      </c>
      <c r="AO114" s="3">
        <v>45846</v>
      </c>
      <c r="AP114" s="3">
        <v>45842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2466.9157333333337</v>
      </c>
    </row>
    <row r="115" spans="1:56" ht="27.75" customHeight="1" x14ac:dyDescent="0.45">
      <c r="A115" s="3">
        <v>45821</v>
      </c>
      <c r="B115" s="14" t="s">
        <v>592</v>
      </c>
      <c r="C115" s="9" t="s">
        <v>86</v>
      </c>
      <c r="D115" s="13" t="s">
        <v>593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212</v>
      </c>
      <c r="T115" s="12">
        <v>45848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82</v>
      </c>
      <c r="AA115" s="8">
        <v>5378.4500000000007</v>
      </c>
      <c r="AB115" s="8">
        <v>0</v>
      </c>
      <c r="AC115" s="8">
        <v>5378.4500000000007</v>
      </c>
      <c r="AD115" s="8">
        <v>0</v>
      </c>
      <c r="AE115" s="8">
        <v>0</v>
      </c>
      <c r="AF115" s="8" t="s">
        <v>347</v>
      </c>
      <c r="AG115" s="1" t="s">
        <v>119</v>
      </c>
      <c r="AH115" s="1" t="s">
        <v>74</v>
      </c>
      <c r="AI115" s="1">
        <v>2</v>
      </c>
      <c r="AJ115" s="3">
        <v>45848</v>
      </c>
      <c r="AK115" s="3">
        <v>0</v>
      </c>
      <c r="AL115" s="3">
        <v>45839</v>
      </c>
      <c r="AM115" s="3">
        <v>45846</v>
      </c>
      <c r="AN115" s="3">
        <v>45847</v>
      </c>
      <c r="AO115" s="3">
        <v>45847</v>
      </c>
      <c r="AP115" s="3">
        <v>45843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411.15262222222225</v>
      </c>
    </row>
    <row r="116" spans="1:56" ht="27.75" customHeight="1" x14ac:dyDescent="0.45">
      <c r="A116" s="3">
        <v>45821</v>
      </c>
      <c r="B116" s="14" t="s">
        <v>592</v>
      </c>
      <c r="C116" s="9" t="s">
        <v>86</v>
      </c>
      <c r="D116" s="13" t="s">
        <v>594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212</v>
      </c>
      <c r="T116" s="12">
        <v>45848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82</v>
      </c>
      <c r="AA116" s="8">
        <v>32270.700000000004</v>
      </c>
      <c r="AB116" s="8">
        <v>0</v>
      </c>
      <c r="AC116" s="8">
        <v>32270.700000000004</v>
      </c>
      <c r="AD116" s="8">
        <v>0</v>
      </c>
      <c r="AE116" s="8">
        <v>0</v>
      </c>
      <c r="AF116" s="8" t="s">
        <v>347</v>
      </c>
      <c r="AG116" s="1" t="s">
        <v>120</v>
      </c>
      <c r="AH116" s="1" t="s">
        <v>74</v>
      </c>
      <c r="AI116" s="1">
        <v>2</v>
      </c>
      <c r="AJ116" s="3">
        <v>45848</v>
      </c>
      <c r="AK116" s="3">
        <v>0</v>
      </c>
      <c r="AL116" s="3">
        <v>45839</v>
      </c>
      <c r="AM116" s="3">
        <v>45846</v>
      </c>
      <c r="AN116" s="3">
        <v>45847</v>
      </c>
      <c r="AO116" s="3">
        <v>45847</v>
      </c>
      <c r="AP116" s="3">
        <v>45843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2466.9157333333337</v>
      </c>
    </row>
    <row r="117" spans="1:56" ht="27.75" customHeight="1" x14ac:dyDescent="0.45">
      <c r="A117" s="3">
        <v>45821</v>
      </c>
      <c r="B117" s="14" t="s">
        <v>592</v>
      </c>
      <c r="C117" s="9" t="s">
        <v>86</v>
      </c>
      <c r="D117" s="13" t="s">
        <v>595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212</v>
      </c>
      <c r="T117" s="12">
        <v>45848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5378.4500000000007</v>
      </c>
      <c r="AB117" s="8">
        <v>0</v>
      </c>
      <c r="AC117" s="8">
        <v>5378.4500000000007</v>
      </c>
      <c r="AD117" s="8">
        <v>0</v>
      </c>
      <c r="AE117" s="8">
        <v>0</v>
      </c>
      <c r="AF117" s="8" t="s">
        <v>347</v>
      </c>
      <c r="AG117" s="1" t="s">
        <v>120</v>
      </c>
      <c r="AH117" s="1" t="s">
        <v>74</v>
      </c>
      <c r="AI117" s="1">
        <v>2</v>
      </c>
      <c r="AJ117" s="3">
        <v>45848</v>
      </c>
      <c r="AK117" s="3">
        <v>0</v>
      </c>
      <c r="AL117" s="3">
        <v>45839</v>
      </c>
      <c r="AM117" s="3">
        <v>45846</v>
      </c>
      <c r="AN117" s="3">
        <v>45847</v>
      </c>
      <c r="AO117" s="3">
        <v>45847</v>
      </c>
      <c r="AP117" s="3">
        <v>45843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411.15262222222225</v>
      </c>
    </row>
    <row r="118" spans="1:56" ht="27.75" customHeight="1" x14ac:dyDescent="0.45">
      <c r="A118" s="3">
        <v>45818</v>
      </c>
      <c r="B118" s="14" t="s">
        <v>561</v>
      </c>
      <c r="C118" s="9" t="s">
        <v>86</v>
      </c>
      <c r="D118" s="13" t="s">
        <v>535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212</v>
      </c>
      <c r="T118" s="12">
        <v>45849</v>
      </c>
      <c r="U118" s="11">
        <v>5000</v>
      </c>
      <c r="V118" s="10">
        <v>5072</v>
      </c>
      <c r="W118" s="10">
        <v>0</v>
      </c>
      <c r="X118" s="10">
        <v>5435</v>
      </c>
      <c r="Y118" s="10">
        <v>0</v>
      </c>
      <c r="Z118" s="9" t="s">
        <v>82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530</v>
      </c>
      <c r="AG118" s="1" t="s">
        <v>120</v>
      </c>
      <c r="AH118" s="1" t="s">
        <v>74</v>
      </c>
      <c r="AI118" s="1">
        <v>2</v>
      </c>
      <c r="AJ118" s="3">
        <v>45849</v>
      </c>
      <c r="AK118" s="3">
        <v>0</v>
      </c>
      <c r="AL118" s="3">
        <v>45840</v>
      </c>
      <c r="AM118" s="3">
        <v>45847</v>
      </c>
      <c r="AN118" s="3">
        <v>45848</v>
      </c>
      <c r="AO118" s="3">
        <v>45848</v>
      </c>
      <c r="AP118" s="3">
        <v>45844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45821</v>
      </c>
      <c r="B119" s="14" t="s">
        <v>590</v>
      </c>
      <c r="C119" s="9" t="s">
        <v>86</v>
      </c>
      <c r="D119" s="13" t="s">
        <v>346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212</v>
      </c>
      <c r="T119" s="12">
        <v>45852</v>
      </c>
      <c r="U119" s="11">
        <v>80000</v>
      </c>
      <c r="V119" s="10">
        <v>0</v>
      </c>
      <c r="W119" s="10">
        <v>80000</v>
      </c>
      <c r="X119" s="10">
        <v>0</v>
      </c>
      <c r="Y119" s="10">
        <v>84000</v>
      </c>
      <c r="Z119" s="9" t="s">
        <v>82</v>
      </c>
      <c r="AA119" s="8">
        <v>86055.200000000012</v>
      </c>
      <c r="AB119" s="8">
        <v>0</v>
      </c>
      <c r="AC119" s="8">
        <v>86055.200000000012</v>
      </c>
      <c r="AD119" s="8">
        <v>0</v>
      </c>
      <c r="AE119" s="8">
        <v>0</v>
      </c>
      <c r="AF119" s="8" t="s">
        <v>347</v>
      </c>
      <c r="AG119" s="1" t="s">
        <v>120</v>
      </c>
      <c r="AH119" s="1" t="s">
        <v>74</v>
      </c>
      <c r="AI119" s="1">
        <v>2</v>
      </c>
      <c r="AJ119" s="3">
        <v>45852</v>
      </c>
      <c r="AK119" s="3">
        <v>0</v>
      </c>
      <c r="AL119" s="3">
        <v>45843</v>
      </c>
      <c r="AM119" s="3">
        <v>45850</v>
      </c>
      <c r="AN119" s="3">
        <v>45851</v>
      </c>
      <c r="AO119" s="3">
        <v>45851</v>
      </c>
      <c r="AP119" s="3">
        <v>45847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6578.441955555556</v>
      </c>
    </row>
    <row r="120" spans="1:56" ht="27.75" customHeight="1" x14ac:dyDescent="0.45">
      <c r="A120" s="3">
        <v>45821</v>
      </c>
      <c r="B120" s="14" t="s">
        <v>590</v>
      </c>
      <c r="C120" s="9" t="s">
        <v>86</v>
      </c>
      <c r="D120" s="13" t="s">
        <v>591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212</v>
      </c>
      <c r="T120" s="12">
        <v>45852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82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0</v>
      </c>
      <c r="AF120" s="8" t="s">
        <v>347</v>
      </c>
      <c r="AG120" s="1" t="s">
        <v>61</v>
      </c>
      <c r="AH120" s="1" t="s">
        <v>74</v>
      </c>
      <c r="AI120" s="1">
        <v>2</v>
      </c>
      <c r="AJ120" s="3">
        <v>45852</v>
      </c>
      <c r="AK120" s="3">
        <v>0</v>
      </c>
      <c r="AL120" s="3">
        <v>45843</v>
      </c>
      <c r="AM120" s="3">
        <v>45850</v>
      </c>
      <c r="AN120" s="3">
        <v>45851</v>
      </c>
      <c r="AO120" s="3">
        <v>45851</v>
      </c>
      <c r="AP120" s="3">
        <v>45847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1644.610488888889</v>
      </c>
    </row>
    <row r="121" spans="1:56" ht="27.75" customHeight="1" x14ac:dyDescent="0.45">
      <c r="A121" s="3">
        <v>45818</v>
      </c>
      <c r="B121" s="14" t="s">
        <v>567</v>
      </c>
      <c r="C121" s="9" t="s">
        <v>86</v>
      </c>
      <c r="D121" s="13" t="s">
        <v>346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212</v>
      </c>
      <c r="T121" s="12">
        <v>45859</v>
      </c>
      <c r="U121" s="11">
        <v>50000</v>
      </c>
      <c r="V121" s="10">
        <v>0</v>
      </c>
      <c r="W121" s="10">
        <v>50000</v>
      </c>
      <c r="X121" s="10">
        <v>0</v>
      </c>
      <c r="Y121" s="10">
        <v>52500</v>
      </c>
      <c r="Z121" s="9" t="s">
        <v>82</v>
      </c>
      <c r="AA121" s="8">
        <v>53784.500000000007</v>
      </c>
      <c r="AB121" s="8">
        <v>0</v>
      </c>
      <c r="AC121" s="8">
        <v>53784.500000000007</v>
      </c>
      <c r="AD121" s="8">
        <v>0</v>
      </c>
      <c r="AE121" s="8">
        <v>0</v>
      </c>
      <c r="AF121" s="8" t="s">
        <v>532</v>
      </c>
      <c r="AG121" s="1" t="s">
        <v>119</v>
      </c>
      <c r="AH121" s="1" t="s">
        <v>74</v>
      </c>
      <c r="AI121" s="1">
        <v>2</v>
      </c>
      <c r="AJ121" s="3">
        <v>45859</v>
      </c>
      <c r="AK121" s="3">
        <v>0</v>
      </c>
      <c r="AL121" s="3">
        <v>45850</v>
      </c>
      <c r="AM121" s="3">
        <v>45857</v>
      </c>
      <c r="AN121" s="3">
        <v>45858</v>
      </c>
      <c r="AO121" s="3">
        <v>45858</v>
      </c>
      <c r="AP121" s="3">
        <v>45854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4111.5262222222227</v>
      </c>
    </row>
    <row r="122" spans="1:56" ht="27.75" customHeight="1" x14ac:dyDescent="0.45">
      <c r="A122" s="3">
        <v>45818</v>
      </c>
      <c r="B122" s="14" t="s">
        <v>568</v>
      </c>
      <c r="C122" s="9" t="s">
        <v>86</v>
      </c>
      <c r="D122" s="13" t="s">
        <v>533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212</v>
      </c>
      <c r="T122" s="12">
        <v>45859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82</v>
      </c>
      <c r="AA122" s="8">
        <v>32270.700000000004</v>
      </c>
      <c r="AB122" s="8">
        <v>0</v>
      </c>
      <c r="AC122" s="8">
        <v>32270.700000000004</v>
      </c>
      <c r="AD122" s="8">
        <v>0</v>
      </c>
      <c r="AE122" s="8">
        <v>0</v>
      </c>
      <c r="AF122" s="8" t="s">
        <v>532</v>
      </c>
      <c r="AG122" s="1" t="s">
        <v>119</v>
      </c>
      <c r="AH122" s="1" t="s">
        <v>74</v>
      </c>
      <c r="AI122" s="1">
        <v>2</v>
      </c>
      <c r="AJ122" s="3">
        <v>45859</v>
      </c>
      <c r="AK122" s="3">
        <v>0</v>
      </c>
      <c r="AL122" s="3">
        <v>45850</v>
      </c>
      <c r="AM122" s="3">
        <v>45857</v>
      </c>
      <c r="AN122" s="3">
        <v>45858</v>
      </c>
      <c r="AO122" s="3">
        <v>45858</v>
      </c>
      <c r="AP122" s="3">
        <v>45854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2466.9157333333337</v>
      </c>
    </row>
    <row r="123" spans="1:56" ht="27.75" customHeight="1" x14ac:dyDescent="0.45">
      <c r="A123" s="3" t="s">
        <v>141</v>
      </c>
      <c r="B123" s="14" t="s">
        <v>141</v>
      </c>
      <c r="C123" s="9" t="s">
        <v>147</v>
      </c>
      <c r="D123" s="13" t="s">
        <v>61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221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>
        <v>45868</v>
      </c>
      <c r="U123" s="11">
        <v>150000</v>
      </c>
      <c r="V123" s="10">
        <v>0</v>
      </c>
      <c r="W123" s="10">
        <v>150000</v>
      </c>
      <c r="X123" s="10">
        <v>0</v>
      </c>
      <c r="Y123" s="10">
        <v>157500</v>
      </c>
      <c r="Z123" s="9" t="s">
        <v>82</v>
      </c>
      <c r="AA123" s="8">
        <v>157162.5</v>
      </c>
      <c r="AB123" s="8">
        <v>0</v>
      </c>
      <c r="AC123" s="8">
        <v>157162.5</v>
      </c>
      <c r="AD123" s="8">
        <v>0</v>
      </c>
      <c r="AE123" s="8">
        <v>0</v>
      </c>
      <c r="AF123" s="8" t="s">
        <v>240</v>
      </c>
      <c r="AG123" s="1" t="s">
        <v>119</v>
      </c>
      <c r="AH123" s="1" t="s">
        <v>74</v>
      </c>
      <c r="AI123" s="1">
        <v>2</v>
      </c>
      <c r="AJ123" s="3">
        <v>45868</v>
      </c>
      <c r="AK123" s="3">
        <v>0</v>
      </c>
      <c r="AL123" s="3">
        <v>45859</v>
      </c>
      <c r="AM123" s="3">
        <v>45866</v>
      </c>
      <c r="AN123" s="3">
        <v>45867</v>
      </c>
      <c r="AO123" s="3">
        <v>45867</v>
      </c>
      <c r="AP123" s="3">
        <v>45863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12014.2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37</v>
      </c>
      <c r="G124" s="9">
        <v>0</v>
      </c>
      <c r="H124" s="9">
        <v>0</v>
      </c>
      <c r="I124" s="9">
        <v>80</v>
      </c>
      <c r="J124" s="9" t="s">
        <v>57</v>
      </c>
      <c r="K124" s="9">
        <v>3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82</v>
      </c>
      <c r="AA124" s="8">
        <v>598779.71271250001</v>
      </c>
      <c r="AB124" s="8">
        <v>0</v>
      </c>
      <c r="AC124" s="8">
        <v>598779.71271250001</v>
      </c>
      <c r="AD124" s="8">
        <v>0</v>
      </c>
      <c r="AE124" s="8">
        <v>0</v>
      </c>
      <c r="AF124" s="8" t="s">
        <v>58</v>
      </c>
      <c r="AG124" s="1" t="s">
        <v>119</v>
      </c>
      <c r="AH124" s="1">
        <v>0</v>
      </c>
      <c r="AI124" s="1" t="s">
        <v>15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45815</v>
      </c>
      <c r="B125" s="14" t="s">
        <v>518</v>
      </c>
      <c r="C125" s="9" t="s">
        <v>519</v>
      </c>
      <c r="D125" s="13" t="s">
        <v>332</v>
      </c>
      <c r="E125" s="9">
        <v>20</v>
      </c>
      <c r="F125" s="9">
        <v>34</v>
      </c>
      <c r="G125" s="9" t="s">
        <v>60</v>
      </c>
      <c r="H125" s="9">
        <v>0</v>
      </c>
      <c r="I125" s="9">
        <v>85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128</v>
      </c>
      <c r="T125" s="12">
        <v>45838</v>
      </c>
      <c r="U125" s="11">
        <v>1345000</v>
      </c>
      <c r="V125" s="10">
        <v>1115000</v>
      </c>
      <c r="W125" s="10">
        <v>230000</v>
      </c>
      <c r="X125" s="10">
        <v>1129089</v>
      </c>
      <c r="Y125" s="10">
        <v>226706.55000000002</v>
      </c>
      <c r="Z125" s="9" t="s">
        <v>333</v>
      </c>
      <c r="AA125" s="8">
        <v>206465.50909635003</v>
      </c>
      <c r="AB125" s="8">
        <v>118765.41249682498</v>
      </c>
      <c r="AC125" s="8">
        <v>87700.096599525044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74</v>
      </c>
      <c r="AI125" s="1">
        <v>2</v>
      </c>
      <c r="AJ125" s="3">
        <v>45838</v>
      </c>
      <c r="AK125" s="3">
        <v>0</v>
      </c>
      <c r="AL125" s="3">
        <v>45829</v>
      </c>
      <c r="AM125" s="3">
        <v>45836</v>
      </c>
      <c r="AN125" s="3">
        <v>45837</v>
      </c>
      <c r="AO125" s="3">
        <v>45837</v>
      </c>
      <c r="AP125" s="3">
        <v>45833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334</v>
      </c>
      <c r="BD125" s="56">
        <v>7702.9918179916158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34</v>
      </c>
      <c r="G126" s="9">
        <v>0</v>
      </c>
      <c r="H126" s="9">
        <v>0</v>
      </c>
      <c r="I126" s="9">
        <v>85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333</v>
      </c>
      <c r="AA126" s="8">
        <v>206465.50909635003</v>
      </c>
      <c r="AB126" s="8">
        <v>118765.41249682498</v>
      </c>
      <c r="AC126" s="8">
        <v>87700.096599525044</v>
      </c>
      <c r="AD126" s="8">
        <v>0</v>
      </c>
      <c r="AE126" s="8">
        <v>0</v>
      </c>
      <c r="AF126" s="8" t="s">
        <v>58</v>
      </c>
      <c r="AG126" s="1" t="s">
        <v>122</v>
      </c>
      <c r="AH126" s="1">
        <v>0</v>
      </c>
      <c r="AI126" s="1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335</v>
      </c>
      <c r="BD126" s="56">
        <v>0</v>
      </c>
    </row>
    <row r="127" spans="1:56" ht="27.75" customHeight="1" x14ac:dyDescent="0.45">
      <c r="A127" s="3">
        <v>0</v>
      </c>
      <c r="B127" s="14" t="s">
        <v>133</v>
      </c>
      <c r="C127" s="9" t="s">
        <v>185</v>
      </c>
      <c r="D127" s="13" t="s">
        <v>59</v>
      </c>
      <c r="E127" s="9">
        <v>21</v>
      </c>
      <c r="F127" s="9">
        <v>38</v>
      </c>
      <c r="G127" s="9" t="s">
        <v>60</v>
      </c>
      <c r="H127" s="9">
        <v>0</v>
      </c>
      <c r="I127" s="9">
        <v>69</v>
      </c>
      <c r="J127" s="9" t="s">
        <v>57</v>
      </c>
      <c r="K127" s="9">
        <v>5</v>
      </c>
      <c r="L127" s="9" t="s">
        <v>93</v>
      </c>
      <c r="M127" s="10">
        <v>22</v>
      </c>
      <c r="N127" s="9">
        <v>41</v>
      </c>
      <c r="O127" s="9">
        <v>40</v>
      </c>
      <c r="P127" s="10">
        <v>222.53168396799998</v>
      </c>
      <c r="Q127" s="10">
        <v>0</v>
      </c>
      <c r="R127" s="10">
        <v>222.53168396799998</v>
      </c>
      <c r="S127" s="9" t="s">
        <v>71</v>
      </c>
      <c r="T127" s="12">
        <v>45838</v>
      </c>
      <c r="U127" s="11">
        <v>10000</v>
      </c>
      <c r="V127" s="10">
        <v>0</v>
      </c>
      <c r="W127" s="10">
        <v>10000</v>
      </c>
      <c r="X127" s="10">
        <v>0</v>
      </c>
      <c r="Y127" s="10">
        <v>0</v>
      </c>
      <c r="Z127" s="9" t="s">
        <v>135</v>
      </c>
      <c r="AA127" s="8">
        <v>11036.3</v>
      </c>
      <c r="AB127" s="8">
        <v>7690</v>
      </c>
      <c r="AC127" s="8">
        <v>3346.2999999999993</v>
      </c>
      <c r="AD127" s="8">
        <v>0</v>
      </c>
      <c r="AE127" s="8">
        <v>0</v>
      </c>
      <c r="AF127" s="8">
        <v>0</v>
      </c>
      <c r="AG127" s="1" t="s">
        <v>119</v>
      </c>
      <c r="AH127" s="1" t="s">
        <v>389</v>
      </c>
      <c r="AI127" s="1">
        <v>2</v>
      </c>
      <c r="AJ127" s="3">
        <v>45838</v>
      </c>
      <c r="AK127" s="3">
        <v>0</v>
      </c>
      <c r="AL127" s="3">
        <v>0</v>
      </c>
      <c r="AM127" s="3">
        <v>0</v>
      </c>
      <c r="AN127" s="3">
        <v>0</v>
      </c>
      <c r="AO127" s="3">
        <v>45836</v>
      </c>
      <c r="AP127" s="3">
        <v>45833</v>
      </c>
      <c r="AQ127" s="3">
        <v>45837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228.38497499999991</v>
      </c>
    </row>
    <row r="128" spans="1:56" ht="27.75" customHeight="1" x14ac:dyDescent="0.45">
      <c r="A128" s="3">
        <v>0</v>
      </c>
      <c r="B128" s="14" t="s">
        <v>133</v>
      </c>
      <c r="C128" s="9" t="s">
        <v>185</v>
      </c>
      <c r="D128" s="13" t="s">
        <v>59</v>
      </c>
      <c r="E128" s="9">
        <v>21</v>
      </c>
      <c r="F128" s="9">
        <v>38</v>
      </c>
      <c r="G128" s="9" t="s">
        <v>60</v>
      </c>
      <c r="H128" s="9">
        <v>0</v>
      </c>
      <c r="I128" s="9">
        <v>69</v>
      </c>
      <c r="J128" s="9" t="s">
        <v>57</v>
      </c>
      <c r="K128" s="9">
        <v>5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>
        <v>45838</v>
      </c>
      <c r="U128" s="11">
        <v>5000</v>
      </c>
      <c r="V128" s="10">
        <v>0</v>
      </c>
      <c r="W128" s="10">
        <v>5000</v>
      </c>
      <c r="X128" s="10">
        <v>0</v>
      </c>
      <c r="Y128" s="10">
        <v>0</v>
      </c>
      <c r="Z128" s="9" t="s">
        <v>135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0</v>
      </c>
      <c r="AF128" s="8">
        <v>0</v>
      </c>
      <c r="AG128" s="1" t="s">
        <v>119</v>
      </c>
      <c r="AH128" s="1" t="s">
        <v>77</v>
      </c>
      <c r="AI128" s="1">
        <v>1</v>
      </c>
      <c r="AJ128" s="3">
        <v>45838</v>
      </c>
      <c r="AK128" s="3">
        <v>0</v>
      </c>
      <c r="AL128" s="3">
        <v>0</v>
      </c>
      <c r="AM128" s="3">
        <v>0</v>
      </c>
      <c r="AN128" s="3">
        <v>0</v>
      </c>
      <c r="AO128" s="3">
        <v>45837</v>
      </c>
      <c r="AP128" s="3">
        <v>45833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105</v>
      </c>
      <c r="BD128" s="56">
        <v>376.6137374999999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21</v>
      </c>
      <c r="F129" s="9">
        <v>37</v>
      </c>
      <c r="G129" s="9" t="s">
        <v>60</v>
      </c>
      <c r="H129" s="9">
        <v>0</v>
      </c>
      <c r="I129" s="9">
        <v>67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135</v>
      </c>
      <c r="AA129" s="8">
        <v>16554.449999999997</v>
      </c>
      <c r="AB129" s="8">
        <v>7690</v>
      </c>
      <c r="AC129" s="8">
        <v>8864.4499999999989</v>
      </c>
      <c r="AD129" s="8">
        <v>0</v>
      </c>
      <c r="AE129" s="8">
        <v>0</v>
      </c>
      <c r="AF129" s="8" t="s">
        <v>58</v>
      </c>
      <c r="AG129" s="1" t="s">
        <v>121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105</v>
      </c>
      <c r="BD129" s="56">
        <v>0</v>
      </c>
    </row>
    <row r="130" spans="1:56" ht="27.75" customHeight="1" x14ac:dyDescent="0.45">
      <c r="A130" s="3">
        <v>45822</v>
      </c>
      <c r="B130" s="14" t="s">
        <v>596</v>
      </c>
      <c r="C130" s="9" t="s">
        <v>185</v>
      </c>
      <c r="D130" s="13" t="s">
        <v>597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217.10408191999997</v>
      </c>
      <c r="Q130" s="10">
        <v>0</v>
      </c>
      <c r="R130" s="10">
        <v>217.10408191999997</v>
      </c>
      <c r="S130" s="9" t="s">
        <v>71</v>
      </c>
      <c r="T130" s="12">
        <v>45834</v>
      </c>
      <c r="U130" s="11">
        <v>10000</v>
      </c>
      <c r="V130" s="10">
        <v>0</v>
      </c>
      <c r="W130" s="10">
        <v>10000</v>
      </c>
      <c r="X130" s="10">
        <v>10500</v>
      </c>
      <c r="Y130" s="10">
        <v>0</v>
      </c>
      <c r="Z130" s="9" t="s">
        <v>124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120</v>
      </c>
      <c r="AH130" s="1" t="s">
        <v>68</v>
      </c>
      <c r="AI130" s="1">
        <v>4</v>
      </c>
      <c r="AJ130" s="3">
        <v>45834</v>
      </c>
      <c r="AK130" s="3">
        <v>45830</v>
      </c>
      <c r="AL130" s="3">
        <v>45824</v>
      </c>
      <c r="AM130" s="3">
        <v>45831</v>
      </c>
      <c r="AN130" s="3">
        <v>45832</v>
      </c>
      <c r="AO130" s="3">
        <v>45832</v>
      </c>
      <c r="AP130" s="3">
        <v>45829</v>
      </c>
      <c r="AQ130" s="3">
        <v>45833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125</v>
      </c>
      <c r="BD130" s="56">
        <v>0</v>
      </c>
    </row>
    <row r="131" spans="1:56" ht="27.75" customHeight="1" x14ac:dyDescent="0.45">
      <c r="A131" s="3">
        <v>45827</v>
      </c>
      <c r="B131" s="14" t="s">
        <v>660</v>
      </c>
      <c r="C131" s="9" t="s">
        <v>115</v>
      </c>
      <c r="D131" s="13" t="s">
        <v>654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114</v>
      </c>
      <c r="T131" s="12">
        <v>45835</v>
      </c>
      <c r="U131" s="11">
        <v>50000</v>
      </c>
      <c r="V131" s="10">
        <v>0</v>
      </c>
      <c r="W131" s="10">
        <v>50000</v>
      </c>
      <c r="X131" s="10">
        <v>13705</v>
      </c>
      <c r="Y131" s="10">
        <v>38109.75</v>
      </c>
      <c r="Z131" s="9" t="s">
        <v>124</v>
      </c>
      <c r="AA131" s="8">
        <v>40994.276977500005</v>
      </c>
      <c r="AB131" s="8">
        <v>40994.276977500005</v>
      </c>
      <c r="AC131" s="8">
        <v>0</v>
      </c>
      <c r="AD131" s="8">
        <v>0</v>
      </c>
      <c r="AE131" s="8">
        <v>40994.276977500005</v>
      </c>
      <c r="AF131" s="8">
        <v>0</v>
      </c>
      <c r="AG131" s="1" t="s">
        <v>120</v>
      </c>
      <c r="AH131" s="1" t="s">
        <v>68</v>
      </c>
      <c r="AI131" s="1">
        <v>4</v>
      </c>
      <c r="AJ131" s="3">
        <v>45835</v>
      </c>
      <c r="AK131" s="3">
        <v>45831</v>
      </c>
      <c r="AL131" s="3">
        <v>45825</v>
      </c>
      <c r="AM131" s="3">
        <v>45832</v>
      </c>
      <c r="AN131" s="3">
        <v>45833</v>
      </c>
      <c r="AO131" s="3">
        <v>45833</v>
      </c>
      <c r="AP131" s="3">
        <v>45830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655</v>
      </c>
      <c r="AZ131" s="2">
        <v>0</v>
      </c>
      <c r="BA131" s="2">
        <v>0</v>
      </c>
      <c r="BB131" s="2">
        <v>0</v>
      </c>
      <c r="BC131" s="1" t="s">
        <v>125</v>
      </c>
      <c r="BD131" s="56">
        <v>0</v>
      </c>
    </row>
    <row r="132" spans="1:56" ht="27.75" customHeight="1" x14ac:dyDescent="0.45">
      <c r="A132" s="3">
        <v>45827</v>
      </c>
      <c r="B132" s="14" t="s">
        <v>660</v>
      </c>
      <c r="C132" s="9" t="s">
        <v>115</v>
      </c>
      <c r="D132" s="13" t="s">
        <v>656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114</v>
      </c>
      <c r="T132" s="12">
        <v>45835</v>
      </c>
      <c r="U132" s="11">
        <v>50000</v>
      </c>
      <c r="V132" s="10">
        <v>0</v>
      </c>
      <c r="W132" s="10">
        <v>50000</v>
      </c>
      <c r="X132" s="10">
        <v>0</v>
      </c>
      <c r="Y132" s="10">
        <v>52500</v>
      </c>
      <c r="Z132" s="9" t="s">
        <v>124</v>
      </c>
      <c r="AA132" s="8">
        <v>53784.500000000007</v>
      </c>
      <c r="AB132" s="8">
        <v>25008</v>
      </c>
      <c r="AC132" s="8">
        <v>28776.500000000007</v>
      </c>
      <c r="AD132" s="8">
        <v>0</v>
      </c>
      <c r="AE132" s="8">
        <v>53784.500000000007</v>
      </c>
      <c r="AF132" s="8">
        <v>0</v>
      </c>
      <c r="AG132" s="1" t="s">
        <v>120</v>
      </c>
      <c r="AH132" s="1" t="s">
        <v>68</v>
      </c>
      <c r="AI132" s="1">
        <v>4</v>
      </c>
      <c r="AJ132" s="3">
        <v>45835</v>
      </c>
      <c r="AK132" s="3">
        <v>45831</v>
      </c>
      <c r="AL132" s="3">
        <v>45825</v>
      </c>
      <c r="AM132" s="3">
        <v>45832</v>
      </c>
      <c r="AN132" s="3">
        <v>45833</v>
      </c>
      <c r="AO132" s="3">
        <v>45833</v>
      </c>
      <c r="AP132" s="3">
        <v>45830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655</v>
      </c>
      <c r="AZ132" s="2">
        <v>0</v>
      </c>
      <c r="BA132" s="2">
        <v>0</v>
      </c>
      <c r="BB132" s="2">
        <v>0</v>
      </c>
      <c r="BC132" s="1" t="s">
        <v>125</v>
      </c>
      <c r="BD132" s="56">
        <v>2069.414036666667</v>
      </c>
    </row>
    <row r="133" spans="1:56" ht="27.75" customHeight="1" x14ac:dyDescent="0.45">
      <c r="A133" s="3">
        <v>45827</v>
      </c>
      <c r="B133" s="14" t="s">
        <v>660</v>
      </c>
      <c r="C133" s="9" t="s">
        <v>115</v>
      </c>
      <c r="D133" s="13" t="s">
        <v>657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114</v>
      </c>
      <c r="T133" s="12">
        <v>45835</v>
      </c>
      <c r="U133" s="11">
        <v>50000</v>
      </c>
      <c r="V133" s="10">
        <v>0</v>
      </c>
      <c r="W133" s="10">
        <v>50000</v>
      </c>
      <c r="X133" s="10">
        <v>0</v>
      </c>
      <c r="Y133" s="10">
        <v>52500</v>
      </c>
      <c r="Z133" s="9" t="s">
        <v>124</v>
      </c>
      <c r="AA133" s="8">
        <v>53784.500000000007</v>
      </c>
      <c r="AB133" s="8">
        <v>0</v>
      </c>
      <c r="AC133" s="8">
        <v>53784.500000000007</v>
      </c>
      <c r="AD133" s="8">
        <v>0</v>
      </c>
      <c r="AE133" s="8">
        <v>53784.500000000007</v>
      </c>
      <c r="AF133" s="8">
        <v>0</v>
      </c>
      <c r="AG133" s="1" t="s">
        <v>120</v>
      </c>
      <c r="AH133" s="1" t="s">
        <v>68</v>
      </c>
      <c r="AI133" s="1">
        <v>4</v>
      </c>
      <c r="AJ133" s="3">
        <v>45835</v>
      </c>
      <c r="AK133" s="3">
        <v>45831</v>
      </c>
      <c r="AL133" s="3">
        <v>45825</v>
      </c>
      <c r="AM133" s="3">
        <v>45832</v>
      </c>
      <c r="AN133" s="3">
        <v>45833</v>
      </c>
      <c r="AO133" s="3">
        <v>45833</v>
      </c>
      <c r="AP133" s="3">
        <v>45830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655</v>
      </c>
      <c r="AZ133" s="2">
        <v>0</v>
      </c>
      <c r="BA133" s="2">
        <v>0</v>
      </c>
      <c r="BB133" s="2">
        <v>0</v>
      </c>
      <c r="BC133" s="1" t="s">
        <v>125</v>
      </c>
      <c r="BD133" s="56">
        <v>3867.8226766666667</v>
      </c>
    </row>
    <row r="134" spans="1:56" ht="27.75" customHeight="1" x14ac:dyDescent="0.45">
      <c r="A134" s="3">
        <v>45826</v>
      </c>
      <c r="B134" s="14" t="s">
        <v>637</v>
      </c>
      <c r="C134" s="9" t="s">
        <v>111</v>
      </c>
      <c r="D134" s="13" t="s">
        <v>394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173.68326553599996</v>
      </c>
      <c r="Q134" s="10">
        <v>0</v>
      </c>
      <c r="R134" s="10">
        <v>173.68326553599996</v>
      </c>
      <c r="S134" s="9" t="s">
        <v>67</v>
      </c>
      <c r="T134" s="12">
        <v>45847</v>
      </c>
      <c r="U134" s="11">
        <v>8000</v>
      </c>
      <c r="V134" s="10">
        <v>0</v>
      </c>
      <c r="W134" s="10">
        <v>8000</v>
      </c>
      <c r="X134" s="10">
        <v>0</v>
      </c>
      <c r="Y134" s="10">
        <v>8400</v>
      </c>
      <c r="Z134" s="9" t="s">
        <v>124</v>
      </c>
      <c r="AA134" s="8">
        <v>8829.0399999999991</v>
      </c>
      <c r="AB134" s="8">
        <v>0</v>
      </c>
      <c r="AC134" s="8">
        <v>8829.0399999999991</v>
      </c>
      <c r="AD134" s="8">
        <v>0</v>
      </c>
      <c r="AE134" s="8">
        <v>8829.0399999999991</v>
      </c>
      <c r="AF134" s="8">
        <v>0</v>
      </c>
      <c r="AG134" s="1" t="s">
        <v>120</v>
      </c>
      <c r="AH134" s="1" t="s">
        <v>68</v>
      </c>
      <c r="AI134" s="1">
        <v>4</v>
      </c>
      <c r="AJ134" s="3">
        <v>45847</v>
      </c>
      <c r="AK134" s="3">
        <v>45843</v>
      </c>
      <c r="AL134" s="3">
        <v>45837</v>
      </c>
      <c r="AM134" s="3">
        <v>45844</v>
      </c>
      <c r="AN134" s="3">
        <v>45845</v>
      </c>
      <c r="AO134" s="3">
        <v>45845</v>
      </c>
      <c r="AP134" s="3">
        <v>45842</v>
      </c>
      <c r="AQ134" s="3">
        <v>45846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125</v>
      </c>
      <c r="BD134" s="56">
        <v>634.92569653333328</v>
      </c>
    </row>
    <row r="135" spans="1:56" ht="27.75" customHeight="1" x14ac:dyDescent="0.45">
      <c r="A135" s="3">
        <v>45826</v>
      </c>
      <c r="B135" s="14" t="s">
        <v>638</v>
      </c>
      <c r="C135" s="9" t="s">
        <v>111</v>
      </c>
      <c r="D135" s="13" t="s">
        <v>639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65.13122457599998</v>
      </c>
      <c r="Q135" s="10">
        <v>0</v>
      </c>
      <c r="R135" s="10">
        <v>65.13122457599998</v>
      </c>
      <c r="S135" s="9" t="s">
        <v>67</v>
      </c>
      <c r="T135" s="12">
        <v>45868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124</v>
      </c>
      <c r="AA135" s="8">
        <v>3310.89</v>
      </c>
      <c r="AB135" s="8">
        <v>0</v>
      </c>
      <c r="AC135" s="8">
        <v>3310.89</v>
      </c>
      <c r="AD135" s="8">
        <v>0</v>
      </c>
      <c r="AE135" s="8">
        <v>3310.89</v>
      </c>
      <c r="AF135" s="8">
        <v>0</v>
      </c>
      <c r="AG135" s="1" t="s">
        <v>120</v>
      </c>
      <c r="AH135" s="1" t="s">
        <v>68</v>
      </c>
      <c r="AI135" s="1">
        <v>4</v>
      </c>
      <c r="AJ135" s="3">
        <v>45868</v>
      </c>
      <c r="AK135" s="3">
        <v>45864</v>
      </c>
      <c r="AL135" s="3">
        <v>45858</v>
      </c>
      <c r="AM135" s="3">
        <v>45865</v>
      </c>
      <c r="AN135" s="3">
        <v>45866</v>
      </c>
      <c r="AO135" s="3">
        <v>45866</v>
      </c>
      <c r="AP135" s="3">
        <v>45863</v>
      </c>
      <c r="AQ135" s="3">
        <v>45867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125</v>
      </c>
      <c r="BD135" s="56">
        <v>238.09713619999999</v>
      </c>
    </row>
    <row r="136" spans="1:56" ht="27.75" customHeight="1" x14ac:dyDescent="0.45">
      <c r="A136" s="3">
        <v>45826</v>
      </c>
      <c r="B136" s="14" t="s">
        <v>637</v>
      </c>
      <c r="C136" s="9" t="s">
        <v>111</v>
      </c>
      <c r="D136" s="13" t="s">
        <v>394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151.97285734399995</v>
      </c>
      <c r="Q136" s="10">
        <v>0</v>
      </c>
      <c r="R136" s="10">
        <v>151.97285734399995</v>
      </c>
      <c r="S136" s="9" t="s">
        <v>67</v>
      </c>
      <c r="T136" s="12" t="s">
        <v>63</v>
      </c>
      <c r="U136" s="11">
        <v>7000</v>
      </c>
      <c r="V136" s="10">
        <v>0</v>
      </c>
      <c r="W136" s="10">
        <v>7000</v>
      </c>
      <c r="X136" s="10">
        <v>0</v>
      </c>
      <c r="Y136" s="10">
        <v>7350</v>
      </c>
      <c r="Z136" s="9" t="s">
        <v>124</v>
      </c>
      <c r="AA136" s="8">
        <v>7725.41</v>
      </c>
      <c r="AB136" s="8">
        <v>0</v>
      </c>
      <c r="AC136" s="8">
        <v>7725.41</v>
      </c>
      <c r="AD136" s="8">
        <v>0</v>
      </c>
      <c r="AE136" s="8">
        <v>7725.41</v>
      </c>
      <c r="AF136" s="8">
        <v>0</v>
      </c>
      <c r="AG136" s="1" t="s">
        <v>120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555.55998446666672</v>
      </c>
    </row>
    <row r="137" spans="1:56" ht="27.75" customHeight="1" x14ac:dyDescent="0.45">
      <c r="A137" s="3">
        <v>45628</v>
      </c>
      <c r="B137" s="14" t="s">
        <v>226</v>
      </c>
      <c r="C137" s="9" t="s">
        <v>113</v>
      </c>
      <c r="D137" s="13" t="s">
        <v>153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 t="s">
        <v>63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124</v>
      </c>
      <c r="AA137" s="8">
        <v>8605.52</v>
      </c>
      <c r="AB137" s="8">
        <v>0</v>
      </c>
      <c r="AC137" s="8">
        <v>8605.52</v>
      </c>
      <c r="AD137" s="8">
        <v>0</v>
      </c>
      <c r="AE137" s="8">
        <v>8605.52</v>
      </c>
      <c r="AF137" s="8">
        <v>0</v>
      </c>
      <c r="AG137" s="1" t="s">
        <v>120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253</v>
      </c>
      <c r="AZ137" s="2">
        <v>0</v>
      </c>
      <c r="BA137" s="2">
        <v>0</v>
      </c>
      <c r="BB137" s="2">
        <v>0</v>
      </c>
      <c r="BC137" s="1" t="s">
        <v>125</v>
      </c>
      <c r="BD137" s="56">
        <v>618.85162826666658</v>
      </c>
    </row>
    <row r="138" spans="1:56" ht="27.75" customHeight="1" x14ac:dyDescent="0.45">
      <c r="A138" s="3">
        <v>45631</v>
      </c>
      <c r="B138" s="14" t="s">
        <v>229</v>
      </c>
      <c r="C138" s="9" t="s">
        <v>113</v>
      </c>
      <c r="D138" s="13" t="s">
        <v>153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 t="s">
        <v>63</v>
      </c>
      <c r="U138" s="11">
        <v>16000</v>
      </c>
      <c r="V138" s="10">
        <v>0</v>
      </c>
      <c r="W138" s="10">
        <v>16000</v>
      </c>
      <c r="X138" s="10">
        <v>0</v>
      </c>
      <c r="Y138" s="10">
        <v>16800</v>
      </c>
      <c r="Z138" s="9" t="s">
        <v>124</v>
      </c>
      <c r="AA138" s="8">
        <v>17211.04</v>
      </c>
      <c r="AB138" s="8">
        <v>0</v>
      </c>
      <c r="AC138" s="8">
        <v>17211.04</v>
      </c>
      <c r="AD138" s="8">
        <v>0</v>
      </c>
      <c r="AE138" s="8">
        <v>17211.04</v>
      </c>
      <c r="AF138" s="8">
        <v>0</v>
      </c>
      <c r="AG138" s="1" t="s">
        <v>61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254</v>
      </c>
      <c r="AZ138" s="2">
        <v>0</v>
      </c>
      <c r="BA138" s="2">
        <v>0</v>
      </c>
      <c r="BB138" s="2">
        <v>0</v>
      </c>
      <c r="BC138" s="1" t="s">
        <v>125</v>
      </c>
      <c r="BD138" s="56">
        <v>1237.7032565333332</v>
      </c>
    </row>
    <row r="139" spans="1:56" ht="27.75" customHeight="1" x14ac:dyDescent="0.45">
      <c r="A139" s="3">
        <v>45631</v>
      </c>
      <c r="B139" s="14" t="s">
        <v>230</v>
      </c>
      <c r="C139" s="9" t="s">
        <v>113</v>
      </c>
      <c r="D139" s="13" t="s">
        <v>153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 t="s">
        <v>63</v>
      </c>
      <c r="U139" s="11">
        <v>16000</v>
      </c>
      <c r="V139" s="10">
        <v>0</v>
      </c>
      <c r="W139" s="10">
        <v>16000</v>
      </c>
      <c r="X139" s="10">
        <v>0</v>
      </c>
      <c r="Y139" s="10">
        <v>16800</v>
      </c>
      <c r="Z139" s="9" t="s">
        <v>124</v>
      </c>
      <c r="AA139" s="8">
        <v>17211.04</v>
      </c>
      <c r="AB139" s="8">
        <v>0</v>
      </c>
      <c r="AC139" s="8">
        <v>17211.04</v>
      </c>
      <c r="AD139" s="8">
        <v>0</v>
      </c>
      <c r="AE139" s="8">
        <v>17211.04</v>
      </c>
      <c r="AF139" s="8">
        <v>0</v>
      </c>
      <c r="AG139" s="1" t="s">
        <v>120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255</v>
      </c>
      <c r="AZ139" s="2">
        <v>0</v>
      </c>
      <c r="BA139" s="2">
        <v>0</v>
      </c>
      <c r="BB139" s="2">
        <v>0</v>
      </c>
      <c r="BC139" s="1" t="s">
        <v>125</v>
      </c>
      <c r="BD139" s="56">
        <v>1237.7032565333332</v>
      </c>
    </row>
    <row r="140" spans="1:56" ht="27.75" customHeight="1" x14ac:dyDescent="0.45">
      <c r="A140" s="3" t="s">
        <v>141</v>
      </c>
      <c r="B140" s="14" t="s">
        <v>141</v>
      </c>
      <c r="C140" s="9" t="s">
        <v>113</v>
      </c>
      <c r="D140" s="13" t="s">
        <v>153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124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10756.900000000001</v>
      </c>
      <c r="AF140" s="8">
        <v>0</v>
      </c>
      <c r="AG140" s="1" t="s">
        <v>119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125</v>
      </c>
      <c r="BD140" s="56">
        <v>773.56453533333331</v>
      </c>
    </row>
    <row r="141" spans="1:56" ht="27.75" customHeight="1" x14ac:dyDescent="0.45">
      <c r="A141" s="3" t="s">
        <v>141</v>
      </c>
      <c r="B141" s="14" t="s">
        <v>141</v>
      </c>
      <c r="C141" s="9" t="s">
        <v>111</v>
      </c>
      <c r="D141" s="13" t="s">
        <v>61</v>
      </c>
      <c r="E141" s="9">
        <v>21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42</v>
      </c>
      <c r="O141" s="9">
        <v>40</v>
      </c>
      <c r="P141" s="10">
        <v>227.95928601599996</v>
      </c>
      <c r="Q141" s="10">
        <v>0</v>
      </c>
      <c r="R141" s="10">
        <v>227.95928601599996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124</v>
      </c>
      <c r="AA141" s="8">
        <v>11595.1</v>
      </c>
      <c r="AB141" s="8">
        <v>0</v>
      </c>
      <c r="AC141" s="8">
        <v>11595.1</v>
      </c>
      <c r="AD141" s="8">
        <v>0</v>
      </c>
      <c r="AE141" s="8">
        <v>11595.1</v>
      </c>
      <c r="AF141" s="8">
        <v>0</v>
      </c>
      <c r="AG141" s="1" t="s">
        <v>119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125</v>
      </c>
      <c r="BD141" s="56">
        <v>833.84229133333326</v>
      </c>
    </row>
    <row r="142" spans="1:56" ht="27.75" customHeight="1" x14ac:dyDescent="0.45">
      <c r="A142" s="3">
        <v>45066</v>
      </c>
      <c r="B142" s="14" t="s">
        <v>131</v>
      </c>
      <c r="C142" s="9" t="s">
        <v>80</v>
      </c>
      <c r="D142" s="13" t="s">
        <v>130</v>
      </c>
      <c r="E142" s="9">
        <v>21</v>
      </c>
      <c r="F142" s="9">
        <v>38</v>
      </c>
      <c r="G142" s="9" t="s">
        <v>60</v>
      </c>
      <c r="H142" s="9" t="s">
        <v>76</v>
      </c>
      <c r="I142" s="9">
        <v>102</v>
      </c>
      <c r="J142" s="9" t="s">
        <v>57</v>
      </c>
      <c r="K142" s="9">
        <v>5</v>
      </c>
      <c r="L142" s="9" t="s">
        <v>92</v>
      </c>
      <c r="M142" s="10">
        <v>22</v>
      </c>
      <c r="N142" s="9">
        <v>40</v>
      </c>
      <c r="O142" s="9">
        <v>40</v>
      </c>
      <c r="P142" s="10">
        <v>108.55204095999999</v>
      </c>
      <c r="Q142" s="10">
        <v>0</v>
      </c>
      <c r="R142" s="10">
        <v>108.55204095999999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124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121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396.82856033333326</v>
      </c>
    </row>
    <row r="143" spans="1:56" ht="27.75" customHeight="1" x14ac:dyDescent="0.45">
      <c r="A143" s="3">
        <v>45800</v>
      </c>
      <c r="B143" s="14" t="s">
        <v>397</v>
      </c>
      <c r="C143" s="9" t="s">
        <v>80</v>
      </c>
      <c r="D143" s="13" t="s">
        <v>398</v>
      </c>
      <c r="E143" s="9">
        <v>21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42</v>
      </c>
      <c r="O143" s="9">
        <v>40</v>
      </c>
      <c r="P143" s="10">
        <v>5.2886554355711999</v>
      </c>
      <c r="Q143" s="10">
        <v>0</v>
      </c>
      <c r="R143" s="10">
        <v>5.2886554355711999</v>
      </c>
      <c r="S143" s="9" t="s">
        <v>67</v>
      </c>
      <c r="T143" s="12" t="s">
        <v>137</v>
      </c>
      <c r="U143" s="11">
        <v>5000</v>
      </c>
      <c r="V143" s="10">
        <v>4768</v>
      </c>
      <c r="W143" s="10">
        <v>232</v>
      </c>
      <c r="X143" s="10">
        <v>10420</v>
      </c>
      <c r="Y143" s="10">
        <v>0</v>
      </c>
      <c r="Z143" s="9" t="s">
        <v>124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119</v>
      </c>
      <c r="AH143" s="1" t="s">
        <v>68</v>
      </c>
      <c r="AI143" s="1">
        <v>4</v>
      </c>
      <c r="AJ143" s="3" t="s">
        <v>137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0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21</v>
      </c>
      <c r="F144" s="9">
        <v>37</v>
      </c>
      <c r="G144" s="9">
        <v>0</v>
      </c>
      <c r="H144" s="9">
        <v>0</v>
      </c>
      <c r="I144" s="9">
        <v>74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 t="s">
        <v>83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124</v>
      </c>
      <c r="AA144" s="8">
        <v>239326.36697750003</v>
      </c>
      <c r="AB144" s="8">
        <v>66002.276977500005</v>
      </c>
      <c r="AC144" s="8">
        <v>173324.09000000003</v>
      </c>
      <c r="AD144" s="8">
        <v>0</v>
      </c>
      <c r="AE144" s="8">
        <v>239326.36697750003</v>
      </c>
      <c r="AF144" s="8" t="s">
        <v>58</v>
      </c>
      <c r="AG144" s="1" t="s">
        <v>120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126</v>
      </c>
      <c r="BD144" s="56">
        <v>0</v>
      </c>
    </row>
    <row r="145" spans="1:56" ht="27.75" customHeight="1" x14ac:dyDescent="0.45">
      <c r="A145" s="3">
        <v>9</v>
      </c>
      <c r="B145" s="14" t="s">
        <v>357</v>
      </c>
      <c r="C145" s="9" t="s">
        <v>352</v>
      </c>
      <c r="D145" s="13" t="s">
        <v>353</v>
      </c>
      <c r="E145" s="9">
        <v>22</v>
      </c>
      <c r="F145" s="9">
        <v>34</v>
      </c>
      <c r="G145" s="9" t="s">
        <v>60</v>
      </c>
      <c r="H145" s="9" t="s">
        <v>66</v>
      </c>
      <c r="I145" s="9">
        <v>115</v>
      </c>
      <c r="J145" s="9" t="s">
        <v>78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354</v>
      </c>
      <c r="T145" s="12">
        <v>45836</v>
      </c>
      <c r="U145" s="11">
        <v>239700</v>
      </c>
      <c r="V145" s="10">
        <v>229700</v>
      </c>
      <c r="W145" s="10">
        <v>10000</v>
      </c>
      <c r="X145" s="10">
        <v>239772</v>
      </c>
      <c r="Y145" s="10">
        <v>0</v>
      </c>
      <c r="Z145" s="9" t="s">
        <v>279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355</v>
      </c>
      <c r="AG145" s="1" t="s">
        <v>120</v>
      </c>
      <c r="AH145" s="1" t="s">
        <v>68</v>
      </c>
      <c r="AI145" s="1">
        <v>4</v>
      </c>
      <c r="AJ145" s="3">
        <v>45836</v>
      </c>
      <c r="AK145" s="3">
        <v>45832</v>
      </c>
      <c r="AL145" s="3">
        <v>45826</v>
      </c>
      <c r="AM145" s="3">
        <v>45833</v>
      </c>
      <c r="AN145" s="3">
        <v>45834</v>
      </c>
      <c r="AO145" s="3">
        <v>45834</v>
      </c>
      <c r="AP145" s="3">
        <v>45831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281</v>
      </c>
      <c r="BD145" s="56">
        <v>0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21.6</v>
      </c>
      <c r="F146" s="9">
        <v>34</v>
      </c>
      <c r="G146" s="9">
        <v>0</v>
      </c>
      <c r="H146" s="9">
        <v>0</v>
      </c>
      <c r="I146" s="9">
        <v>97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279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58</v>
      </c>
      <c r="AG146" s="1" t="s">
        <v>120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281</v>
      </c>
      <c r="BD146" s="56">
        <v>0</v>
      </c>
    </row>
    <row r="147" spans="1:56" ht="27.75" customHeight="1" x14ac:dyDescent="0.45">
      <c r="A147" s="3">
        <v>45820</v>
      </c>
      <c r="B147" s="14" t="s">
        <v>598</v>
      </c>
      <c r="C147" s="9" t="s">
        <v>234</v>
      </c>
      <c r="D147" s="13" t="s">
        <v>569</v>
      </c>
      <c r="E147" s="9">
        <v>23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45834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84</v>
      </c>
      <c r="AA147" s="8">
        <v>5518.15</v>
      </c>
      <c r="AB147" s="8">
        <v>5518.15</v>
      </c>
      <c r="AC147" s="8">
        <v>0</v>
      </c>
      <c r="AD147" s="8">
        <v>1236</v>
      </c>
      <c r="AE147" s="8">
        <v>4282.1499999999996</v>
      </c>
      <c r="AF147" s="8">
        <v>0</v>
      </c>
      <c r="AG147" s="1" t="s">
        <v>120</v>
      </c>
      <c r="AH147" s="1" t="s">
        <v>68</v>
      </c>
      <c r="AI147" s="1">
        <v>4</v>
      </c>
      <c r="AJ147" s="3">
        <v>45834</v>
      </c>
      <c r="AK147" s="3">
        <v>45830</v>
      </c>
      <c r="AL147" s="3">
        <v>45824</v>
      </c>
      <c r="AM147" s="3">
        <v>45831</v>
      </c>
      <c r="AN147" s="3">
        <v>45832</v>
      </c>
      <c r="AO147" s="3">
        <v>45832</v>
      </c>
      <c r="AP147" s="3">
        <v>45829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0</v>
      </c>
    </row>
    <row r="148" spans="1:56" ht="27.75" customHeight="1" x14ac:dyDescent="0.45">
      <c r="A148" s="3">
        <v>45820</v>
      </c>
      <c r="B148" s="14" t="s">
        <v>599</v>
      </c>
      <c r="C148" s="9" t="s">
        <v>258</v>
      </c>
      <c r="D148" s="13" t="s">
        <v>570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93</v>
      </c>
      <c r="M148" s="10">
        <v>24</v>
      </c>
      <c r="N148" s="9">
        <v>37</v>
      </c>
      <c r="O148" s="9">
        <v>50</v>
      </c>
      <c r="P148" s="10">
        <v>178.00067625600002</v>
      </c>
      <c r="Q148" s="10">
        <v>0</v>
      </c>
      <c r="R148" s="10">
        <v>178.00067625600002</v>
      </c>
      <c r="S148" s="9" t="s">
        <v>128</v>
      </c>
      <c r="T148" s="12">
        <v>45842</v>
      </c>
      <c r="U148" s="11">
        <v>6500</v>
      </c>
      <c r="V148" s="10">
        <v>0</v>
      </c>
      <c r="W148" s="10">
        <v>6500</v>
      </c>
      <c r="X148" s="10">
        <v>0</v>
      </c>
      <c r="Y148" s="10">
        <v>6825</v>
      </c>
      <c r="Z148" s="9" t="s">
        <v>84</v>
      </c>
      <c r="AA148" s="8">
        <v>6447.1549999999997</v>
      </c>
      <c r="AB148" s="8">
        <v>6447.1549999999997</v>
      </c>
      <c r="AC148" s="8">
        <v>0</v>
      </c>
      <c r="AD148" s="8">
        <v>0</v>
      </c>
      <c r="AE148" s="8">
        <v>0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45842</v>
      </c>
      <c r="AK148" s="3">
        <v>45838</v>
      </c>
      <c r="AL148" s="3">
        <v>45832</v>
      </c>
      <c r="AM148" s="3">
        <v>45839</v>
      </c>
      <c r="AN148" s="3">
        <v>45840</v>
      </c>
      <c r="AO148" s="3">
        <v>45840</v>
      </c>
      <c r="AP148" s="3">
        <v>45837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45">
      <c r="A149" s="3">
        <v>45820</v>
      </c>
      <c r="B149" s="14" t="s">
        <v>599</v>
      </c>
      <c r="C149" s="9" t="s">
        <v>258</v>
      </c>
      <c r="D149" s="13" t="s">
        <v>571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93</v>
      </c>
      <c r="M149" s="10">
        <v>24</v>
      </c>
      <c r="N149" s="9">
        <v>37</v>
      </c>
      <c r="O149" s="9">
        <v>50</v>
      </c>
      <c r="P149" s="10">
        <v>178.00067625600002</v>
      </c>
      <c r="Q149" s="10">
        <v>0</v>
      </c>
      <c r="R149" s="10">
        <v>178.00067625600002</v>
      </c>
      <c r="S149" s="9" t="s">
        <v>128</v>
      </c>
      <c r="T149" s="12">
        <v>45842</v>
      </c>
      <c r="U149" s="11">
        <v>6500</v>
      </c>
      <c r="V149" s="10">
        <v>0</v>
      </c>
      <c r="W149" s="10">
        <v>6500</v>
      </c>
      <c r="X149" s="10">
        <v>0</v>
      </c>
      <c r="Y149" s="10">
        <v>6825</v>
      </c>
      <c r="Z149" s="9" t="s">
        <v>84</v>
      </c>
      <c r="AA149" s="8">
        <v>6447.1549999999997</v>
      </c>
      <c r="AB149" s="8">
        <v>6447.1549999999997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68</v>
      </c>
      <c r="AI149" s="1">
        <v>4</v>
      </c>
      <c r="AJ149" s="3">
        <v>45842</v>
      </c>
      <c r="AK149" s="3">
        <v>45838</v>
      </c>
      <c r="AL149" s="3">
        <v>45832</v>
      </c>
      <c r="AM149" s="3">
        <v>45839</v>
      </c>
      <c r="AN149" s="3">
        <v>45840</v>
      </c>
      <c r="AO149" s="3">
        <v>45840</v>
      </c>
      <c r="AP149" s="3">
        <v>45837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7.75" customHeight="1" x14ac:dyDescent="0.45">
      <c r="A150" s="3">
        <v>45820</v>
      </c>
      <c r="B150" s="14" t="s">
        <v>599</v>
      </c>
      <c r="C150" s="9" t="s">
        <v>258</v>
      </c>
      <c r="D150" s="13" t="s">
        <v>231</v>
      </c>
      <c r="E150" s="9">
        <v>23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128</v>
      </c>
      <c r="T150" s="12">
        <v>45842</v>
      </c>
      <c r="U150" s="11">
        <v>7000</v>
      </c>
      <c r="V150" s="10">
        <v>0</v>
      </c>
      <c r="W150" s="10">
        <v>7000</v>
      </c>
      <c r="X150" s="10">
        <v>0</v>
      </c>
      <c r="Y150" s="10">
        <v>7350</v>
      </c>
      <c r="Z150" s="9" t="s">
        <v>84</v>
      </c>
      <c r="AA150" s="8">
        <v>7725.41</v>
      </c>
      <c r="AB150" s="8">
        <v>7725.41</v>
      </c>
      <c r="AC150" s="8">
        <v>0</v>
      </c>
      <c r="AD150" s="8">
        <v>0</v>
      </c>
      <c r="AE150" s="8">
        <v>7725.41</v>
      </c>
      <c r="AF150" s="8">
        <v>0</v>
      </c>
      <c r="AG150" s="1" t="s">
        <v>61</v>
      </c>
      <c r="AH150" s="1" t="s">
        <v>68</v>
      </c>
      <c r="AI150" s="1">
        <v>4</v>
      </c>
      <c r="AJ150" s="3">
        <v>45842</v>
      </c>
      <c r="AK150" s="3">
        <v>45838</v>
      </c>
      <c r="AL150" s="3">
        <v>45832</v>
      </c>
      <c r="AM150" s="3">
        <v>45839</v>
      </c>
      <c r="AN150" s="3">
        <v>45840</v>
      </c>
      <c r="AO150" s="3">
        <v>45840</v>
      </c>
      <c r="AP150" s="3">
        <v>45837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7.75" customHeight="1" x14ac:dyDescent="0.45">
      <c r="A151" s="3" t="s">
        <v>141</v>
      </c>
      <c r="B151" s="14" t="s">
        <v>141</v>
      </c>
      <c r="C151" s="9" t="s">
        <v>258</v>
      </c>
      <c r="D151" s="13" t="s">
        <v>61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 t="s">
        <v>93</v>
      </c>
      <c r="M151" s="10">
        <v>24</v>
      </c>
      <c r="N151" s="9">
        <v>37</v>
      </c>
      <c r="O151" s="9">
        <v>50</v>
      </c>
      <c r="P151" s="10">
        <v>547.69438847999993</v>
      </c>
      <c r="Q151" s="10">
        <v>0</v>
      </c>
      <c r="R151" s="10">
        <v>547.69438847999993</v>
      </c>
      <c r="S151" s="9" t="s">
        <v>128</v>
      </c>
      <c r="T151" s="12">
        <v>45868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84</v>
      </c>
      <c r="AA151" s="8">
        <v>19837.400000000001</v>
      </c>
      <c r="AB151" s="8">
        <v>19837.400000000001</v>
      </c>
      <c r="AC151" s="8">
        <v>0</v>
      </c>
      <c r="AD151" s="8">
        <v>0</v>
      </c>
      <c r="AE151" s="8">
        <v>0</v>
      </c>
      <c r="AF151" s="8">
        <v>0</v>
      </c>
      <c r="AG151" s="1" t="s">
        <v>119</v>
      </c>
      <c r="AH151" s="1" t="s">
        <v>72</v>
      </c>
      <c r="AI151" s="1">
        <v>3</v>
      </c>
      <c r="AJ151" s="3">
        <v>45868</v>
      </c>
      <c r="AK151" s="3">
        <v>0</v>
      </c>
      <c r="AL151" s="3">
        <v>45858</v>
      </c>
      <c r="AM151" s="3">
        <v>45865</v>
      </c>
      <c r="AN151" s="3">
        <v>45866</v>
      </c>
      <c r="AO151" s="3">
        <v>45866</v>
      </c>
      <c r="AP151" s="3">
        <v>45863</v>
      </c>
      <c r="AQ151" s="3">
        <v>45867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34</v>
      </c>
      <c r="G152" s="9" t="s">
        <v>60</v>
      </c>
      <c r="H152" s="9">
        <v>0</v>
      </c>
      <c r="I152" s="9">
        <v>68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84</v>
      </c>
      <c r="AA152" s="8">
        <v>45975.270000000004</v>
      </c>
      <c r="AB152" s="8">
        <v>45975.270000000004</v>
      </c>
      <c r="AC152" s="8">
        <v>0</v>
      </c>
      <c r="AD152" s="8">
        <v>1236</v>
      </c>
      <c r="AE152" s="8">
        <v>12007.56</v>
      </c>
      <c r="AF152" s="8" t="s">
        <v>58</v>
      </c>
      <c r="AG152" s="1" t="s">
        <v>119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0</v>
      </c>
    </row>
    <row r="153" spans="1:56" ht="27.75" customHeight="1" x14ac:dyDescent="0.45">
      <c r="A153" s="3" t="s">
        <v>141</v>
      </c>
      <c r="B153" s="14" t="s">
        <v>141</v>
      </c>
      <c r="C153" s="9" t="s">
        <v>250</v>
      </c>
      <c r="D153" s="13" t="s">
        <v>61</v>
      </c>
      <c r="E153" s="9">
        <v>23</v>
      </c>
      <c r="F153" s="9">
        <v>34</v>
      </c>
      <c r="G153" s="9" t="s">
        <v>189</v>
      </c>
      <c r="H153" s="9">
        <v>0</v>
      </c>
      <c r="I153" s="9">
        <v>68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191</v>
      </c>
      <c r="AA153" s="8">
        <v>9918.7000000000007</v>
      </c>
      <c r="AB153" s="8">
        <v>0</v>
      </c>
      <c r="AC153" s="8">
        <v>9918.7000000000007</v>
      </c>
      <c r="AD153" s="8">
        <v>0</v>
      </c>
      <c r="AE153" s="8">
        <v>0</v>
      </c>
      <c r="AF153" s="8">
        <v>0</v>
      </c>
      <c r="AG153" s="1" t="s">
        <v>119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800.41704844444439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34</v>
      </c>
      <c r="G154" s="9" t="s">
        <v>189</v>
      </c>
      <c r="H154" s="9">
        <v>0</v>
      </c>
      <c r="I154" s="9">
        <v>68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191</v>
      </c>
      <c r="AA154" s="8">
        <v>9918.7000000000007</v>
      </c>
      <c r="AB154" s="8">
        <v>0</v>
      </c>
      <c r="AC154" s="8">
        <v>9918.7000000000007</v>
      </c>
      <c r="AD154" s="8">
        <v>0</v>
      </c>
      <c r="AE154" s="8">
        <v>0</v>
      </c>
      <c r="AF154" s="8">
        <v>0</v>
      </c>
      <c r="AG154" s="1" t="s">
        <v>122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0</v>
      </c>
    </row>
    <row r="155" spans="1:56" ht="27.75" customHeight="1" x14ac:dyDescent="0.45">
      <c r="A155" s="3">
        <v>45727</v>
      </c>
      <c r="B155" s="14" t="s">
        <v>300</v>
      </c>
      <c r="C155" s="9" t="s">
        <v>115</v>
      </c>
      <c r="D155" s="13" t="s">
        <v>59</v>
      </c>
      <c r="E155" s="9">
        <v>23</v>
      </c>
      <c r="F155" s="9">
        <v>40</v>
      </c>
      <c r="G155" s="9" t="s">
        <v>60</v>
      </c>
      <c r="H155" s="9" t="s">
        <v>66</v>
      </c>
      <c r="I155" s="9">
        <v>125</v>
      </c>
      <c r="J155" s="9" t="s">
        <v>57</v>
      </c>
      <c r="K155" s="9">
        <v>5</v>
      </c>
      <c r="L155" s="9" t="s">
        <v>221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1000</v>
      </c>
      <c r="V155" s="10">
        <v>0</v>
      </c>
      <c r="W155" s="10">
        <v>1000</v>
      </c>
      <c r="X155" s="10">
        <v>0</v>
      </c>
      <c r="Y155" s="10">
        <v>0</v>
      </c>
      <c r="Z155" s="9" t="s">
        <v>244</v>
      </c>
      <c r="AA155" s="8">
        <v>1159.5100000000002</v>
      </c>
      <c r="AB155" s="8">
        <v>1159.5100000000002</v>
      </c>
      <c r="AC155" s="8">
        <v>0</v>
      </c>
      <c r="AD155" s="8">
        <v>1159.5100000000002</v>
      </c>
      <c r="AE155" s="8">
        <v>0</v>
      </c>
      <c r="AF155" s="8" t="s">
        <v>247</v>
      </c>
      <c r="AG155" s="1" t="s">
        <v>119</v>
      </c>
      <c r="AH155" s="1" t="s">
        <v>156</v>
      </c>
      <c r="AI155" s="1">
        <v>2</v>
      </c>
      <c r="AJ155" s="3" t="s">
        <v>63</v>
      </c>
      <c r="AK155" s="3" t="e">
        <v>#VALUE!</v>
      </c>
      <c r="AL155" s="3">
        <v>0</v>
      </c>
      <c r="AM155" s="3">
        <v>0</v>
      </c>
      <c r="AN155" s="3">
        <v>0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152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0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37</v>
      </c>
      <c r="G156" s="9">
        <v>0</v>
      </c>
      <c r="H156" s="9">
        <v>0</v>
      </c>
      <c r="I156" s="9">
        <v>85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244</v>
      </c>
      <c r="AA156" s="8">
        <v>1159.5100000000002</v>
      </c>
      <c r="AB156" s="8">
        <v>1159.5100000000002</v>
      </c>
      <c r="AC156" s="8">
        <v>0</v>
      </c>
      <c r="AD156" s="8">
        <v>1159.5100000000002</v>
      </c>
      <c r="AE156" s="8">
        <v>0</v>
      </c>
      <c r="AF156" s="8" t="s">
        <v>58</v>
      </c>
      <c r="AG156" s="1" t="s">
        <v>119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245</v>
      </c>
      <c r="BD156" s="56">
        <v>0</v>
      </c>
    </row>
    <row r="157" spans="1:56" ht="27.75" customHeight="1" x14ac:dyDescent="0.45">
      <c r="A157" s="3">
        <v>45601</v>
      </c>
      <c r="B157" s="14" t="s">
        <v>216</v>
      </c>
      <c r="C157" s="9" t="s">
        <v>94</v>
      </c>
      <c r="D157" s="13" t="s">
        <v>110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40</v>
      </c>
      <c r="O157" s="9">
        <v>55</v>
      </c>
      <c r="P157" s="10">
        <v>0</v>
      </c>
      <c r="Q157" s="10">
        <v>0</v>
      </c>
      <c r="R157" s="10">
        <v>0</v>
      </c>
      <c r="S157" s="9" t="s">
        <v>100</v>
      </c>
      <c r="T157" s="12">
        <v>45831</v>
      </c>
      <c r="U157" s="11">
        <v>54000</v>
      </c>
      <c r="V157" s="10">
        <v>54000</v>
      </c>
      <c r="W157" s="10">
        <v>0</v>
      </c>
      <c r="X157" s="10">
        <v>57980</v>
      </c>
      <c r="Y157" s="10">
        <v>0</v>
      </c>
      <c r="Z157" s="9" t="s">
        <v>101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119</v>
      </c>
      <c r="AH157" s="1" t="s">
        <v>72</v>
      </c>
      <c r="AI157" s="1">
        <v>3</v>
      </c>
      <c r="AJ157" s="3">
        <v>45831</v>
      </c>
      <c r="AK157" s="3">
        <v>0</v>
      </c>
      <c r="AL157" s="3">
        <v>45821</v>
      </c>
      <c r="AM157" s="3">
        <v>45828</v>
      </c>
      <c r="AN157" s="3">
        <v>45829</v>
      </c>
      <c r="AO157" s="3">
        <v>45829</v>
      </c>
      <c r="AP157" s="3">
        <v>45826</v>
      </c>
      <c r="AQ157" s="3">
        <v>45830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117</v>
      </c>
      <c r="BD157" s="56">
        <v>0</v>
      </c>
    </row>
    <row r="158" spans="1:56" ht="27.75" customHeight="1" x14ac:dyDescent="0.45">
      <c r="A158" s="3">
        <v>45601</v>
      </c>
      <c r="B158" s="14" t="s">
        <v>216</v>
      </c>
      <c r="C158" s="9" t="s">
        <v>94</v>
      </c>
      <c r="D158" s="13" t="s">
        <v>110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40</v>
      </c>
      <c r="O158" s="9">
        <v>55</v>
      </c>
      <c r="P158" s="10">
        <v>1510.3930979174399</v>
      </c>
      <c r="Q158" s="10">
        <v>0</v>
      </c>
      <c r="R158" s="10">
        <v>1510.3930979174399</v>
      </c>
      <c r="S158" s="9" t="s">
        <v>100</v>
      </c>
      <c r="T158" s="12">
        <v>45835</v>
      </c>
      <c r="U158" s="11">
        <v>54000</v>
      </c>
      <c r="V158" s="10">
        <v>7620</v>
      </c>
      <c r="W158" s="10">
        <v>46380</v>
      </c>
      <c r="X158" s="10">
        <v>7620</v>
      </c>
      <c r="Y158" s="10">
        <v>48699</v>
      </c>
      <c r="Z158" s="9" t="s">
        <v>101</v>
      </c>
      <c r="AA158" s="8">
        <v>49890.502200000003</v>
      </c>
      <c r="AB158" s="8">
        <v>16450</v>
      </c>
      <c r="AC158" s="8">
        <v>33440.502200000003</v>
      </c>
      <c r="AD158" s="8">
        <v>0</v>
      </c>
      <c r="AE158" s="8">
        <v>0</v>
      </c>
      <c r="AF158" s="8">
        <v>0</v>
      </c>
      <c r="AG158" s="1" t="s">
        <v>119</v>
      </c>
      <c r="AH158" s="1" t="s">
        <v>72</v>
      </c>
      <c r="AI158" s="1">
        <v>3</v>
      </c>
      <c r="AJ158" s="3">
        <v>45835</v>
      </c>
      <c r="AK158" s="3">
        <v>0</v>
      </c>
      <c r="AL158" s="3">
        <v>45825</v>
      </c>
      <c r="AM158" s="3">
        <v>45832</v>
      </c>
      <c r="AN158" s="3">
        <v>45833</v>
      </c>
      <c r="AO158" s="3">
        <v>45833</v>
      </c>
      <c r="AP158" s="3">
        <v>45830</v>
      </c>
      <c r="AQ158" s="3">
        <v>45834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 t="s">
        <v>640</v>
      </c>
      <c r="AZ158" s="2">
        <v>0</v>
      </c>
      <c r="BA158" s="2">
        <v>0</v>
      </c>
      <c r="BB158" s="2">
        <v>0</v>
      </c>
      <c r="BC158" s="1" t="s">
        <v>117</v>
      </c>
      <c r="BD158" s="56">
        <v>4283.849089189056</v>
      </c>
    </row>
    <row r="159" spans="1:56" ht="27.75" customHeight="1" x14ac:dyDescent="0.45">
      <c r="A159" s="3">
        <v>45601</v>
      </c>
      <c r="B159" s="14" t="s">
        <v>216</v>
      </c>
      <c r="C159" s="9" t="s">
        <v>94</v>
      </c>
      <c r="D159" s="13" t="s">
        <v>110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92</v>
      </c>
      <c r="M159" s="10">
        <v>24</v>
      </c>
      <c r="N159" s="9">
        <v>40</v>
      </c>
      <c r="O159" s="9">
        <v>55</v>
      </c>
      <c r="P159" s="10">
        <v>1628.2806143999999</v>
      </c>
      <c r="Q159" s="10">
        <v>0</v>
      </c>
      <c r="R159" s="10">
        <v>1628.2806143999999</v>
      </c>
      <c r="S159" s="9" t="s">
        <v>100</v>
      </c>
      <c r="T159" s="12">
        <v>45842</v>
      </c>
      <c r="U159" s="11">
        <v>50000</v>
      </c>
      <c r="V159" s="10">
        <v>0</v>
      </c>
      <c r="W159" s="10">
        <v>50000</v>
      </c>
      <c r="X159" s="10">
        <v>0</v>
      </c>
      <c r="Y159" s="10">
        <v>52500</v>
      </c>
      <c r="Z159" s="9" t="s">
        <v>101</v>
      </c>
      <c r="AA159" s="8">
        <v>53784.500000000007</v>
      </c>
      <c r="AB159" s="8">
        <v>0</v>
      </c>
      <c r="AC159" s="8">
        <v>53784.500000000007</v>
      </c>
      <c r="AD159" s="8">
        <v>0</v>
      </c>
      <c r="AE159" s="8">
        <v>0</v>
      </c>
      <c r="AF159" s="8">
        <v>0</v>
      </c>
      <c r="AG159" s="1" t="s">
        <v>120</v>
      </c>
      <c r="AH159" s="1" t="s">
        <v>72</v>
      </c>
      <c r="AI159" s="1">
        <v>3</v>
      </c>
      <c r="AJ159" s="3">
        <v>45842</v>
      </c>
      <c r="AK159" s="3">
        <v>0</v>
      </c>
      <c r="AL159" s="3">
        <v>45832</v>
      </c>
      <c r="AM159" s="3">
        <v>45839</v>
      </c>
      <c r="AN159" s="3">
        <v>45840</v>
      </c>
      <c r="AO159" s="3">
        <v>45840</v>
      </c>
      <c r="AP159" s="3">
        <v>45837</v>
      </c>
      <c r="AQ159" s="3">
        <v>45841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 t="s">
        <v>658</v>
      </c>
      <c r="AZ159" s="2">
        <v>0</v>
      </c>
      <c r="BA159" s="2">
        <v>0</v>
      </c>
      <c r="BB159" s="2">
        <v>0</v>
      </c>
      <c r="BC159" s="1" t="s">
        <v>117</v>
      </c>
      <c r="BD159" s="56">
        <v>6889.9886718055568</v>
      </c>
    </row>
    <row r="160" spans="1:56" ht="27.75" customHeight="1" x14ac:dyDescent="0.45">
      <c r="A160" s="3">
        <v>45601</v>
      </c>
      <c r="B160" s="14" t="s">
        <v>216</v>
      </c>
      <c r="C160" s="9" t="s">
        <v>94</v>
      </c>
      <c r="D160" s="13" t="s">
        <v>151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0</v>
      </c>
      <c r="Q160" s="10">
        <v>264</v>
      </c>
      <c r="R160" s="10">
        <v>0</v>
      </c>
      <c r="S160" s="9" t="s">
        <v>100</v>
      </c>
      <c r="T160" s="12">
        <v>45845</v>
      </c>
      <c r="U160" s="11">
        <v>50000</v>
      </c>
      <c r="V160" s="10">
        <v>50000</v>
      </c>
      <c r="W160" s="10">
        <v>0</v>
      </c>
      <c r="X160" s="10">
        <v>0</v>
      </c>
      <c r="Y160" s="10">
        <v>0</v>
      </c>
      <c r="Z160" s="9" t="s">
        <v>276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 t="s">
        <v>277</v>
      </c>
      <c r="AG160" s="1" t="s">
        <v>120</v>
      </c>
      <c r="AH160" s="1" t="s">
        <v>72</v>
      </c>
      <c r="AI160" s="1">
        <v>3</v>
      </c>
      <c r="AJ160" s="3">
        <v>45845</v>
      </c>
      <c r="AK160" s="3">
        <v>0</v>
      </c>
      <c r="AL160" s="3">
        <v>45835</v>
      </c>
      <c r="AM160" s="3">
        <v>45842</v>
      </c>
      <c r="AN160" s="3">
        <v>45843</v>
      </c>
      <c r="AO160" s="3">
        <v>45843</v>
      </c>
      <c r="AP160" s="3">
        <v>45840</v>
      </c>
      <c r="AQ160" s="3">
        <v>45844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117</v>
      </c>
      <c r="BD160" s="56">
        <v>0</v>
      </c>
    </row>
    <row r="161" spans="1:56" ht="27.75" customHeight="1" x14ac:dyDescent="0.45">
      <c r="A161" s="3">
        <v>45601</v>
      </c>
      <c r="B161" s="14" t="s">
        <v>216</v>
      </c>
      <c r="C161" s="9" t="s">
        <v>94</v>
      </c>
      <c r="D161" s="13" t="s">
        <v>151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0</v>
      </c>
      <c r="Q161" s="10">
        <v>264</v>
      </c>
      <c r="R161" s="10">
        <v>0</v>
      </c>
      <c r="S161" s="9" t="s">
        <v>100</v>
      </c>
      <c r="T161" s="12">
        <v>45852</v>
      </c>
      <c r="U161" s="11">
        <v>50000</v>
      </c>
      <c r="V161" s="10">
        <v>50000</v>
      </c>
      <c r="W161" s="10">
        <v>0</v>
      </c>
      <c r="X161" s="10">
        <v>0</v>
      </c>
      <c r="Y161" s="10">
        <v>0</v>
      </c>
      <c r="Z161" s="9" t="s">
        <v>276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 t="s">
        <v>277</v>
      </c>
      <c r="AG161" s="1" t="s">
        <v>120</v>
      </c>
      <c r="AH161" s="1" t="s">
        <v>72</v>
      </c>
      <c r="AI161" s="1">
        <v>3</v>
      </c>
      <c r="AJ161" s="3">
        <v>45852</v>
      </c>
      <c r="AK161" s="3">
        <v>0</v>
      </c>
      <c r="AL161" s="3">
        <v>45842</v>
      </c>
      <c r="AM161" s="3">
        <v>45849</v>
      </c>
      <c r="AN161" s="3">
        <v>45850</v>
      </c>
      <c r="AO161" s="3">
        <v>45850</v>
      </c>
      <c r="AP161" s="3">
        <v>45847</v>
      </c>
      <c r="AQ161" s="3">
        <v>45851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117</v>
      </c>
      <c r="BD161" s="56">
        <v>0</v>
      </c>
    </row>
    <row r="162" spans="1:56" ht="27.75" customHeight="1" x14ac:dyDescent="0.45">
      <c r="A162" s="3">
        <v>45601</v>
      </c>
      <c r="B162" s="14" t="s">
        <v>216</v>
      </c>
      <c r="C162" s="9" t="s">
        <v>94</v>
      </c>
      <c r="D162" s="13" t="s">
        <v>151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4832.7368635391995</v>
      </c>
      <c r="Q162" s="10">
        <v>0</v>
      </c>
      <c r="R162" s="10">
        <v>4832.7368635391995</v>
      </c>
      <c r="S162" s="9" t="s">
        <v>100</v>
      </c>
      <c r="T162" s="12" t="s">
        <v>63</v>
      </c>
      <c r="U162" s="11">
        <v>200000</v>
      </c>
      <c r="V162" s="10">
        <v>51600</v>
      </c>
      <c r="W162" s="10">
        <v>148400</v>
      </c>
      <c r="X162" s="10">
        <v>0</v>
      </c>
      <c r="Y162" s="10">
        <v>155820</v>
      </c>
      <c r="Z162" s="9" t="s">
        <v>276</v>
      </c>
      <c r="AA162" s="8">
        <v>159632.39600000001</v>
      </c>
      <c r="AB162" s="8">
        <v>0</v>
      </c>
      <c r="AC162" s="8">
        <v>159632.39600000001</v>
      </c>
      <c r="AD162" s="8">
        <v>0</v>
      </c>
      <c r="AE162" s="8">
        <v>0</v>
      </c>
      <c r="AF162" s="8" t="s">
        <v>277</v>
      </c>
      <c r="AG162" s="1" t="s">
        <v>119</v>
      </c>
      <c r="AH162" s="1" t="s">
        <v>72</v>
      </c>
      <c r="AI162" s="1">
        <v>3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45858</v>
      </c>
      <c r="AZ162" s="2">
        <v>0</v>
      </c>
      <c r="BA162" s="2">
        <v>0</v>
      </c>
      <c r="BB162" s="2">
        <v>0</v>
      </c>
      <c r="BC162" s="1" t="s">
        <v>117</v>
      </c>
      <c r="BD162" s="56">
        <v>20449.486377918889</v>
      </c>
    </row>
    <row r="163" spans="1:56" ht="27.75" customHeight="1" x14ac:dyDescent="0.45">
      <c r="A163" s="3">
        <v>45601</v>
      </c>
      <c r="B163" s="14" t="s">
        <v>216</v>
      </c>
      <c r="C163" s="9" t="s">
        <v>94</v>
      </c>
      <c r="D163" s="13" t="s">
        <v>151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6513.1224575999995</v>
      </c>
      <c r="Q163" s="10">
        <v>0</v>
      </c>
      <c r="R163" s="10">
        <v>6513.1224575999995</v>
      </c>
      <c r="S163" s="9" t="s">
        <v>100</v>
      </c>
      <c r="T163" s="12" t="s">
        <v>63</v>
      </c>
      <c r="U163" s="11">
        <v>200000</v>
      </c>
      <c r="V163" s="10">
        <v>0</v>
      </c>
      <c r="W163" s="10">
        <v>200000</v>
      </c>
      <c r="X163" s="10">
        <v>0</v>
      </c>
      <c r="Y163" s="10">
        <v>210000</v>
      </c>
      <c r="Z163" s="9" t="s">
        <v>101</v>
      </c>
      <c r="AA163" s="8">
        <v>215138.00000000003</v>
      </c>
      <c r="AB163" s="8">
        <v>0</v>
      </c>
      <c r="AC163" s="8">
        <v>215138.00000000003</v>
      </c>
      <c r="AD163" s="8">
        <v>0</v>
      </c>
      <c r="AE163" s="8">
        <v>0</v>
      </c>
      <c r="AF163" s="8" t="s">
        <v>277</v>
      </c>
      <c r="AG163" s="1" t="s">
        <v>119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45889</v>
      </c>
      <c r="AZ163" s="2">
        <v>0</v>
      </c>
      <c r="BA163" s="2">
        <v>0</v>
      </c>
      <c r="BB163" s="2">
        <v>0</v>
      </c>
      <c r="BC163" s="1" t="s">
        <v>117</v>
      </c>
      <c r="BD163" s="56">
        <v>27559.954687222227</v>
      </c>
    </row>
    <row r="164" spans="1:56" ht="27.75" customHeight="1" x14ac:dyDescent="0.45">
      <c r="A164" s="3">
        <v>45601</v>
      </c>
      <c r="B164" s="14" t="s">
        <v>216</v>
      </c>
      <c r="C164" s="9" t="s">
        <v>94</v>
      </c>
      <c r="D164" s="13" t="s">
        <v>151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4437.9765113840631</v>
      </c>
      <c r="Q164" s="10">
        <v>0</v>
      </c>
      <c r="R164" s="10">
        <v>4437.9765113840631</v>
      </c>
      <c r="S164" s="9" t="s">
        <v>100</v>
      </c>
      <c r="T164" s="12" t="s">
        <v>63</v>
      </c>
      <c r="U164" s="11">
        <v>136278</v>
      </c>
      <c r="V164" s="10">
        <v>0</v>
      </c>
      <c r="W164" s="10">
        <v>136278</v>
      </c>
      <c r="X164" s="10">
        <v>0</v>
      </c>
      <c r="Y164" s="10">
        <v>143091.9</v>
      </c>
      <c r="Z164" s="9" t="s">
        <v>101</v>
      </c>
      <c r="AA164" s="8">
        <v>146592.88182000001</v>
      </c>
      <c r="AB164" s="8">
        <v>0</v>
      </c>
      <c r="AC164" s="8">
        <v>146592.88182000001</v>
      </c>
      <c r="AD164" s="8">
        <v>0</v>
      </c>
      <c r="AE164" s="8">
        <v>0</v>
      </c>
      <c r="AF164" s="8" t="s">
        <v>277</v>
      </c>
      <c r="AG164" s="1" t="s">
        <v>119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117</v>
      </c>
      <c r="BD164" s="56">
        <v>18779.077524326356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128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101</v>
      </c>
      <c r="AA165" s="8">
        <v>625038.28002000006</v>
      </c>
      <c r="AB165" s="8">
        <v>16450</v>
      </c>
      <c r="AC165" s="8">
        <v>608588.28002000006</v>
      </c>
      <c r="AD165" s="8">
        <v>0</v>
      </c>
      <c r="AE165" s="8">
        <v>0</v>
      </c>
      <c r="AF165" s="8" t="s">
        <v>58</v>
      </c>
      <c r="AG165" s="1" t="s">
        <v>119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0</v>
      </c>
    </row>
    <row r="166" spans="1:56" ht="27.75" customHeight="1" x14ac:dyDescent="0.45">
      <c r="A166" s="3" t="s">
        <v>141</v>
      </c>
      <c r="B166" s="14" t="s">
        <v>141</v>
      </c>
      <c r="C166" s="9" t="s">
        <v>148</v>
      </c>
      <c r="D166" s="13" t="s">
        <v>59</v>
      </c>
      <c r="E166" s="9">
        <v>26</v>
      </c>
      <c r="F166" s="9">
        <v>42</v>
      </c>
      <c r="G166" s="9" t="s">
        <v>60</v>
      </c>
      <c r="H166" s="9">
        <v>0</v>
      </c>
      <c r="I166" s="9">
        <v>100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45868</v>
      </c>
      <c r="U166" s="11">
        <v>40000</v>
      </c>
      <c r="V166" s="10">
        <v>0</v>
      </c>
      <c r="W166" s="10">
        <v>40000</v>
      </c>
      <c r="X166" s="10">
        <v>0</v>
      </c>
      <c r="Y166" s="10">
        <v>0</v>
      </c>
      <c r="Z166" s="9" t="s">
        <v>85</v>
      </c>
      <c r="AA166" s="8">
        <v>48615.600000000006</v>
      </c>
      <c r="AB166" s="8">
        <v>0</v>
      </c>
      <c r="AC166" s="8">
        <v>48615.600000000006</v>
      </c>
      <c r="AD166" s="8">
        <v>0</v>
      </c>
      <c r="AE166" s="8">
        <v>0</v>
      </c>
      <c r="AF166" s="8">
        <v>0</v>
      </c>
      <c r="AG166" s="1" t="s">
        <v>120</v>
      </c>
      <c r="AH166" s="1" t="s">
        <v>77</v>
      </c>
      <c r="AI166" s="1">
        <v>1</v>
      </c>
      <c r="AJ166" s="3">
        <v>45868</v>
      </c>
      <c r="AK166" s="3">
        <v>0</v>
      </c>
      <c r="AL166" s="3">
        <v>0</v>
      </c>
      <c r="AM166" s="3">
        <v>0</v>
      </c>
      <c r="AN166" s="3">
        <v>0</v>
      </c>
      <c r="AO166" s="3">
        <v>45867</v>
      </c>
      <c r="AP166" s="3">
        <v>45863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3925.4396133333335</v>
      </c>
    </row>
    <row r="167" spans="1:56" ht="27.75" customHeight="1" x14ac:dyDescent="0.45">
      <c r="A167" s="3" t="s">
        <v>141</v>
      </c>
      <c r="B167" s="14" t="s">
        <v>141</v>
      </c>
      <c r="C167" s="9" t="s">
        <v>196</v>
      </c>
      <c r="D167" s="13" t="s">
        <v>61</v>
      </c>
      <c r="E167" s="9">
        <v>26</v>
      </c>
      <c r="F167" s="9">
        <v>41</v>
      </c>
      <c r="G167" s="9" t="s">
        <v>60</v>
      </c>
      <c r="H167" s="9">
        <v>0</v>
      </c>
      <c r="I167" s="9">
        <v>97</v>
      </c>
      <c r="J167" s="9" t="s">
        <v>57</v>
      </c>
      <c r="K167" s="9">
        <v>5</v>
      </c>
      <c r="L167" s="9" t="s">
        <v>92</v>
      </c>
      <c r="M167" s="10">
        <v>27</v>
      </c>
      <c r="N167" s="9">
        <v>43</v>
      </c>
      <c r="O167" s="9">
        <v>40</v>
      </c>
      <c r="P167" s="10">
        <v>286.42936262399996</v>
      </c>
      <c r="Q167" s="10">
        <v>0</v>
      </c>
      <c r="R167" s="10">
        <v>286.42936262399996</v>
      </c>
      <c r="S167" s="9" t="s">
        <v>204</v>
      </c>
      <c r="T167" s="12">
        <v>45868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85</v>
      </c>
      <c r="AA167" s="8">
        <v>11874.499999999998</v>
      </c>
      <c r="AB167" s="8">
        <v>0</v>
      </c>
      <c r="AC167" s="8">
        <v>11874.499999999998</v>
      </c>
      <c r="AD167" s="8">
        <v>0</v>
      </c>
      <c r="AE167" s="8">
        <v>0</v>
      </c>
      <c r="AF167" s="8">
        <v>0</v>
      </c>
      <c r="AG167" s="1" t="s">
        <v>122</v>
      </c>
      <c r="AH167" s="1" t="s">
        <v>72</v>
      </c>
      <c r="AI167" s="1">
        <v>3</v>
      </c>
      <c r="AJ167" s="3">
        <v>45868</v>
      </c>
      <c r="AK167" s="3">
        <v>0</v>
      </c>
      <c r="AL167" s="3">
        <v>45858</v>
      </c>
      <c r="AM167" s="3">
        <v>45865</v>
      </c>
      <c r="AN167" s="3">
        <v>45866</v>
      </c>
      <c r="AO167" s="3">
        <v>45866</v>
      </c>
      <c r="AP167" s="3">
        <v>45863</v>
      </c>
      <c r="AQ167" s="3">
        <v>45867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958.79990555555537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 t="s">
        <v>60</v>
      </c>
      <c r="H168" s="9">
        <v>0</v>
      </c>
      <c r="I168" s="9">
        <v>102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85</v>
      </c>
      <c r="AA168" s="8">
        <v>60490.100000000006</v>
      </c>
      <c r="AB168" s="8">
        <v>0</v>
      </c>
      <c r="AC168" s="8">
        <v>60490.100000000006</v>
      </c>
      <c r="AD168" s="8">
        <v>0</v>
      </c>
      <c r="AE168" s="8">
        <v>0</v>
      </c>
      <c r="AF168" s="8" t="s">
        <v>58</v>
      </c>
      <c r="AG168" s="1" t="s">
        <v>119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0</v>
      </c>
    </row>
    <row r="169" spans="1:56" ht="27.75" customHeight="1" x14ac:dyDescent="0.45">
      <c r="A169" s="3">
        <v>0</v>
      </c>
      <c r="B169" s="14" t="s">
        <v>133</v>
      </c>
      <c r="C169" s="9" t="s">
        <v>661</v>
      </c>
      <c r="D169" s="13" t="s">
        <v>662</v>
      </c>
      <c r="E169" s="9">
        <v>26</v>
      </c>
      <c r="F169" s="9">
        <v>43</v>
      </c>
      <c r="G169" s="9" t="s">
        <v>60</v>
      </c>
      <c r="H169" s="9" t="s">
        <v>66</v>
      </c>
      <c r="I169" s="9">
        <v>140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663</v>
      </c>
      <c r="T169" s="12">
        <v>45836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157</v>
      </c>
      <c r="AA169" s="8">
        <v>12433.3</v>
      </c>
      <c r="AB169" s="8">
        <v>12433.3</v>
      </c>
      <c r="AC169" s="8">
        <v>0</v>
      </c>
      <c r="AD169" s="8">
        <v>3000</v>
      </c>
      <c r="AE169" s="8">
        <v>9433.2999999999993</v>
      </c>
      <c r="AF169" s="8">
        <v>0</v>
      </c>
      <c r="AG169" s="1" t="s">
        <v>119</v>
      </c>
      <c r="AH169" s="1" t="s">
        <v>75</v>
      </c>
      <c r="AI169" s="1">
        <v>4</v>
      </c>
      <c r="AJ169" s="3">
        <v>45836</v>
      </c>
      <c r="AK169" s="3">
        <v>45832</v>
      </c>
      <c r="AL169" s="3">
        <v>45825</v>
      </c>
      <c r="AM169" s="3">
        <v>45833</v>
      </c>
      <c r="AN169" s="3">
        <v>45834</v>
      </c>
      <c r="AO169" s="3">
        <v>45835</v>
      </c>
      <c r="AP169" s="3">
        <v>45831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0</v>
      </c>
    </row>
    <row r="170" spans="1:56" ht="27.75" customHeight="1" x14ac:dyDescent="0.45">
      <c r="A170" s="3">
        <v>45804</v>
      </c>
      <c r="B170" s="14" t="s">
        <v>491</v>
      </c>
      <c r="C170" s="9" t="s">
        <v>145</v>
      </c>
      <c r="D170" s="13" t="s">
        <v>59</v>
      </c>
      <c r="E170" s="9">
        <v>26</v>
      </c>
      <c r="F170" s="9">
        <v>39</v>
      </c>
      <c r="G170" s="9" t="s">
        <v>60</v>
      </c>
      <c r="H170" s="9">
        <v>0</v>
      </c>
      <c r="I170" s="9">
        <v>93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128</v>
      </c>
      <c r="T170" s="12">
        <v>45838</v>
      </c>
      <c r="U170" s="11">
        <v>5000</v>
      </c>
      <c r="V170" s="10">
        <v>5000</v>
      </c>
      <c r="W170" s="10">
        <v>0</v>
      </c>
      <c r="X170" s="10">
        <v>0</v>
      </c>
      <c r="Y170" s="10">
        <v>0</v>
      </c>
      <c r="Z170" s="9" t="s">
        <v>157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119</v>
      </c>
      <c r="AH170" s="1" t="s">
        <v>77</v>
      </c>
      <c r="AI170" s="1">
        <v>1</v>
      </c>
      <c r="AJ170" s="3">
        <v>45838</v>
      </c>
      <c r="AK170" s="3">
        <v>0</v>
      </c>
      <c r="AL170" s="3">
        <v>0</v>
      </c>
      <c r="AM170" s="3">
        <v>0</v>
      </c>
      <c r="AN170" s="3">
        <v>0</v>
      </c>
      <c r="AO170" s="3">
        <v>45837</v>
      </c>
      <c r="AP170" s="3">
        <v>45833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26</v>
      </c>
      <c r="F171" s="9">
        <v>43</v>
      </c>
      <c r="G171" s="9">
        <v>0</v>
      </c>
      <c r="H171" s="9">
        <v>0</v>
      </c>
      <c r="I171" s="9">
        <v>100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157</v>
      </c>
      <c r="AA171" s="8">
        <v>12433.3</v>
      </c>
      <c r="AB171" s="8">
        <v>12433.3</v>
      </c>
      <c r="AC171" s="8">
        <v>0</v>
      </c>
      <c r="AD171" s="8">
        <v>3000</v>
      </c>
      <c r="AE171" s="8">
        <v>9433.2999999999993</v>
      </c>
      <c r="AF171" s="8" t="s">
        <v>58</v>
      </c>
      <c r="AG171" s="1" t="s">
        <v>122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0</v>
      </c>
    </row>
    <row r="172" spans="1:56" ht="27.75" customHeight="1" x14ac:dyDescent="0.45">
      <c r="A172" s="3" t="s">
        <v>141</v>
      </c>
      <c r="B172" s="14" t="s">
        <v>141</v>
      </c>
      <c r="C172" s="9" t="s">
        <v>113</v>
      </c>
      <c r="D172" s="13" t="s">
        <v>59</v>
      </c>
      <c r="E172" s="9">
        <v>26</v>
      </c>
      <c r="F172" s="9">
        <v>43</v>
      </c>
      <c r="G172" s="9" t="s">
        <v>60</v>
      </c>
      <c r="H172" s="9">
        <v>0</v>
      </c>
      <c r="I172" s="9">
        <v>116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>
        <v>45868</v>
      </c>
      <c r="U172" s="11">
        <v>20000</v>
      </c>
      <c r="V172" s="10">
        <v>0</v>
      </c>
      <c r="W172" s="10">
        <v>20000</v>
      </c>
      <c r="X172" s="10">
        <v>0</v>
      </c>
      <c r="Y172" s="10">
        <v>0</v>
      </c>
      <c r="Z172" s="9" t="s">
        <v>223</v>
      </c>
      <c r="AA172" s="8">
        <v>24866.6</v>
      </c>
      <c r="AB172" s="8">
        <v>18836</v>
      </c>
      <c r="AC172" s="8">
        <v>6030.5999999999985</v>
      </c>
      <c r="AD172" s="8">
        <v>0</v>
      </c>
      <c r="AE172" s="8">
        <v>0</v>
      </c>
      <c r="AF172" s="8">
        <v>0</v>
      </c>
      <c r="AG172" s="1" t="s">
        <v>121</v>
      </c>
      <c r="AH172" s="1" t="s">
        <v>77</v>
      </c>
      <c r="AI172" s="1">
        <v>1</v>
      </c>
      <c r="AJ172" s="3">
        <v>45868</v>
      </c>
      <c r="AK172" s="3">
        <v>0</v>
      </c>
      <c r="AL172" s="3">
        <v>0</v>
      </c>
      <c r="AM172" s="3">
        <v>0</v>
      </c>
      <c r="AN172" s="3">
        <v>0</v>
      </c>
      <c r="AO172" s="3">
        <v>45867</v>
      </c>
      <c r="AP172" s="3">
        <v>45863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599.30762666666658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>
        <v>0</v>
      </c>
      <c r="H173" s="9">
        <v>0</v>
      </c>
      <c r="I173" s="9">
        <v>116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223</v>
      </c>
      <c r="AA173" s="8">
        <v>24866.6</v>
      </c>
      <c r="AB173" s="8">
        <v>18836</v>
      </c>
      <c r="AC173" s="8">
        <v>6030.5999999999985</v>
      </c>
      <c r="AD173" s="8">
        <v>0</v>
      </c>
      <c r="AE173" s="8">
        <v>0</v>
      </c>
      <c r="AF173" s="8" t="s">
        <v>58</v>
      </c>
      <c r="AG173" s="1" t="s">
        <v>122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224</v>
      </c>
      <c r="BD173" s="56">
        <v>0</v>
      </c>
    </row>
    <row r="174" spans="1:56" ht="27.75" customHeight="1" x14ac:dyDescent="0.45">
      <c r="A174" s="3">
        <v>45815</v>
      </c>
      <c r="B174" s="14" t="s">
        <v>527</v>
      </c>
      <c r="C174" s="9" t="s">
        <v>113</v>
      </c>
      <c r="D174" s="13" t="s">
        <v>59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45833</v>
      </c>
      <c r="U174" s="11">
        <v>10000</v>
      </c>
      <c r="V174" s="10">
        <v>0</v>
      </c>
      <c r="W174" s="10">
        <v>10000</v>
      </c>
      <c r="X174" s="10">
        <v>0</v>
      </c>
      <c r="Y174" s="10">
        <v>0</v>
      </c>
      <c r="Z174" s="9" t="s">
        <v>89</v>
      </c>
      <c r="AA174" s="8">
        <v>12433.3</v>
      </c>
      <c r="AB174" s="8">
        <v>12433.3</v>
      </c>
      <c r="AC174" s="8">
        <v>0</v>
      </c>
      <c r="AD174" s="8">
        <v>12433.3</v>
      </c>
      <c r="AE174" s="8">
        <v>0</v>
      </c>
      <c r="AF174" s="8" t="s">
        <v>247</v>
      </c>
      <c r="AG174" s="1" t="s">
        <v>122</v>
      </c>
      <c r="AH174" s="1" t="s">
        <v>389</v>
      </c>
      <c r="AI174" s="1">
        <v>2</v>
      </c>
      <c r="AJ174" s="3">
        <v>45833</v>
      </c>
      <c r="AK174" s="3">
        <v>0</v>
      </c>
      <c r="AL174" s="3">
        <v>0</v>
      </c>
      <c r="AM174" s="3">
        <v>0</v>
      </c>
      <c r="AN174" s="3">
        <v>0</v>
      </c>
      <c r="AO174" s="3">
        <v>45831</v>
      </c>
      <c r="AP174" s="3">
        <v>45828</v>
      </c>
      <c r="AQ174" s="3">
        <v>45832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152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107</v>
      </c>
      <c r="BD174" s="56">
        <v>0</v>
      </c>
    </row>
    <row r="175" spans="1:56" ht="27.75" customHeight="1" x14ac:dyDescent="0.45">
      <c r="A175" s="3">
        <v>45825</v>
      </c>
      <c r="B175" s="14" t="s">
        <v>633</v>
      </c>
      <c r="C175" s="9" t="s">
        <v>113</v>
      </c>
      <c r="D175" s="13" t="s">
        <v>241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45833</v>
      </c>
      <c r="U175" s="11">
        <v>10000</v>
      </c>
      <c r="V175" s="10">
        <v>0</v>
      </c>
      <c r="W175" s="10">
        <v>10000</v>
      </c>
      <c r="X175" s="10">
        <v>10800</v>
      </c>
      <c r="Y175" s="10">
        <v>0</v>
      </c>
      <c r="Z175" s="9" t="s">
        <v>89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247</v>
      </c>
      <c r="AG175" s="1" t="s">
        <v>120</v>
      </c>
      <c r="AH175" s="1" t="s">
        <v>75</v>
      </c>
      <c r="AI175" s="1">
        <v>4</v>
      </c>
      <c r="AJ175" s="3">
        <v>45833</v>
      </c>
      <c r="AK175" s="3">
        <v>45829</v>
      </c>
      <c r="AL175" s="3">
        <v>45822</v>
      </c>
      <c r="AM175" s="3">
        <v>45830</v>
      </c>
      <c r="AN175" s="3">
        <v>45831</v>
      </c>
      <c r="AO175" s="3">
        <v>45832</v>
      </c>
      <c r="AP175" s="3">
        <v>45828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69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107</v>
      </c>
      <c r="BD175" s="56">
        <v>0</v>
      </c>
    </row>
    <row r="176" spans="1:56" ht="27.75" customHeight="1" x14ac:dyDescent="0.45">
      <c r="A176" s="3">
        <v>45815</v>
      </c>
      <c r="B176" s="14" t="s">
        <v>527</v>
      </c>
      <c r="C176" s="9" t="s">
        <v>113</v>
      </c>
      <c r="D176" s="13" t="s">
        <v>59</v>
      </c>
      <c r="E176" s="9">
        <v>26</v>
      </c>
      <c r="F176" s="9">
        <v>43</v>
      </c>
      <c r="G176" s="9" t="s">
        <v>60</v>
      </c>
      <c r="H176" s="9" t="s">
        <v>66</v>
      </c>
      <c r="I176" s="9">
        <v>150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45838</v>
      </c>
      <c r="U176" s="11">
        <v>5000</v>
      </c>
      <c r="V176" s="10">
        <v>0</v>
      </c>
      <c r="W176" s="10">
        <v>5000</v>
      </c>
      <c r="X176" s="10">
        <v>0</v>
      </c>
      <c r="Y176" s="10">
        <v>0</v>
      </c>
      <c r="Z176" s="9" t="s">
        <v>89</v>
      </c>
      <c r="AA176" s="8">
        <v>6216.65</v>
      </c>
      <c r="AB176" s="8">
        <v>6216.65</v>
      </c>
      <c r="AC176" s="8">
        <v>0</v>
      </c>
      <c r="AD176" s="8">
        <v>0</v>
      </c>
      <c r="AE176" s="8">
        <v>6216.65</v>
      </c>
      <c r="AF176" s="8" t="s">
        <v>247</v>
      </c>
      <c r="AG176" s="1" t="s">
        <v>120</v>
      </c>
      <c r="AH176" s="1" t="s">
        <v>389</v>
      </c>
      <c r="AI176" s="1">
        <v>2</v>
      </c>
      <c r="AJ176" s="3">
        <v>45838</v>
      </c>
      <c r="AK176" s="3">
        <v>0</v>
      </c>
      <c r="AL176" s="3">
        <v>0</v>
      </c>
      <c r="AM176" s="3">
        <v>0</v>
      </c>
      <c r="AN176" s="3">
        <v>0</v>
      </c>
      <c r="AO176" s="3">
        <v>45836</v>
      </c>
      <c r="AP176" s="3">
        <v>45833</v>
      </c>
      <c r="AQ176" s="3">
        <v>45837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152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107</v>
      </c>
      <c r="BD176" s="56">
        <v>0</v>
      </c>
    </row>
    <row r="177" spans="1:56" ht="27.75" customHeight="1" x14ac:dyDescent="0.45">
      <c r="A177" s="3">
        <v>45820</v>
      </c>
      <c r="B177" s="14" t="s">
        <v>605</v>
      </c>
      <c r="C177" s="9" t="s">
        <v>113</v>
      </c>
      <c r="D177" s="13" t="s">
        <v>59</v>
      </c>
      <c r="E177" s="9">
        <v>26</v>
      </c>
      <c r="F177" s="9">
        <v>43</v>
      </c>
      <c r="G177" s="9" t="s">
        <v>60</v>
      </c>
      <c r="H177" s="9" t="s">
        <v>66</v>
      </c>
      <c r="I177" s="9">
        <v>150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>
        <v>45838</v>
      </c>
      <c r="U177" s="11">
        <v>15000</v>
      </c>
      <c r="V177" s="10">
        <v>0</v>
      </c>
      <c r="W177" s="10">
        <v>15000</v>
      </c>
      <c r="X177" s="10">
        <v>0</v>
      </c>
      <c r="Y177" s="10">
        <v>0</v>
      </c>
      <c r="Z177" s="9" t="s">
        <v>89</v>
      </c>
      <c r="AA177" s="8">
        <v>18649.949999999997</v>
      </c>
      <c r="AB177" s="8">
        <v>18649.949999999997</v>
      </c>
      <c r="AC177" s="8">
        <v>0</v>
      </c>
      <c r="AD177" s="8">
        <v>0</v>
      </c>
      <c r="AE177" s="8">
        <v>18649.949999999997</v>
      </c>
      <c r="AF177" s="8" t="s">
        <v>247</v>
      </c>
      <c r="AG177" s="1" t="s">
        <v>120</v>
      </c>
      <c r="AH177" s="1" t="s">
        <v>389</v>
      </c>
      <c r="AI177" s="1">
        <v>2</v>
      </c>
      <c r="AJ177" s="3">
        <v>45838</v>
      </c>
      <c r="AK177" s="3">
        <v>0</v>
      </c>
      <c r="AL177" s="3">
        <v>0</v>
      </c>
      <c r="AM177" s="3">
        <v>0</v>
      </c>
      <c r="AN177" s="3">
        <v>0</v>
      </c>
      <c r="AO177" s="3">
        <v>45836</v>
      </c>
      <c r="AP177" s="3">
        <v>45833</v>
      </c>
      <c r="AQ177" s="3">
        <v>45837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152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107</v>
      </c>
      <c r="BD177" s="56">
        <v>0</v>
      </c>
    </row>
    <row r="178" spans="1:56" ht="27.75" customHeight="1" x14ac:dyDescent="0.45">
      <c r="A178" s="3" t="s">
        <v>141</v>
      </c>
      <c r="B178" s="14" t="s">
        <v>141</v>
      </c>
      <c r="C178" s="9" t="s">
        <v>113</v>
      </c>
      <c r="D178" s="13" t="s">
        <v>659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>
        <v>45838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89</v>
      </c>
      <c r="AA178" s="8">
        <v>6216.65</v>
      </c>
      <c r="AB178" s="8">
        <v>6216.65</v>
      </c>
      <c r="AC178" s="8">
        <v>0</v>
      </c>
      <c r="AD178" s="8">
        <v>0</v>
      </c>
      <c r="AE178" s="8">
        <v>6216.65</v>
      </c>
      <c r="AF178" s="8">
        <v>0</v>
      </c>
      <c r="AG178" s="1" t="s">
        <v>120</v>
      </c>
      <c r="AH178" s="1" t="s">
        <v>75</v>
      </c>
      <c r="AI178" s="1">
        <v>4</v>
      </c>
      <c r="AJ178" s="3">
        <v>45838</v>
      </c>
      <c r="AK178" s="3">
        <v>45834</v>
      </c>
      <c r="AL178" s="3">
        <v>45827</v>
      </c>
      <c r="AM178" s="3">
        <v>45835</v>
      </c>
      <c r="AN178" s="3">
        <v>45836</v>
      </c>
      <c r="AO178" s="3">
        <v>45837</v>
      </c>
      <c r="AP178" s="3">
        <v>45833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107</v>
      </c>
      <c r="BD178" s="56">
        <v>0</v>
      </c>
    </row>
    <row r="179" spans="1:56" ht="27.75" customHeight="1" x14ac:dyDescent="0.45">
      <c r="A179" s="3" t="s">
        <v>141</v>
      </c>
      <c r="B179" s="14" t="s">
        <v>141</v>
      </c>
      <c r="C179" s="9" t="s">
        <v>113</v>
      </c>
      <c r="D179" s="13" t="s">
        <v>153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45842</v>
      </c>
      <c r="U179" s="11">
        <v>30000</v>
      </c>
      <c r="V179" s="10">
        <v>0</v>
      </c>
      <c r="W179" s="10">
        <v>30000</v>
      </c>
      <c r="X179" s="10">
        <v>0</v>
      </c>
      <c r="Y179" s="10">
        <v>31500</v>
      </c>
      <c r="Z179" s="9" t="s">
        <v>89</v>
      </c>
      <c r="AA179" s="8">
        <v>37299.899999999994</v>
      </c>
      <c r="AB179" s="8">
        <v>17121</v>
      </c>
      <c r="AC179" s="8">
        <v>20178.899999999994</v>
      </c>
      <c r="AD179" s="8">
        <v>0</v>
      </c>
      <c r="AE179" s="8">
        <v>37299.899999999994</v>
      </c>
      <c r="AF179" s="8">
        <v>0</v>
      </c>
      <c r="AG179" s="1" t="s">
        <v>120</v>
      </c>
      <c r="AH179" s="1" t="s">
        <v>75</v>
      </c>
      <c r="AI179" s="1">
        <v>4</v>
      </c>
      <c r="AJ179" s="3">
        <v>45842</v>
      </c>
      <c r="AK179" s="3">
        <v>45838</v>
      </c>
      <c r="AL179" s="3">
        <v>45831</v>
      </c>
      <c r="AM179" s="3">
        <v>45839</v>
      </c>
      <c r="AN179" s="3">
        <v>45840</v>
      </c>
      <c r="AO179" s="3">
        <v>45841</v>
      </c>
      <c r="AP179" s="3">
        <v>45837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107</v>
      </c>
      <c r="BD179" s="56">
        <v>2081.1172199999996</v>
      </c>
    </row>
    <row r="180" spans="1:56" ht="27.75" customHeight="1" x14ac:dyDescent="0.45">
      <c r="A180" s="3" t="s">
        <v>141</v>
      </c>
      <c r="B180" s="14" t="s">
        <v>141</v>
      </c>
      <c r="C180" s="9" t="s">
        <v>113</v>
      </c>
      <c r="D180" s="13" t="s">
        <v>153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45852</v>
      </c>
      <c r="U180" s="11">
        <v>30000</v>
      </c>
      <c r="V180" s="10">
        <v>0</v>
      </c>
      <c r="W180" s="10">
        <v>30000</v>
      </c>
      <c r="X180" s="10">
        <v>0</v>
      </c>
      <c r="Y180" s="10">
        <v>31500</v>
      </c>
      <c r="Z180" s="9" t="s">
        <v>89</v>
      </c>
      <c r="AA180" s="8">
        <v>37299.899999999994</v>
      </c>
      <c r="AB180" s="8">
        <v>0</v>
      </c>
      <c r="AC180" s="8">
        <v>37299.899999999994</v>
      </c>
      <c r="AD180" s="8">
        <v>0</v>
      </c>
      <c r="AE180" s="8">
        <v>37299.899999999994</v>
      </c>
      <c r="AF180" s="8">
        <v>0</v>
      </c>
      <c r="AG180" s="1" t="s">
        <v>119</v>
      </c>
      <c r="AH180" s="1" t="s">
        <v>75</v>
      </c>
      <c r="AI180" s="1">
        <v>4</v>
      </c>
      <c r="AJ180" s="3">
        <v>45852</v>
      </c>
      <c r="AK180" s="3">
        <v>45848</v>
      </c>
      <c r="AL180" s="3">
        <v>45841</v>
      </c>
      <c r="AM180" s="3">
        <v>45849</v>
      </c>
      <c r="AN180" s="3">
        <v>45850</v>
      </c>
      <c r="AO180" s="3">
        <v>45851</v>
      </c>
      <c r="AP180" s="3">
        <v>45847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107</v>
      </c>
      <c r="BD180" s="56">
        <v>3846.8630200000002</v>
      </c>
    </row>
    <row r="181" spans="1:56" ht="27.75" customHeight="1" x14ac:dyDescent="0.45">
      <c r="A181" s="3" t="s">
        <v>141</v>
      </c>
      <c r="B181" s="14" t="s">
        <v>141</v>
      </c>
      <c r="C181" s="9" t="s">
        <v>113</v>
      </c>
      <c r="D181" s="13" t="s">
        <v>153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45863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89</v>
      </c>
      <c r="AA181" s="8">
        <v>37299.899999999994</v>
      </c>
      <c r="AB181" s="8">
        <v>0</v>
      </c>
      <c r="AC181" s="8">
        <v>37299.899999999994</v>
      </c>
      <c r="AD181" s="8">
        <v>0</v>
      </c>
      <c r="AE181" s="8">
        <v>37299.899999999994</v>
      </c>
      <c r="AF181" s="8">
        <v>0</v>
      </c>
      <c r="AG181" s="1" t="s">
        <v>119</v>
      </c>
      <c r="AH181" s="1" t="s">
        <v>75</v>
      </c>
      <c r="AI181" s="1">
        <v>4</v>
      </c>
      <c r="AJ181" s="3">
        <v>45863</v>
      </c>
      <c r="AK181" s="3">
        <v>45859</v>
      </c>
      <c r="AL181" s="3">
        <v>45852</v>
      </c>
      <c r="AM181" s="3">
        <v>45860</v>
      </c>
      <c r="AN181" s="3">
        <v>45861</v>
      </c>
      <c r="AO181" s="3">
        <v>45862</v>
      </c>
      <c r="AP181" s="3">
        <v>45858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107</v>
      </c>
      <c r="BD181" s="56">
        <v>3846.8630200000002</v>
      </c>
    </row>
    <row r="182" spans="1:56" ht="27.75" customHeight="1" x14ac:dyDescent="0.45">
      <c r="A182" s="3" t="s">
        <v>141</v>
      </c>
      <c r="B182" s="14" t="s">
        <v>141</v>
      </c>
      <c r="C182" s="9" t="s">
        <v>113</v>
      </c>
      <c r="D182" s="13" t="s">
        <v>153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>
        <v>45883</v>
      </c>
      <c r="U182" s="11">
        <v>20000</v>
      </c>
      <c r="V182" s="10">
        <v>0</v>
      </c>
      <c r="W182" s="10">
        <v>20000</v>
      </c>
      <c r="X182" s="10">
        <v>0</v>
      </c>
      <c r="Y182" s="10">
        <v>21000</v>
      </c>
      <c r="Z182" s="9" t="s">
        <v>89</v>
      </c>
      <c r="AA182" s="8">
        <v>24866.6</v>
      </c>
      <c r="AB182" s="8">
        <v>0</v>
      </c>
      <c r="AC182" s="8">
        <v>24866.6</v>
      </c>
      <c r="AD182" s="8">
        <v>0</v>
      </c>
      <c r="AE182" s="8">
        <v>24866.6</v>
      </c>
      <c r="AF182" s="8">
        <v>0</v>
      </c>
      <c r="AG182" s="1" t="s">
        <v>121</v>
      </c>
      <c r="AH182" s="1" t="s">
        <v>75</v>
      </c>
      <c r="AI182" s="1">
        <v>4</v>
      </c>
      <c r="AJ182" s="3">
        <v>45883</v>
      </c>
      <c r="AK182" s="3">
        <v>45879</v>
      </c>
      <c r="AL182" s="3">
        <v>45872</v>
      </c>
      <c r="AM182" s="3">
        <v>45880</v>
      </c>
      <c r="AN182" s="3">
        <v>45881</v>
      </c>
      <c r="AO182" s="3">
        <v>45882</v>
      </c>
      <c r="AP182" s="3">
        <v>45878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69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2564.5753466666665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26</v>
      </c>
      <c r="F183" s="9">
        <v>43</v>
      </c>
      <c r="G183" s="9">
        <v>0</v>
      </c>
      <c r="H183" s="9">
        <v>0</v>
      </c>
      <c r="I183" s="9">
        <v>120</v>
      </c>
      <c r="J183" s="9" t="s">
        <v>57</v>
      </c>
      <c r="K183" s="9">
        <v>5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89</v>
      </c>
      <c r="AA183" s="8">
        <v>180282.84999999998</v>
      </c>
      <c r="AB183" s="8">
        <v>60637.549999999996</v>
      </c>
      <c r="AC183" s="8">
        <v>119645.29999999999</v>
      </c>
      <c r="AD183" s="8">
        <v>12433.3</v>
      </c>
      <c r="AE183" s="8">
        <v>167849.55</v>
      </c>
      <c r="AF183" s="8" t="s">
        <v>58</v>
      </c>
      <c r="AG183" s="1" t="s">
        <v>122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109</v>
      </c>
      <c r="BD183" s="56">
        <v>0</v>
      </c>
    </row>
    <row r="184" spans="1:56" ht="27.75" customHeight="1" x14ac:dyDescent="0.45">
      <c r="A184" s="3">
        <v>45800</v>
      </c>
      <c r="B184" s="14" t="s">
        <v>420</v>
      </c>
      <c r="C184" s="9" t="s">
        <v>158</v>
      </c>
      <c r="D184" s="13" t="s">
        <v>159</v>
      </c>
      <c r="E184" s="9">
        <v>28</v>
      </c>
      <c r="F184" s="9">
        <v>41</v>
      </c>
      <c r="G184" s="9" t="s">
        <v>60</v>
      </c>
      <c r="H184" s="9">
        <v>0</v>
      </c>
      <c r="I184" s="9">
        <v>120</v>
      </c>
      <c r="J184" s="9" t="s">
        <v>57</v>
      </c>
      <c r="K184" s="9">
        <v>3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71</v>
      </c>
      <c r="T184" s="12">
        <v>45833</v>
      </c>
      <c r="U184" s="11">
        <v>50000</v>
      </c>
      <c r="V184" s="10">
        <v>8339</v>
      </c>
      <c r="W184" s="10">
        <v>41661</v>
      </c>
      <c r="X184" s="10">
        <v>53935</v>
      </c>
      <c r="Y184" s="10">
        <v>0</v>
      </c>
      <c r="Z184" s="9" t="s">
        <v>132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119</v>
      </c>
      <c r="AH184" s="1" t="s">
        <v>160</v>
      </c>
      <c r="AI184" s="1">
        <v>2</v>
      </c>
      <c r="AJ184" s="3">
        <v>45833</v>
      </c>
      <c r="AK184" s="3">
        <v>0</v>
      </c>
      <c r="AL184" s="3">
        <v>45824</v>
      </c>
      <c r="AM184" s="3">
        <v>45831</v>
      </c>
      <c r="AN184" s="3">
        <v>0</v>
      </c>
      <c r="AO184" s="3">
        <v>45832</v>
      </c>
      <c r="AP184" s="3">
        <v>45828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 t="s">
        <v>664</v>
      </c>
      <c r="AZ184" s="2">
        <v>0</v>
      </c>
      <c r="BA184" s="2">
        <v>0</v>
      </c>
      <c r="BB184" s="2">
        <v>0</v>
      </c>
      <c r="BC184" s="1" t="s">
        <v>107</v>
      </c>
      <c r="BD184" s="56">
        <v>0</v>
      </c>
    </row>
    <row r="185" spans="1:56" ht="27.75" customHeight="1" x14ac:dyDescent="0.45">
      <c r="A185" s="3" t="s">
        <v>141</v>
      </c>
      <c r="B185" s="14" t="s">
        <v>141</v>
      </c>
      <c r="C185" s="9" t="s">
        <v>113</v>
      </c>
      <c r="D185" s="13" t="s">
        <v>59</v>
      </c>
      <c r="E185" s="9">
        <v>28</v>
      </c>
      <c r="F185" s="9">
        <v>47</v>
      </c>
      <c r="G185" s="9" t="s">
        <v>60</v>
      </c>
      <c r="H185" s="9" t="s">
        <v>66</v>
      </c>
      <c r="I185" s="9">
        <v>180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45842</v>
      </c>
      <c r="U185" s="11">
        <v>5000</v>
      </c>
      <c r="V185" s="10">
        <v>0</v>
      </c>
      <c r="W185" s="10">
        <v>5000</v>
      </c>
      <c r="X185" s="10">
        <v>0</v>
      </c>
      <c r="Y185" s="10">
        <v>0</v>
      </c>
      <c r="Z185" s="9" t="s">
        <v>132</v>
      </c>
      <c r="AA185" s="8">
        <v>6775.4500000000007</v>
      </c>
      <c r="AB185" s="8">
        <v>6330</v>
      </c>
      <c r="AC185" s="8">
        <v>445.45000000000073</v>
      </c>
      <c r="AD185" s="8">
        <v>1499</v>
      </c>
      <c r="AE185" s="8">
        <v>5276.4500000000007</v>
      </c>
      <c r="AF185" s="8">
        <v>0</v>
      </c>
      <c r="AG185" s="1" t="s">
        <v>119</v>
      </c>
      <c r="AH185" s="1" t="s">
        <v>77</v>
      </c>
      <c r="AI185" s="1">
        <v>1</v>
      </c>
      <c r="AJ185" s="3">
        <v>45842</v>
      </c>
      <c r="AK185" s="3">
        <v>0</v>
      </c>
      <c r="AL185" s="3">
        <v>0</v>
      </c>
      <c r="AM185" s="3">
        <v>0</v>
      </c>
      <c r="AN185" s="3">
        <v>0</v>
      </c>
      <c r="AO185" s="3">
        <v>45841</v>
      </c>
      <c r="AP185" s="3">
        <v>45837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107</v>
      </c>
      <c r="BD185" s="56">
        <v>50.06363055555564</v>
      </c>
    </row>
    <row r="186" spans="1:56" ht="27.75" customHeight="1" x14ac:dyDescent="0.45">
      <c r="A186" s="3" t="s">
        <v>141</v>
      </c>
      <c r="B186" s="14" t="s">
        <v>141</v>
      </c>
      <c r="C186" s="9" t="s">
        <v>113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45868</v>
      </c>
      <c r="U186" s="11">
        <v>10000</v>
      </c>
      <c r="V186" s="10">
        <v>0</v>
      </c>
      <c r="W186" s="10">
        <v>10000</v>
      </c>
      <c r="X186" s="10">
        <v>0</v>
      </c>
      <c r="Y186" s="10">
        <v>0</v>
      </c>
      <c r="Z186" s="9" t="s">
        <v>132</v>
      </c>
      <c r="AA186" s="8">
        <v>13550.900000000001</v>
      </c>
      <c r="AB186" s="8">
        <v>0</v>
      </c>
      <c r="AC186" s="8">
        <v>13550.900000000001</v>
      </c>
      <c r="AD186" s="8">
        <v>0</v>
      </c>
      <c r="AE186" s="8">
        <v>13550.900000000001</v>
      </c>
      <c r="AF186" s="8">
        <v>0</v>
      </c>
      <c r="AG186" s="1">
        <v>0</v>
      </c>
      <c r="AH186" s="1" t="s">
        <v>77</v>
      </c>
      <c r="AI186" s="1">
        <v>1</v>
      </c>
      <c r="AJ186" s="3">
        <v>45868</v>
      </c>
      <c r="AK186" s="3">
        <v>0</v>
      </c>
      <c r="AL186" s="3">
        <v>0</v>
      </c>
      <c r="AM186" s="3">
        <v>0</v>
      </c>
      <c r="AN186" s="3">
        <v>0</v>
      </c>
      <c r="AO186" s="3">
        <v>45867</v>
      </c>
      <c r="AP186" s="3">
        <v>45863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107</v>
      </c>
      <c r="BD186" s="56">
        <v>1522.9705944444447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28</v>
      </c>
      <c r="F187" s="9">
        <v>43</v>
      </c>
      <c r="G187" s="9">
        <v>0</v>
      </c>
      <c r="H187" s="9">
        <v>0</v>
      </c>
      <c r="I187" s="9">
        <v>130</v>
      </c>
      <c r="J187" s="9" t="s">
        <v>57</v>
      </c>
      <c r="K187" s="9">
        <v>3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132</v>
      </c>
      <c r="AA187" s="8">
        <v>20326.350000000002</v>
      </c>
      <c r="AB187" s="8">
        <v>6330</v>
      </c>
      <c r="AC187" s="8">
        <v>13996.350000000002</v>
      </c>
      <c r="AD187" s="8">
        <v>1499</v>
      </c>
      <c r="AE187" s="8">
        <v>18827.350000000002</v>
      </c>
      <c r="AF187" s="8" t="s">
        <v>58</v>
      </c>
      <c r="AG187" s="1">
        <v>0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161</v>
      </c>
      <c r="BD187" s="56">
        <v>0</v>
      </c>
    </row>
  </sheetData>
  <autoFilter ref="A5:BD18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7">
    <cfRule type="expression" dxfId="1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17AFD-FCED-4348-8E57-8AD1D5F8A5A3}">
  <sheetPr>
    <tabColor rgb="FFFFFF00"/>
  </sheetPr>
  <dimension ref="A1:BD186"/>
  <sheetViews>
    <sheetView topLeftCell="A5" zoomScale="80" zoomScaleNormal="80" workbookViewId="0">
      <selection activeCell="C8" sqref="C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45829</v>
      </c>
      <c r="E3" s="81" t="s">
        <v>52</v>
      </c>
      <c r="F3" s="81"/>
      <c r="G3" s="82">
        <v>11.12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141</v>
      </c>
      <c r="B6" s="14" t="s">
        <v>141</v>
      </c>
      <c r="C6" s="9" t="s">
        <v>284</v>
      </c>
      <c r="D6" s="13" t="s">
        <v>285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45868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286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119</v>
      </c>
      <c r="AH6" s="1" t="s">
        <v>68</v>
      </c>
      <c r="AI6" s="1">
        <v>4</v>
      </c>
      <c r="AJ6" s="3">
        <v>45868</v>
      </c>
      <c r="AK6" s="3">
        <v>45864</v>
      </c>
      <c r="AL6" s="3">
        <v>45858</v>
      </c>
      <c r="AM6" s="3">
        <v>45865</v>
      </c>
      <c r="AN6" s="3">
        <v>45866</v>
      </c>
      <c r="AO6" s="3">
        <v>45866</v>
      </c>
      <c r="AP6" s="3">
        <v>45863</v>
      </c>
      <c r="AQ6" s="3">
        <v>45867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286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134</v>
      </c>
      <c r="BD7" s="56">
        <v>0</v>
      </c>
    </row>
    <row r="8" spans="1:56" ht="27.75" customHeight="1" x14ac:dyDescent="0.45">
      <c r="A8" s="3">
        <v>45827</v>
      </c>
      <c r="B8" s="14" t="s">
        <v>643</v>
      </c>
      <c r="C8" s="9" t="s">
        <v>73</v>
      </c>
      <c r="D8" s="13" t="s">
        <v>644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150</v>
      </c>
      <c r="T8" s="12">
        <v>45836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138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119</v>
      </c>
      <c r="AH8" s="1" t="s">
        <v>74</v>
      </c>
      <c r="AI8" s="1">
        <v>2</v>
      </c>
      <c r="AJ8" s="3">
        <v>45836</v>
      </c>
      <c r="AK8" s="3">
        <v>0</v>
      </c>
      <c r="AL8" s="3">
        <v>45827</v>
      </c>
      <c r="AM8" s="3">
        <v>45834</v>
      </c>
      <c r="AN8" s="3">
        <v>45835</v>
      </c>
      <c r="AO8" s="3">
        <v>45835</v>
      </c>
      <c r="AP8" s="3">
        <v>45831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138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120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 t="s">
        <v>141</v>
      </c>
      <c r="B10" s="14" t="s">
        <v>141</v>
      </c>
      <c r="C10" s="9" t="s">
        <v>242</v>
      </c>
      <c r="D10" s="13" t="s">
        <v>290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139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228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139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45797</v>
      </c>
      <c r="B12" s="14" t="s">
        <v>379</v>
      </c>
      <c r="C12" s="9" t="s">
        <v>234</v>
      </c>
      <c r="D12" s="13" t="s">
        <v>365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45834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143</v>
      </c>
      <c r="AA12" s="8">
        <v>8801.1</v>
      </c>
      <c r="AB12" s="8">
        <v>8801.1</v>
      </c>
      <c r="AC12" s="8">
        <v>0</v>
      </c>
      <c r="AD12" s="8">
        <v>0</v>
      </c>
      <c r="AE12" s="8">
        <v>8801.1</v>
      </c>
      <c r="AF12" s="8" t="s">
        <v>307</v>
      </c>
      <c r="AG12" s="1" t="s">
        <v>120</v>
      </c>
      <c r="AH12" s="1" t="s">
        <v>75</v>
      </c>
      <c r="AI12" s="1">
        <v>4</v>
      </c>
      <c r="AJ12" s="3">
        <v>45834</v>
      </c>
      <c r="AK12" s="3">
        <v>45830</v>
      </c>
      <c r="AL12" s="3">
        <v>45823</v>
      </c>
      <c r="AM12" s="3">
        <v>45831</v>
      </c>
      <c r="AN12" s="3">
        <v>45832</v>
      </c>
      <c r="AO12" s="3">
        <v>45833</v>
      </c>
      <c r="AP12" s="3">
        <v>45829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45824</v>
      </c>
      <c r="B13" s="14" t="s">
        <v>613</v>
      </c>
      <c r="C13" s="9" t="s">
        <v>234</v>
      </c>
      <c r="D13" s="13" t="s">
        <v>606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45834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143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307</v>
      </c>
      <c r="AG13" s="1" t="s">
        <v>120</v>
      </c>
      <c r="AH13" s="1" t="s">
        <v>75</v>
      </c>
      <c r="AI13" s="1">
        <v>4</v>
      </c>
      <c r="AJ13" s="3">
        <v>45834</v>
      </c>
      <c r="AK13" s="3">
        <v>45830</v>
      </c>
      <c r="AL13" s="3">
        <v>45823</v>
      </c>
      <c r="AM13" s="3">
        <v>45831</v>
      </c>
      <c r="AN13" s="3">
        <v>45832</v>
      </c>
      <c r="AO13" s="3">
        <v>45833</v>
      </c>
      <c r="AP13" s="3">
        <v>45829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143</v>
      </c>
      <c r="AA14" s="8">
        <v>13201.650000000001</v>
      </c>
      <c r="AB14" s="8">
        <v>13201.650000000001</v>
      </c>
      <c r="AC14" s="8">
        <v>0</v>
      </c>
      <c r="AD14" s="8">
        <v>0</v>
      </c>
      <c r="AE14" s="8">
        <v>13201.650000000001</v>
      </c>
      <c r="AF14" s="8" t="s">
        <v>58</v>
      </c>
      <c r="AG14" s="1" t="s">
        <v>120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144</v>
      </c>
      <c r="BD14" s="56">
        <v>0</v>
      </c>
    </row>
    <row r="15" spans="1:56" ht="27.75" customHeight="1" x14ac:dyDescent="0.45">
      <c r="A15" s="3">
        <v>45820</v>
      </c>
      <c r="B15" s="14" t="s">
        <v>589</v>
      </c>
      <c r="C15" s="9" t="s">
        <v>575</v>
      </c>
      <c r="D15" s="13" t="s">
        <v>576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999.17219519999981</v>
      </c>
      <c r="Q15" s="10">
        <v>0</v>
      </c>
      <c r="R15" s="10">
        <v>999.17219519999981</v>
      </c>
      <c r="S15" s="9" t="s">
        <v>128</v>
      </c>
      <c r="T15" s="12">
        <v>45835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180</v>
      </c>
      <c r="AA15" s="8">
        <v>24726.9</v>
      </c>
      <c r="AB15" s="8">
        <v>22584</v>
      </c>
      <c r="AC15" s="8">
        <v>2142.9000000000015</v>
      </c>
      <c r="AD15" s="8">
        <v>0</v>
      </c>
      <c r="AE15" s="8">
        <v>0</v>
      </c>
      <c r="AF15" s="8">
        <v>0</v>
      </c>
      <c r="AG15" s="1" t="s">
        <v>120</v>
      </c>
      <c r="AH15" s="1" t="s">
        <v>72</v>
      </c>
      <c r="AI15" s="1">
        <v>3</v>
      </c>
      <c r="AJ15" s="3">
        <v>45835</v>
      </c>
      <c r="AK15" s="3">
        <v>0</v>
      </c>
      <c r="AL15" s="3">
        <v>45825</v>
      </c>
      <c r="AM15" s="3">
        <v>45832</v>
      </c>
      <c r="AN15" s="3">
        <v>45833</v>
      </c>
      <c r="AO15" s="3">
        <v>45833</v>
      </c>
      <c r="AP15" s="3">
        <v>45830</v>
      </c>
      <c r="AQ15" s="3">
        <v>45834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155.62216000000012</v>
      </c>
    </row>
    <row r="16" spans="1:56" ht="27.75" customHeight="1" x14ac:dyDescent="0.45">
      <c r="A16" s="3">
        <v>45827</v>
      </c>
      <c r="B16" s="14" t="s">
        <v>133</v>
      </c>
      <c r="C16" s="9" t="s">
        <v>142</v>
      </c>
      <c r="D16" s="13" t="s">
        <v>129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67</v>
      </c>
      <c r="T16" s="12">
        <v>45841</v>
      </c>
      <c r="U16" s="11">
        <v>50000</v>
      </c>
      <c r="V16" s="10">
        <v>0</v>
      </c>
      <c r="W16" s="10">
        <v>50000</v>
      </c>
      <c r="X16" s="10">
        <v>0</v>
      </c>
      <c r="Y16" s="10">
        <v>52500</v>
      </c>
      <c r="Z16" s="9" t="s">
        <v>180</v>
      </c>
      <c r="AA16" s="8">
        <v>44005.499999999993</v>
      </c>
      <c r="AB16" s="8">
        <v>0</v>
      </c>
      <c r="AC16" s="8">
        <v>44005.499999999993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45841</v>
      </c>
      <c r="AK16" s="3">
        <v>0</v>
      </c>
      <c r="AL16" s="3">
        <v>45832</v>
      </c>
      <c r="AM16" s="3">
        <v>45839</v>
      </c>
      <c r="AN16" s="3">
        <v>45840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 t="s">
        <v>645</v>
      </c>
      <c r="AZ16" s="2">
        <v>0</v>
      </c>
      <c r="BA16" s="2">
        <v>0</v>
      </c>
      <c r="BB16" s="2">
        <v>0</v>
      </c>
      <c r="BC16" s="1" t="s">
        <v>104</v>
      </c>
      <c r="BD16" s="56">
        <v>3195.7771999999995</v>
      </c>
    </row>
    <row r="17" spans="1:56" ht="27.75" customHeight="1" x14ac:dyDescent="0.45">
      <c r="A17" s="3">
        <v>45827</v>
      </c>
      <c r="B17" s="14" t="s">
        <v>133</v>
      </c>
      <c r="C17" s="9" t="s">
        <v>142</v>
      </c>
      <c r="D17" s="13" t="s">
        <v>225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67</v>
      </c>
      <c r="T17" s="12">
        <v>45841</v>
      </c>
      <c r="U17" s="11">
        <v>20000</v>
      </c>
      <c r="V17" s="10">
        <v>0</v>
      </c>
      <c r="W17" s="10">
        <v>20000</v>
      </c>
      <c r="X17" s="10">
        <v>0</v>
      </c>
      <c r="Y17" s="10">
        <v>21000</v>
      </c>
      <c r="Z17" s="9" t="s">
        <v>180</v>
      </c>
      <c r="AA17" s="8">
        <v>17602.2</v>
      </c>
      <c r="AB17" s="8">
        <v>0</v>
      </c>
      <c r="AC17" s="8">
        <v>17602.2</v>
      </c>
      <c r="AD17" s="8">
        <v>0</v>
      </c>
      <c r="AE17" s="8">
        <v>0</v>
      </c>
      <c r="AF17" s="8">
        <v>0</v>
      </c>
      <c r="AG17" s="1" t="s">
        <v>61</v>
      </c>
      <c r="AH17" s="1" t="s">
        <v>74</v>
      </c>
      <c r="AI17" s="1">
        <v>2</v>
      </c>
      <c r="AJ17" s="3">
        <v>45841</v>
      </c>
      <c r="AK17" s="3">
        <v>0</v>
      </c>
      <c r="AL17" s="3">
        <v>45832</v>
      </c>
      <c r="AM17" s="3">
        <v>45839</v>
      </c>
      <c r="AN17" s="3">
        <v>45840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 t="s">
        <v>645</v>
      </c>
      <c r="AZ17" s="2">
        <v>0</v>
      </c>
      <c r="BA17" s="2">
        <v>0</v>
      </c>
      <c r="BB17" s="2">
        <v>0</v>
      </c>
      <c r="BC17" s="1" t="s">
        <v>104</v>
      </c>
      <c r="BD17" s="56">
        <v>1278.3108800000005</v>
      </c>
    </row>
    <row r="18" spans="1:56" ht="27.75" customHeight="1" x14ac:dyDescent="0.45">
      <c r="A18" s="3">
        <v>45827</v>
      </c>
      <c r="B18" s="14" t="s">
        <v>133</v>
      </c>
      <c r="C18" s="9" t="s">
        <v>142</v>
      </c>
      <c r="D18" s="13" t="s">
        <v>129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45847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180</v>
      </c>
      <c r="AA18" s="8">
        <v>44005.499999999993</v>
      </c>
      <c r="AB18" s="8">
        <v>0</v>
      </c>
      <c r="AC18" s="8">
        <v>44005.499999999993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45847</v>
      </c>
      <c r="AK18" s="3">
        <v>0</v>
      </c>
      <c r="AL18" s="3">
        <v>45838</v>
      </c>
      <c r="AM18" s="3">
        <v>45845</v>
      </c>
      <c r="AN18" s="3">
        <v>45846</v>
      </c>
      <c r="AO18" s="3">
        <v>45846</v>
      </c>
      <c r="AP18" s="3">
        <v>45842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 t="s">
        <v>646</v>
      </c>
      <c r="AZ18" s="2">
        <v>0</v>
      </c>
      <c r="BA18" s="2">
        <v>0</v>
      </c>
      <c r="BB18" s="2">
        <v>0</v>
      </c>
      <c r="BC18" s="1" t="s">
        <v>104</v>
      </c>
      <c r="BD18" s="56">
        <v>3195.7771999999995</v>
      </c>
    </row>
    <row r="19" spans="1:56" ht="27.75" customHeight="1" x14ac:dyDescent="0.45">
      <c r="A19" s="3">
        <v>45827</v>
      </c>
      <c r="B19" s="14" t="s">
        <v>133</v>
      </c>
      <c r="C19" s="9" t="s">
        <v>142</v>
      </c>
      <c r="D19" s="13" t="s">
        <v>225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45855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180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45855</v>
      </c>
      <c r="AK19" s="3">
        <v>0</v>
      </c>
      <c r="AL19" s="3">
        <v>45846</v>
      </c>
      <c r="AM19" s="3">
        <v>45853</v>
      </c>
      <c r="AN19" s="3">
        <v>45854</v>
      </c>
      <c r="AO19" s="3">
        <v>45854</v>
      </c>
      <c r="AP19" s="3">
        <v>45850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 t="s">
        <v>647</v>
      </c>
      <c r="AZ19" s="2">
        <v>0</v>
      </c>
      <c r="BA19" s="2">
        <v>0</v>
      </c>
      <c r="BB19" s="2">
        <v>0</v>
      </c>
      <c r="BC19" s="1" t="s">
        <v>104</v>
      </c>
      <c r="BD19" s="56">
        <v>1278.3108800000005</v>
      </c>
    </row>
    <row r="20" spans="1:56" ht="27.75" customHeight="1" x14ac:dyDescent="0.45">
      <c r="A20" s="3" t="s">
        <v>141</v>
      </c>
      <c r="B20" s="14" t="s">
        <v>141</v>
      </c>
      <c r="C20" s="9" t="s">
        <v>291</v>
      </c>
      <c r="D20" s="13" t="s">
        <v>61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45868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180</v>
      </c>
      <c r="AA20" s="8">
        <v>26403.3</v>
      </c>
      <c r="AB20" s="8">
        <v>0</v>
      </c>
      <c r="AC20" s="8">
        <v>26403.3</v>
      </c>
      <c r="AD20" s="8">
        <v>0</v>
      </c>
      <c r="AE20" s="8">
        <v>0</v>
      </c>
      <c r="AF20" s="8">
        <v>0</v>
      </c>
      <c r="AG20" s="1" t="s">
        <v>121</v>
      </c>
      <c r="AH20" s="1" t="s">
        <v>74</v>
      </c>
      <c r="AI20" s="1">
        <v>2</v>
      </c>
      <c r="AJ20" s="3">
        <v>45868</v>
      </c>
      <c r="AK20" s="3">
        <v>0</v>
      </c>
      <c r="AL20" s="3">
        <v>45859</v>
      </c>
      <c r="AM20" s="3">
        <v>45866</v>
      </c>
      <c r="AN20" s="3">
        <v>45867</v>
      </c>
      <c r="AO20" s="3">
        <v>45867</v>
      </c>
      <c r="AP20" s="3">
        <v>45863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1917.46632</v>
      </c>
    </row>
    <row r="21" spans="1:56" ht="27.75" customHeight="1" x14ac:dyDescent="0.45">
      <c r="A21" s="3" t="s">
        <v>141</v>
      </c>
      <c r="B21" s="14" t="s">
        <v>141</v>
      </c>
      <c r="C21" s="9" t="s">
        <v>232</v>
      </c>
      <c r="D21" s="13" t="s">
        <v>233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93</v>
      </c>
      <c r="M21" s="10">
        <v>20</v>
      </c>
      <c r="N21" s="9">
        <v>35</v>
      </c>
      <c r="O21" s="9">
        <v>40</v>
      </c>
      <c r="P21" s="10">
        <v>345.39285759999996</v>
      </c>
      <c r="Q21" s="10">
        <v>0</v>
      </c>
      <c r="R21" s="10">
        <v>345.39285759999996</v>
      </c>
      <c r="S21" s="9" t="s">
        <v>67</v>
      </c>
      <c r="T21" s="12">
        <v>45868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180</v>
      </c>
      <c r="AA21" s="8">
        <v>18719.800000000003</v>
      </c>
      <c r="AB21" s="8">
        <v>0</v>
      </c>
      <c r="AC21" s="8">
        <v>18719.800000000003</v>
      </c>
      <c r="AD21" s="8">
        <v>0</v>
      </c>
      <c r="AE21" s="8">
        <v>0</v>
      </c>
      <c r="AF21" s="8">
        <v>0</v>
      </c>
      <c r="AG21" s="1" t="s">
        <v>120</v>
      </c>
      <c r="AH21" s="1" t="s">
        <v>72</v>
      </c>
      <c r="AI21" s="1">
        <v>3</v>
      </c>
      <c r="AJ21" s="3">
        <v>45868</v>
      </c>
      <c r="AK21" s="3">
        <v>0</v>
      </c>
      <c r="AL21" s="3">
        <v>45858</v>
      </c>
      <c r="AM21" s="3">
        <v>45865</v>
      </c>
      <c r="AN21" s="3">
        <v>45866</v>
      </c>
      <c r="AO21" s="3">
        <v>45866</v>
      </c>
      <c r="AP21" s="3">
        <v>45863</v>
      </c>
      <c r="AQ21" s="3">
        <v>45867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1359.4734755555558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180</v>
      </c>
      <c r="AA22" s="8">
        <v>193065.39999999997</v>
      </c>
      <c r="AB22" s="8">
        <v>22584</v>
      </c>
      <c r="AC22" s="8">
        <v>170481.39999999997</v>
      </c>
      <c r="AD22" s="8">
        <v>0</v>
      </c>
      <c r="AE22" s="8">
        <v>0</v>
      </c>
      <c r="AF22" s="8" t="s">
        <v>58</v>
      </c>
      <c r="AG22" s="1" t="s">
        <v>121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7.75" customHeight="1" x14ac:dyDescent="0.45">
      <c r="A23" s="3">
        <v>45820</v>
      </c>
      <c r="B23" s="14" t="s">
        <v>577</v>
      </c>
      <c r="C23" s="9" t="s">
        <v>73</v>
      </c>
      <c r="D23" s="13" t="s">
        <v>480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45832</v>
      </c>
      <c r="U23" s="11">
        <v>5000</v>
      </c>
      <c r="V23" s="10">
        <v>0</v>
      </c>
      <c r="W23" s="10">
        <v>5000</v>
      </c>
      <c r="X23" s="10">
        <v>5200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563</v>
      </c>
      <c r="AG23" s="1" t="s">
        <v>121</v>
      </c>
      <c r="AH23" s="1" t="s">
        <v>74</v>
      </c>
      <c r="AI23" s="1">
        <v>2</v>
      </c>
      <c r="AJ23" s="3" t="e">
        <v>#REF!</v>
      </c>
      <c r="AK23" s="3">
        <v>0</v>
      </c>
      <c r="AL23" s="3" t="e">
        <v>#REF!</v>
      </c>
      <c r="AM23" s="3" t="e">
        <v>#REF!</v>
      </c>
      <c r="AN23" s="3" t="e">
        <v>#REF!</v>
      </c>
      <c r="AO23" s="3" t="e">
        <v>#REF!</v>
      </c>
      <c r="AP23" s="3" t="e">
        <v>#REF!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45820</v>
      </c>
      <c r="B24" s="14" t="s">
        <v>648</v>
      </c>
      <c r="C24" s="9" t="s">
        <v>73</v>
      </c>
      <c r="D24" s="13" t="s">
        <v>578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45832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186</v>
      </c>
      <c r="AA24" s="8">
        <v>4679.9500000000007</v>
      </c>
      <c r="AB24" s="8">
        <v>0</v>
      </c>
      <c r="AC24" s="8">
        <v>4679.9500000000007</v>
      </c>
      <c r="AD24" s="8">
        <v>0</v>
      </c>
      <c r="AE24" s="8">
        <v>0</v>
      </c>
      <c r="AF24" s="8" t="s">
        <v>563</v>
      </c>
      <c r="AG24" s="1" t="s">
        <v>123</v>
      </c>
      <c r="AH24" s="1" t="s">
        <v>74</v>
      </c>
      <c r="AI24" s="1">
        <v>2</v>
      </c>
      <c r="AJ24" s="3">
        <v>45832</v>
      </c>
      <c r="AK24" s="3">
        <v>0</v>
      </c>
      <c r="AL24" s="3">
        <v>45823</v>
      </c>
      <c r="AM24" s="3">
        <v>45830</v>
      </c>
      <c r="AN24" s="3">
        <v>45831</v>
      </c>
      <c r="AO24" s="3">
        <v>45831</v>
      </c>
      <c r="AP24" s="3">
        <v>45827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352.51463377777782</v>
      </c>
    </row>
    <row r="25" spans="1:56" ht="27.75" customHeight="1" x14ac:dyDescent="0.45">
      <c r="A25" s="3">
        <v>45820</v>
      </c>
      <c r="B25" s="14" t="s">
        <v>577</v>
      </c>
      <c r="C25" s="9" t="s">
        <v>73</v>
      </c>
      <c r="D25" s="13" t="s">
        <v>222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45832</v>
      </c>
      <c r="U25" s="11">
        <v>10000</v>
      </c>
      <c r="V25" s="10">
        <v>0</v>
      </c>
      <c r="W25" s="10">
        <v>10000</v>
      </c>
      <c r="X25" s="10">
        <v>10940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563</v>
      </c>
      <c r="AG25" s="1" t="s">
        <v>120</v>
      </c>
      <c r="AH25" s="1" t="s">
        <v>74</v>
      </c>
      <c r="AI25" s="1">
        <v>2</v>
      </c>
      <c r="AJ25" s="3">
        <v>45832</v>
      </c>
      <c r="AK25" s="3">
        <v>0</v>
      </c>
      <c r="AL25" s="3">
        <v>45823</v>
      </c>
      <c r="AM25" s="3">
        <v>45830</v>
      </c>
      <c r="AN25" s="3">
        <v>45831</v>
      </c>
      <c r="AO25" s="3">
        <v>45831</v>
      </c>
      <c r="AP25" s="3">
        <v>45827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45820</v>
      </c>
      <c r="B26" s="14" t="s">
        <v>579</v>
      </c>
      <c r="C26" s="9" t="s">
        <v>73</v>
      </c>
      <c r="D26" s="13" t="s">
        <v>480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45832</v>
      </c>
      <c r="U26" s="11">
        <v>5000</v>
      </c>
      <c r="V26" s="10">
        <v>0</v>
      </c>
      <c r="W26" s="10">
        <v>5000</v>
      </c>
      <c r="X26" s="10">
        <v>5200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556</v>
      </c>
      <c r="AG26" s="1" t="s">
        <v>120</v>
      </c>
      <c r="AH26" s="1" t="s">
        <v>74</v>
      </c>
      <c r="AI26" s="1">
        <v>2</v>
      </c>
      <c r="AJ26" s="3" t="e">
        <v>#REF!</v>
      </c>
      <c r="AK26" s="3">
        <v>0</v>
      </c>
      <c r="AL26" s="3" t="e">
        <v>#REF!</v>
      </c>
      <c r="AM26" s="3" t="e">
        <v>#REF!</v>
      </c>
      <c r="AN26" s="3" t="e">
        <v>#REF!</v>
      </c>
      <c r="AO26" s="3" t="e">
        <v>#REF!</v>
      </c>
      <c r="AP26" s="3" t="e">
        <v>#REF!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45820</v>
      </c>
      <c r="B27" s="14" t="s">
        <v>579</v>
      </c>
      <c r="C27" s="9" t="s">
        <v>73</v>
      </c>
      <c r="D27" s="13" t="s">
        <v>222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45832</v>
      </c>
      <c r="U27" s="11">
        <v>10000</v>
      </c>
      <c r="V27" s="10">
        <v>0</v>
      </c>
      <c r="W27" s="10">
        <v>10000</v>
      </c>
      <c r="X27" s="10">
        <v>6290</v>
      </c>
      <c r="Y27" s="10">
        <v>3895.5</v>
      </c>
      <c r="Z27" s="9" t="s">
        <v>186</v>
      </c>
      <c r="AA27" s="8">
        <v>3428.4685049999998</v>
      </c>
      <c r="AB27" s="8">
        <v>3428.4685049999998</v>
      </c>
      <c r="AC27" s="8">
        <v>0</v>
      </c>
      <c r="AD27" s="8">
        <v>0</v>
      </c>
      <c r="AE27" s="8">
        <v>0</v>
      </c>
      <c r="AF27" s="8" t="s">
        <v>556</v>
      </c>
      <c r="AG27" s="1" t="s">
        <v>120</v>
      </c>
      <c r="AH27" s="1" t="s">
        <v>74</v>
      </c>
      <c r="AI27" s="1">
        <v>2</v>
      </c>
      <c r="AJ27" s="3" t="e">
        <v>#REF!</v>
      </c>
      <c r="AK27" s="3">
        <v>0</v>
      </c>
      <c r="AL27" s="3" t="e">
        <v>#REF!</v>
      </c>
      <c r="AM27" s="3" t="e">
        <v>#REF!</v>
      </c>
      <c r="AN27" s="3" t="e">
        <v>#REF!</v>
      </c>
      <c r="AO27" s="3" t="e">
        <v>#REF!</v>
      </c>
      <c r="AP27" s="3" t="e">
        <v>#REF!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45820</v>
      </c>
      <c r="B28" s="14" t="s">
        <v>582</v>
      </c>
      <c r="C28" s="9" t="s">
        <v>73</v>
      </c>
      <c r="D28" s="13" t="s">
        <v>340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45832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186</v>
      </c>
      <c r="AA28" s="8">
        <v>4679.9500000000007</v>
      </c>
      <c r="AB28" s="8">
        <v>0</v>
      </c>
      <c r="AC28" s="8">
        <v>4679.9500000000007</v>
      </c>
      <c r="AD28" s="8">
        <v>0</v>
      </c>
      <c r="AE28" s="8">
        <v>0</v>
      </c>
      <c r="AF28" s="8" t="s">
        <v>556</v>
      </c>
      <c r="AG28" s="1" t="s">
        <v>120</v>
      </c>
      <c r="AH28" s="1" t="s">
        <v>74</v>
      </c>
      <c r="AI28" s="1">
        <v>2</v>
      </c>
      <c r="AJ28" s="3">
        <v>45832</v>
      </c>
      <c r="AK28" s="3">
        <v>0</v>
      </c>
      <c r="AL28" s="3">
        <v>45823</v>
      </c>
      <c r="AM28" s="3">
        <v>45830</v>
      </c>
      <c r="AN28" s="3">
        <v>45831</v>
      </c>
      <c r="AO28" s="3">
        <v>45831</v>
      </c>
      <c r="AP28" s="3">
        <v>45827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352.51463377777782</v>
      </c>
    </row>
    <row r="29" spans="1:56" ht="27.75" customHeight="1" x14ac:dyDescent="0.45">
      <c r="A29" s="3">
        <v>45820</v>
      </c>
      <c r="B29" s="14" t="s">
        <v>582</v>
      </c>
      <c r="C29" s="9" t="s">
        <v>73</v>
      </c>
      <c r="D29" s="13" t="s">
        <v>211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150</v>
      </c>
      <c r="T29" s="12">
        <v>45832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186</v>
      </c>
      <c r="AA29" s="8">
        <v>4679.9500000000007</v>
      </c>
      <c r="AB29" s="8">
        <v>0</v>
      </c>
      <c r="AC29" s="8">
        <v>4679.9500000000007</v>
      </c>
      <c r="AD29" s="8">
        <v>0</v>
      </c>
      <c r="AE29" s="8">
        <v>0</v>
      </c>
      <c r="AF29" s="8" t="s">
        <v>556</v>
      </c>
      <c r="AG29" s="1" t="s">
        <v>120</v>
      </c>
      <c r="AH29" s="1" t="s">
        <v>74</v>
      </c>
      <c r="AI29" s="1">
        <v>2</v>
      </c>
      <c r="AJ29" s="3">
        <v>45832</v>
      </c>
      <c r="AK29" s="3">
        <v>0</v>
      </c>
      <c r="AL29" s="3">
        <v>45823</v>
      </c>
      <c r="AM29" s="3">
        <v>45830</v>
      </c>
      <c r="AN29" s="3">
        <v>45831</v>
      </c>
      <c r="AO29" s="3">
        <v>45831</v>
      </c>
      <c r="AP29" s="3">
        <v>45827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352.51463377777782</v>
      </c>
    </row>
    <row r="30" spans="1:56" ht="27.75" customHeight="1" x14ac:dyDescent="0.45">
      <c r="A30" s="3">
        <v>45820</v>
      </c>
      <c r="B30" s="14" t="s">
        <v>577</v>
      </c>
      <c r="C30" s="9" t="s">
        <v>73</v>
      </c>
      <c r="D30" s="13" t="s">
        <v>183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150</v>
      </c>
      <c r="T30" s="12">
        <v>45834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186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 t="s">
        <v>557</v>
      </c>
      <c r="AG30" s="1" t="s">
        <v>120</v>
      </c>
      <c r="AH30" s="1" t="s">
        <v>74</v>
      </c>
      <c r="AI30" s="1">
        <v>2</v>
      </c>
      <c r="AJ30" s="3">
        <v>45832</v>
      </c>
      <c r="AK30" s="3">
        <v>0</v>
      </c>
      <c r="AL30" s="3">
        <v>45823</v>
      </c>
      <c r="AM30" s="3">
        <v>45830</v>
      </c>
      <c r="AN30" s="3">
        <v>45831</v>
      </c>
      <c r="AO30" s="3">
        <v>45831</v>
      </c>
      <c r="AP30" s="3">
        <v>45827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662.93796800000007</v>
      </c>
    </row>
    <row r="31" spans="1:56" ht="27.75" customHeight="1" x14ac:dyDescent="0.45">
      <c r="A31" s="3">
        <v>45820</v>
      </c>
      <c r="B31" s="14" t="s">
        <v>577</v>
      </c>
      <c r="C31" s="9" t="s">
        <v>73</v>
      </c>
      <c r="D31" s="13" t="s">
        <v>211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150</v>
      </c>
      <c r="T31" s="12">
        <v>45834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186</v>
      </c>
      <c r="AA31" s="8">
        <v>4400.55</v>
      </c>
      <c r="AB31" s="8">
        <v>0</v>
      </c>
      <c r="AC31" s="8">
        <v>4400.55</v>
      </c>
      <c r="AD31" s="8">
        <v>0</v>
      </c>
      <c r="AE31" s="8">
        <v>0</v>
      </c>
      <c r="AF31" s="8" t="s">
        <v>557</v>
      </c>
      <c r="AG31" s="1" t="s">
        <v>120</v>
      </c>
      <c r="AH31" s="1" t="s">
        <v>74</v>
      </c>
      <c r="AI31" s="1">
        <v>2</v>
      </c>
      <c r="AJ31" s="3">
        <v>45834</v>
      </c>
      <c r="AK31" s="3">
        <v>0</v>
      </c>
      <c r="AL31" s="3">
        <v>45825</v>
      </c>
      <c r="AM31" s="3">
        <v>45832</v>
      </c>
      <c r="AN31" s="3">
        <v>45833</v>
      </c>
      <c r="AO31" s="3">
        <v>45833</v>
      </c>
      <c r="AP31" s="3">
        <v>45829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331.46898400000003</v>
      </c>
    </row>
    <row r="32" spans="1:56" ht="27.75" customHeight="1" x14ac:dyDescent="0.45">
      <c r="A32" s="3">
        <v>45820</v>
      </c>
      <c r="B32" s="14" t="s">
        <v>579</v>
      </c>
      <c r="C32" s="9" t="s">
        <v>73</v>
      </c>
      <c r="D32" s="13" t="s">
        <v>580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150</v>
      </c>
      <c r="T32" s="12">
        <v>45834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186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558</v>
      </c>
      <c r="AG32" s="1" t="s">
        <v>120</v>
      </c>
      <c r="AH32" s="1" t="s">
        <v>74</v>
      </c>
      <c r="AI32" s="1">
        <v>2</v>
      </c>
      <c r="AJ32" s="3">
        <v>45832</v>
      </c>
      <c r="AK32" s="3">
        <v>0</v>
      </c>
      <c r="AL32" s="3">
        <v>45823</v>
      </c>
      <c r="AM32" s="3">
        <v>45830</v>
      </c>
      <c r="AN32" s="3">
        <v>45831</v>
      </c>
      <c r="AO32" s="3">
        <v>45831</v>
      </c>
      <c r="AP32" s="3">
        <v>45827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331.46898400000003</v>
      </c>
    </row>
    <row r="33" spans="1:56" ht="27.75" customHeight="1" x14ac:dyDescent="0.45">
      <c r="A33" s="3">
        <v>45820</v>
      </c>
      <c r="B33" s="14" t="s">
        <v>579</v>
      </c>
      <c r="C33" s="9" t="s">
        <v>73</v>
      </c>
      <c r="D33" s="13" t="s">
        <v>581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150</v>
      </c>
      <c r="T33" s="12">
        <v>45834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186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558</v>
      </c>
      <c r="AG33" s="1" t="s">
        <v>122</v>
      </c>
      <c r="AH33" s="1" t="s">
        <v>74</v>
      </c>
      <c r="AI33" s="1">
        <v>2</v>
      </c>
      <c r="AJ33" s="3">
        <v>45832</v>
      </c>
      <c r="AK33" s="3">
        <v>0</v>
      </c>
      <c r="AL33" s="3">
        <v>45823</v>
      </c>
      <c r="AM33" s="3">
        <v>45830</v>
      </c>
      <c r="AN33" s="3">
        <v>45831</v>
      </c>
      <c r="AO33" s="3">
        <v>45831</v>
      </c>
      <c r="AP33" s="3">
        <v>45827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331.46898400000003</v>
      </c>
    </row>
    <row r="34" spans="1:56" ht="27.75" customHeight="1" x14ac:dyDescent="0.45">
      <c r="A34" s="3">
        <v>45820</v>
      </c>
      <c r="B34" s="14" t="s">
        <v>579</v>
      </c>
      <c r="C34" s="9" t="s">
        <v>73</v>
      </c>
      <c r="D34" s="13" t="s">
        <v>210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150</v>
      </c>
      <c r="T34" s="12">
        <v>45834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186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558</v>
      </c>
      <c r="AG34" s="1" t="s">
        <v>122</v>
      </c>
      <c r="AH34" s="1" t="s">
        <v>74</v>
      </c>
      <c r="AI34" s="1">
        <v>2</v>
      </c>
      <c r="AJ34" s="3">
        <v>45832</v>
      </c>
      <c r="AK34" s="3">
        <v>0</v>
      </c>
      <c r="AL34" s="3">
        <v>45823</v>
      </c>
      <c r="AM34" s="3">
        <v>45830</v>
      </c>
      <c r="AN34" s="3">
        <v>45831</v>
      </c>
      <c r="AO34" s="3">
        <v>45831</v>
      </c>
      <c r="AP34" s="3">
        <v>45827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662.93796800000007</v>
      </c>
    </row>
    <row r="35" spans="1:56" ht="27.75" customHeight="1" x14ac:dyDescent="0.45">
      <c r="A35" s="3">
        <v>45820</v>
      </c>
      <c r="B35" s="14" t="s">
        <v>583</v>
      </c>
      <c r="C35" s="9" t="s">
        <v>73</v>
      </c>
      <c r="D35" s="13" t="s">
        <v>340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150</v>
      </c>
      <c r="T35" s="12">
        <v>45834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557</v>
      </c>
      <c r="AG35" s="1" t="s">
        <v>122</v>
      </c>
      <c r="AH35" s="1" t="s">
        <v>74</v>
      </c>
      <c r="AI35" s="1">
        <v>2</v>
      </c>
      <c r="AJ35" s="3">
        <v>45834</v>
      </c>
      <c r="AK35" s="3">
        <v>0</v>
      </c>
      <c r="AL35" s="3">
        <v>45825</v>
      </c>
      <c r="AM35" s="3">
        <v>45832</v>
      </c>
      <c r="AN35" s="3">
        <v>45833</v>
      </c>
      <c r="AO35" s="3">
        <v>45833</v>
      </c>
      <c r="AP35" s="3">
        <v>45829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352.51463377777782</v>
      </c>
    </row>
    <row r="36" spans="1:56" ht="27.75" customHeight="1" x14ac:dyDescent="0.45">
      <c r="A36" s="3">
        <v>45820</v>
      </c>
      <c r="B36" s="14" t="s">
        <v>583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150</v>
      </c>
      <c r="T36" s="12">
        <v>45834</v>
      </c>
      <c r="U36" s="11">
        <v>5000</v>
      </c>
      <c r="V36" s="10">
        <v>0</v>
      </c>
      <c r="W36" s="10">
        <v>5000</v>
      </c>
      <c r="X36" s="10">
        <v>0</v>
      </c>
      <c r="Y36" s="10">
        <v>0</v>
      </c>
      <c r="Z36" s="9" t="s">
        <v>186</v>
      </c>
      <c r="AA36" s="8">
        <v>5238.75</v>
      </c>
      <c r="AB36" s="8">
        <v>0</v>
      </c>
      <c r="AC36" s="8">
        <v>5238.75</v>
      </c>
      <c r="AD36" s="8">
        <v>0</v>
      </c>
      <c r="AE36" s="8">
        <v>0</v>
      </c>
      <c r="AF36" s="8" t="s">
        <v>557</v>
      </c>
      <c r="AG36" s="1" t="s">
        <v>120</v>
      </c>
      <c r="AH36" s="1" t="s">
        <v>77</v>
      </c>
      <c r="AI36" s="1">
        <v>2</v>
      </c>
      <c r="AJ36" s="3">
        <v>45834</v>
      </c>
      <c r="AK36" s="3">
        <v>0</v>
      </c>
      <c r="AL36" s="3">
        <v>0</v>
      </c>
      <c r="AM36" s="3">
        <v>0</v>
      </c>
      <c r="AN36" s="3">
        <v>0</v>
      </c>
      <c r="AO36" s="3">
        <v>45832</v>
      </c>
      <c r="AP36" s="3">
        <v>45829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394.60593333333333</v>
      </c>
    </row>
    <row r="37" spans="1:56" ht="27.75" customHeight="1" x14ac:dyDescent="0.45">
      <c r="A37" s="3">
        <v>45820</v>
      </c>
      <c r="B37" s="14" t="s">
        <v>584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150</v>
      </c>
      <c r="T37" s="12">
        <v>45834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186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 t="s">
        <v>558</v>
      </c>
      <c r="AG37" s="1" t="s">
        <v>120</v>
      </c>
      <c r="AH37" s="1" t="s">
        <v>77</v>
      </c>
      <c r="AI37" s="1">
        <v>2</v>
      </c>
      <c r="AJ37" s="3">
        <v>45834</v>
      </c>
      <c r="AK37" s="3">
        <v>0</v>
      </c>
      <c r="AL37" s="3">
        <v>0</v>
      </c>
      <c r="AM37" s="3">
        <v>0</v>
      </c>
      <c r="AN37" s="3">
        <v>0</v>
      </c>
      <c r="AO37" s="3">
        <v>45832</v>
      </c>
      <c r="AP37" s="3">
        <v>45829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394.60593333333333</v>
      </c>
    </row>
    <row r="38" spans="1:56" ht="27.75" customHeight="1" x14ac:dyDescent="0.45">
      <c r="A38" s="3">
        <v>45825</v>
      </c>
      <c r="B38" s="14" t="s">
        <v>614</v>
      </c>
      <c r="C38" s="9" t="s">
        <v>73</v>
      </c>
      <c r="D38" s="13" t="s">
        <v>59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93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150</v>
      </c>
      <c r="T38" s="12">
        <v>45834</v>
      </c>
      <c r="U38" s="11">
        <v>20000</v>
      </c>
      <c r="V38" s="10">
        <v>1000</v>
      </c>
      <c r="W38" s="10">
        <v>19000</v>
      </c>
      <c r="X38" s="10">
        <v>0</v>
      </c>
      <c r="Y38" s="10">
        <v>0</v>
      </c>
      <c r="Z38" s="9" t="s">
        <v>186</v>
      </c>
      <c r="AA38" s="8">
        <v>16722.09</v>
      </c>
      <c r="AB38" s="8">
        <v>0</v>
      </c>
      <c r="AC38" s="8">
        <v>16722.09</v>
      </c>
      <c r="AD38" s="8">
        <v>0</v>
      </c>
      <c r="AE38" s="8">
        <v>0</v>
      </c>
      <c r="AF38" s="8" t="s">
        <v>615</v>
      </c>
      <c r="AG38" s="1" t="s">
        <v>120</v>
      </c>
      <c r="AH38" s="1" t="s">
        <v>77</v>
      </c>
      <c r="AI38" s="1">
        <v>2</v>
      </c>
      <c r="AJ38" s="3">
        <v>45834</v>
      </c>
      <c r="AK38" s="3">
        <v>0</v>
      </c>
      <c r="AL38" s="3">
        <v>0</v>
      </c>
      <c r="AM38" s="3">
        <v>0</v>
      </c>
      <c r="AN38" s="3">
        <v>0</v>
      </c>
      <c r="AO38" s="3">
        <v>45832</v>
      </c>
      <c r="AP38" s="3">
        <v>45829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1259.5821392000003</v>
      </c>
    </row>
    <row r="39" spans="1:56" ht="27.75" customHeight="1" x14ac:dyDescent="0.45">
      <c r="A39" s="3">
        <v>45827</v>
      </c>
      <c r="B39" s="14" t="s">
        <v>649</v>
      </c>
      <c r="C39" s="9" t="s">
        <v>73</v>
      </c>
      <c r="D39" s="13" t="s">
        <v>480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150</v>
      </c>
      <c r="T39" s="12">
        <v>45836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650</v>
      </c>
      <c r="AG39" s="1" t="s">
        <v>120</v>
      </c>
      <c r="AH39" s="1" t="s">
        <v>74</v>
      </c>
      <c r="AI39" s="1">
        <v>2</v>
      </c>
      <c r="AJ39" s="3">
        <v>45836</v>
      </c>
      <c r="AK39" s="3">
        <v>0</v>
      </c>
      <c r="AL39" s="3">
        <v>45827</v>
      </c>
      <c r="AM39" s="3">
        <v>45834</v>
      </c>
      <c r="AN39" s="3">
        <v>45835</v>
      </c>
      <c r="AO39" s="3">
        <v>45835</v>
      </c>
      <c r="AP39" s="3">
        <v>45831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331.46898400000003</v>
      </c>
    </row>
    <row r="40" spans="1:56" ht="27.75" customHeight="1" x14ac:dyDescent="0.45">
      <c r="A40" s="3">
        <v>45827</v>
      </c>
      <c r="B40" s="14" t="s">
        <v>649</v>
      </c>
      <c r="C40" s="9" t="s">
        <v>73</v>
      </c>
      <c r="D40" s="13">
        <v>997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150</v>
      </c>
      <c r="T40" s="12">
        <v>45836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650</v>
      </c>
      <c r="AG40" s="1" t="s">
        <v>120</v>
      </c>
      <c r="AH40" s="1" t="s">
        <v>74</v>
      </c>
      <c r="AI40" s="1">
        <v>2</v>
      </c>
      <c r="AJ40" s="3">
        <v>45836</v>
      </c>
      <c r="AK40" s="3">
        <v>0</v>
      </c>
      <c r="AL40" s="3">
        <v>45827</v>
      </c>
      <c r="AM40" s="3">
        <v>45834</v>
      </c>
      <c r="AN40" s="3">
        <v>45835</v>
      </c>
      <c r="AO40" s="3">
        <v>45835</v>
      </c>
      <c r="AP40" s="3">
        <v>45831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331.46898400000003</v>
      </c>
    </row>
    <row r="41" spans="1:56" ht="27.75" customHeight="1" x14ac:dyDescent="0.45">
      <c r="A41" s="3">
        <v>45827</v>
      </c>
      <c r="B41" s="14" t="s">
        <v>649</v>
      </c>
      <c r="C41" s="9" t="s">
        <v>73</v>
      </c>
      <c r="D41" s="13" t="s">
        <v>651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150</v>
      </c>
      <c r="T41" s="12">
        <v>45836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650</v>
      </c>
      <c r="AG41" s="1" t="s">
        <v>121</v>
      </c>
      <c r="AH41" s="1" t="s">
        <v>74</v>
      </c>
      <c r="AI41" s="1">
        <v>2</v>
      </c>
      <c r="AJ41" s="3">
        <v>45836</v>
      </c>
      <c r="AK41" s="3">
        <v>0</v>
      </c>
      <c r="AL41" s="3">
        <v>45827</v>
      </c>
      <c r="AM41" s="3">
        <v>45834</v>
      </c>
      <c r="AN41" s="3">
        <v>45835</v>
      </c>
      <c r="AO41" s="3">
        <v>45835</v>
      </c>
      <c r="AP41" s="3">
        <v>45831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331.46898400000003</v>
      </c>
    </row>
    <row r="42" spans="1:56" ht="27.75" customHeight="1" x14ac:dyDescent="0.45">
      <c r="A42" s="3">
        <v>45827</v>
      </c>
      <c r="B42" s="14" t="s">
        <v>652</v>
      </c>
      <c r="C42" s="9" t="s">
        <v>73</v>
      </c>
      <c r="D42" s="13" t="s">
        <v>340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150</v>
      </c>
      <c r="T42" s="12">
        <v>45836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186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650</v>
      </c>
      <c r="AG42" s="1" t="s">
        <v>120</v>
      </c>
      <c r="AH42" s="1" t="s">
        <v>74</v>
      </c>
      <c r="AI42" s="1">
        <v>2</v>
      </c>
      <c r="AJ42" s="3">
        <v>45836</v>
      </c>
      <c r="AK42" s="3">
        <v>0</v>
      </c>
      <c r="AL42" s="3">
        <v>45827</v>
      </c>
      <c r="AM42" s="3">
        <v>45834</v>
      </c>
      <c r="AN42" s="3">
        <v>45835</v>
      </c>
      <c r="AO42" s="3">
        <v>45835</v>
      </c>
      <c r="AP42" s="3">
        <v>45831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352.51463377777782</v>
      </c>
    </row>
    <row r="43" spans="1:56" ht="27.75" customHeight="1" x14ac:dyDescent="0.45">
      <c r="A43" s="3">
        <v>45827</v>
      </c>
      <c r="B43" s="14" t="s">
        <v>649</v>
      </c>
      <c r="C43" s="9" t="s">
        <v>73</v>
      </c>
      <c r="D43" s="13" t="s">
        <v>580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150</v>
      </c>
      <c r="T43" s="12">
        <v>45841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653</v>
      </c>
      <c r="AG43" s="1" t="s">
        <v>120</v>
      </c>
      <c r="AH43" s="1" t="s">
        <v>74</v>
      </c>
      <c r="AI43" s="1">
        <v>2</v>
      </c>
      <c r="AJ43" s="3">
        <v>45841</v>
      </c>
      <c r="AK43" s="3">
        <v>0</v>
      </c>
      <c r="AL43" s="3">
        <v>45832</v>
      </c>
      <c r="AM43" s="3">
        <v>45839</v>
      </c>
      <c r="AN43" s="3">
        <v>45840</v>
      </c>
      <c r="AO43" s="3">
        <v>45840</v>
      </c>
      <c r="AP43" s="3">
        <v>45836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331.46898400000003</v>
      </c>
    </row>
    <row r="44" spans="1:56" ht="27.75" customHeight="1" x14ac:dyDescent="0.45">
      <c r="A44" s="3">
        <v>45827</v>
      </c>
      <c r="B44" s="14" t="s">
        <v>649</v>
      </c>
      <c r="C44" s="9" t="s">
        <v>73</v>
      </c>
      <c r="D44" s="13" t="s">
        <v>477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150</v>
      </c>
      <c r="T44" s="12">
        <v>45841</v>
      </c>
      <c r="U44" s="11">
        <v>5000</v>
      </c>
      <c r="V44" s="10">
        <v>0</v>
      </c>
      <c r="W44" s="10">
        <v>5000</v>
      </c>
      <c r="X44" s="10">
        <v>5400</v>
      </c>
      <c r="Y44" s="10">
        <v>0</v>
      </c>
      <c r="Z44" s="9" t="s">
        <v>186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653</v>
      </c>
      <c r="AG44" s="1" t="s">
        <v>120</v>
      </c>
      <c r="AH44" s="1" t="s">
        <v>74</v>
      </c>
      <c r="AI44" s="1">
        <v>2</v>
      </c>
      <c r="AJ44" s="3">
        <v>45841</v>
      </c>
      <c r="AK44" s="3">
        <v>0</v>
      </c>
      <c r="AL44" s="3">
        <v>45832</v>
      </c>
      <c r="AM44" s="3">
        <v>45839</v>
      </c>
      <c r="AN44" s="3">
        <v>45840</v>
      </c>
      <c r="AO44" s="3">
        <v>45840</v>
      </c>
      <c r="AP44" s="3">
        <v>45836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0</v>
      </c>
    </row>
    <row r="45" spans="1:56" ht="27.75" customHeight="1" x14ac:dyDescent="0.45">
      <c r="A45" s="3">
        <v>45827</v>
      </c>
      <c r="B45" s="14" t="s">
        <v>649</v>
      </c>
      <c r="C45" s="9" t="s">
        <v>73</v>
      </c>
      <c r="D45" s="13" t="s">
        <v>478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150</v>
      </c>
      <c r="T45" s="12">
        <v>45841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653</v>
      </c>
      <c r="AG45" s="1" t="s">
        <v>121</v>
      </c>
      <c r="AH45" s="1" t="s">
        <v>74</v>
      </c>
      <c r="AI45" s="1">
        <v>2</v>
      </c>
      <c r="AJ45" s="3">
        <v>45841</v>
      </c>
      <c r="AK45" s="3">
        <v>0</v>
      </c>
      <c r="AL45" s="3">
        <v>45832</v>
      </c>
      <c r="AM45" s="3">
        <v>45839</v>
      </c>
      <c r="AN45" s="3">
        <v>45840</v>
      </c>
      <c r="AO45" s="3">
        <v>45840</v>
      </c>
      <c r="AP45" s="3">
        <v>45836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331.46898400000003</v>
      </c>
    </row>
    <row r="46" spans="1:56" ht="27.75" customHeight="1" x14ac:dyDescent="0.45">
      <c r="A46" s="3">
        <v>45827</v>
      </c>
      <c r="B46" s="14" t="s">
        <v>649</v>
      </c>
      <c r="C46" s="9" t="s">
        <v>73</v>
      </c>
      <c r="D46" s="13" t="s">
        <v>210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150</v>
      </c>
      <c r="T46" s="12">
        <v>45841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653</v>
      </c>
      <c r="AG46" s="1" t="s">
        <v>61</v>
      </c>
      <c r="AH46" s="1" t="s">
        <v>74</v>
      </c>
      <c r="AI46" s="1">
        <v>2</v>
      </c>
      <c r="AJ46" s="3">
        <v>45841</v>
      </c>
      <c r="AK46" s="3">
        <v>0</v>
      </c>
      <c r="AL46" s="3">
        <v>45832</v>
      </c>
      <c r="AM46" s="3">
        <v>45839</v>
      </c>
      <c r="AN46" s="3">
        <v>45840</v>
      </c>
      <c r="AO46" s="3">
        <v>45840</v>
      </c>
      <c r="AP46" s="3">
        <v>45836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331.46898400000003</v>
      </c>
    </row>
    <row r="47" spans="1:56" ht="27.75" customHeight="1" x14ac:dyDescent="0.45">
      <c r="A47" s="3">
        <v>45827</v>
      </c>
      <c r="B47" s="14" t="s">
        <v>652</v>
      </c>
      <c r="C47" s="9" t="s">
        <v>73</v>
      </c>
      <c r="D47" s="13" t="s">
        <v>340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150</v>
      </c>
      <c r="T47" s="12">
        <v>45841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186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653</v>
      </c>
      <c r="AG47" s="1" t="s">
        <v>119</v>
      </c>
      <c r="AH47" s="1" t="s">
        <v>74</v>
      </c>
      <c r="AI47" s="1">
        <v>2</v>
      </c>
      <c r="AJ47" s="3">
        <v>45841</v>
      </c>
      <c r="AK47" s="3">
        <v>0</v>
      </c>
      <c r="AL47" s="3">
        <v>45832</v>
      </c>
      <c r="AM47" s="3">
        <v>45839</v>
      </c>
      <c r="AN47" s="3">
        <v>45840</v>
      </c>
      <c r="AO47" s="3">
        <v>45840</v>
      </c>
      <c r="AP47" s="3">
        <v>45836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352.51463377777782</v>
      </c>
    </row>
    <row r="48" spans="1:56" ht="27.75" customHeight="1" x14ac:dyDescent="0.45">
      <c r="A48" s="3">
        <v>0</v>
      </c>
      <c r="B48" s="14" t="s">
        <v>133</v>
      </c>
      <c r="C48" s="9" t="s">
        <v>73</v>
      </c>
      <c r="D48" s="13" t="s">
        <v>485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150</v>
      </c>
      <c r="T48" s="12" t="s">
        <v>63</v>
      </c>
      <c r="U48" s="11">
        <v>5000</v>
      </c>
      <c r="V48" s="10">
        <v>0</v>
      </c>
      <c r="W48" s="10">
        <v>5000</v>
      </c>
      <c r="X48" s="10">
        <v>5800</v>
      </c>
      <c r="Y48" s="10">
        <v>0</v>
      </c>
      <c r="Z48" s="9" t="s">
        <v>186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121</v>
      </c>
      <c r="AH48" s="1" t="s">
        <v>74</v>
      </c>
      <c r="AI48" s="1">
        <v>2</v>
      </c>
      <c r="AJ48" s="3" t="s">
        <v>63</v>
      </c>
      <c r="AK48" s="3">
        <v>0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0</v>
      </c>
    </row>
    <row r="49" spans="1:56" ht="27.75" customHeight="1" x14ac:dyDescent="0.45">
      <c r="A49" s="3" t="s">
        <v>141</v>
      </c>
      <c r="B49" s="14" t="s">
        <v>141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150</v>
      </c>
      <c r="T49" s="12">
        <v>45868</v>
      </c>
      <c r="U49" s="11">
        <v>400000</v>
      </c>
      <c r="V49" s="10">
        <v>0</v>
      </c>
      <c r="W49" s="10">
        <v>400000</v>
      </c>
      <c r="X49" s="10">
        <v>0</v>
      </c>
      <c r="Y49" s="10">
        <v>420000</v>
      </c>
      <c r="Z49" s="9" t="s">
        <v>186</v>
      </c>
      <c r="AA49" s="8">
        <v>352043.99999999994</v>
      </c>
      <c r="AB49" s="8">
        <v>0</v>
      </c>
      <c r="AC49" s="8">
        <v>352043.99999999994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45868</v>
      </c>
      <c r="AK49" s="3">
        <v>0</v>
      </c>
      <c r="AL49" s="3">
        <v>45859</v>
      </c>
      <c r="AM49" s="3">
        <v>45866</v>
      </c>
      <c r="AN49" s="3">
        <v>45867</v>
      </c>
      <c r="AO49" s="3">
        <v>45867</v>
      </c>
      <c r="AP49" s="3">
        <v>45863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26517.51872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186</v>
      </c>
      <c r="AA50" s="8">
        <v>467958.90850499994</v>
      </c>
      <c r="AB50" s="8">
        <v>3428.4685049999998</v>
      </c>
      <c r="AC50" s="8">
        <v>464530.43999999994</v>
      </c>
      <c r="AD50" s="8">
        <v>0</v>
      </c>
      <c r="AE50" s="8">
        <v>0</v>
      </c>
      <c r="AF50" s="8" t="s">
        <v>58</v>
      </c>
      <c r="AG50" s="1" t="s">
        <v>120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188</v>
      </c>
      <c r="BD50" s="56">
        <v>0</v>
      </c>
    </row>
    <row r="51" spans="1:56" ht="27.75" customHeight="1" x14ac:dyDescent="0.45">
      <c r="A51" s="3">
        <v>45819</v>
      </c>
      <c r="B51" s="14" t="s">
        <v>559</v>
      </c>
      <c r="C51" s="9" t="s">
        <v>402</v>
      </c>
      <c r="D51" s="13" t="s">
        <v>544</v>
      </c>
      <c r="E51" s="9">
        <v>19</v>
      </c>
      <c r="F51" s="9">
        <v>34</v>
      </c>
      <c r="G51" s="9" t="s">
        <v>60</v>
      </c>
      <c r="H51" s="9" t="s">
        <v>76</v>
      </c>
      <c r="I51" s="9">
        <v>84</v>
      </c>
      <c r="J51" s="9" t="s">
        <v>57</v>
      </c>
      <c r="K51" s="9">
        <v>5</v>
      </c>
      <c r="L51" s="9" t="s">
        <v>91</v>
      </c>
      <c r="M51" s="10">
        <v>20</v>
      </c>
      <c r="N51" s="9">
        <v>37</v>
      </c>
      <c r="O51" s="9">
        <v>40</v>
      </c>
      <c r="P51" s="10">
        <v>365.12959231999992</v>
      </c>
      <c r="Q51" s="10">
        <v>0</v>
      </c>
      <c r="R51" s="10">
        <v>365.12959231999992</v>
      </c>
      <c r="S51" s="9" t="s">
        <v>67</v>
      </c>
      <c r="T51" s="12">
        <v>45834</v>
      </c>
      <c r="U51" s="11">
        <v>20000</v>
      </c>
      <c r="V51" s="10">
        <v>0</v>
      </c>
      <c r="W51" s="10">
        <v>20000</v>
      </c>
      <c r="X51" s="10">
        <v>20906</v>
      </c>
      <c r="Y51" s="10">
        <v>0</v>
      </c>
      <c r="Z51" s="9" t="s">
        <v>248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120</v>
      </c>
      <c r="AH51" s="1" t="s">
        <v>75</v>
      </c>
      <c r="AI51" s="1">
        <v>4</v>
      </c>
      <c r="AJ51" s="3">
        <v>45834</v>
      </c>
      <c r="AK51" s="3">
        <v>45830</v>
      </c>
      <c r="AL51" s="3">
        <v>45823</v>
      </c>
      <c r="AM51" s="3">
        <v>45831</v>
      </c>
      <c r="AN51" s="3">
        <v>45832</v>
      </c>
      <c r="AO51" s="3">
        <v>45833</v>
      </c>
      <c r="AP51" s="3">
        <v>45829</v>
      </c>
      <c r="AQ51" s="3">
        <v>45834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 t="s">
        <v>607</v>
      </c>
      <c r="AZ51" s="2">
        <v>0</v>
      </c>
      <c r="BA51" s="2">
        <v>0</v>
      </c>
      <c r="BB51" s="2">
        <v>0</v>
      </c>
      <c r="BC51" s="1" t="s">
        <v>104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96</v>
      </c>
      <c r="W52" s="10">
        <v>0</v>
      </c>
      <c r="X52" s="10">
        <v>0</v>
      </c>
      <c r="Y52" s="10">
        <v>0</v>
      </c>
      <c r="Z52" s="9" t="s">
        <v>248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58</v>
      </c>
      <c r="AG52" s="1" t="s">
        <v>119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249</v>
      </c>
      <c r="BD52" s="56">
        <v>0</v>
      </c>
    </row>
    <row r="53" spans="1:56" ht="27.75" customHeight="1" x14ac:dyDescent="0.45">
      <c r="A53" s="3">
        <v>45825</v>
      </c>
      <c r="B53" s="14" t="s">
        <v>616</v>
      </c>
      <c r="C53" s="9" t="s">
        <v>147</v>
      </c>
      <c r="D53" s="13" t="s">
        <v>617</v>
      </c>
      <c r="E53" s="9">
        <v>19</v>
      </c>
      <c r="F53" s="9">
        <v>35</v>
      </c>
      <c r="G53" s="9" t="s">
        <v>60</v>
      </c>
      <c r="H53" s="9" t="s">
        <v>76</v>
      </c>
      <c r="I53" s="9">
        <v>102</v>
      </c>
      <c r="J53" s="9" t="s">
        <v>57</v>
      </c>
      <c r="K53" s="9">
        <v>5</v>
      </c>
      <c r="L53" s="9" t="s">
        <v>221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45840</v>
      </c>
      <c r="U53" s="11">
        <v>5040</v>
      </c>
      <c r="V53" s="10">
        <v>0</v>
      </c>
      <c r="W53" s="10">
        <v>5040</v>
      </c>
      <c r="X53" s="10">
        <v>0</v>
      </c>
      <c r="Y53" s="10">
        <v>5292</v>
      </c>
      <c r="Z53" s="9" t="s">
        <v>116</v>
      </c>
      <c r="AA53" s="8">
        <v>5139.8424000000005</v>
      </c>
      <c r="AB53" s="8">
        <v>4000</v>
      </c>
      <c r="AC53" s="8">
        <v>1139.8424000000005</v>
      </c>
      <c r="AD53" s="8">
        <v>0</v>
      </c>
      <c r="AE53" s="8">
        <v>5139.8424000000005</v>
      </c>
      <c r="AF53" s="8">
        <v>0</v>
      </c>
      <c r="AG53" s="1" t="s">
        <v>119</v>
      </c>
      <c r="AH53" s="1" t="s">
        <v>75</v>
      </c>
      <c r="AI53" s="1">
        <v>4</v>
      </c>
      <c r="AJ53" s="3">
        <v>45840</v>
      </c>
      <c r="AK53" s="3">
        <v>45836</v>
      </c>
      <c r="AL53" s="3">
        <v>45829</v>
      </c>
      <c r="AM53" s="3">
        <v>45837</v>
      </c>
      <c r="AN53" s="3">
        <v>45838</v>
      </c>
      <c r="AO53" s="3">
        <v>45839</v>
      </c>
      <c r="AP53" s="3">
        <v>45835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214</v>
      </c>
      <c r="BD53" s="56">
        <v>96.253358222222246</v>
      </c>
    </row>
    <row r="54" spans="1:56" ht="27.75" customHeight="1" x14ac:dyDescent="0.45">
      <c r="A54" s="3">
        <v>45825</v>
      </c>
      <c r="B54" s="14" t="s">
        <v>616</v>
      </c>
      <c r="C54" s="9" t="s">
        <v>147</v>
      </c>
      <c r="D54" s="13" t="s">
        <v>618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221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45841</v>
      </c>
      <c r="U54" s="11">
        <v>5040</v>
      </c>
      <c r="V54" s="10">
        <v>0</v>
      </c>
      <c r="W54" s="10">
        <v>5040</v>
      </c>
      <c r="X54" s="10">
        <v>0</v>
      </c>
      <c r="Y54" s="10">
        <v>5292</v>
      </c>
      <c r="Z54" s="9" t="s">
        <v>116</v>
      </c>
      <c r="AA54" s="8">
        <v>4999.0247999999992</v>
      </c>
      <c r="AB54" s="8">
        <v>0</v>
      </c>
      <c r="AC54" s="8">
        <v>4999.0247999999992</v>
      </c>
      <c r="AD54" s="8">
        <v>0</v>
      </c>
      <c r="AE54" s="8">
        <v>4999.0247999999992</v>
      </c>
      <c r="AF54" s="8">
        <v>0</v>
      </c>
      <c r="AG54" s="1" t="s">
        <v>119</v>
      </c>
      <c r="AH54" s="1" t="s">
        <v>75</v>
      </c>
      <c r="AI54" s="1">
        <v>4</v>
      </c>
      <c r="AJ54" s="3">
        <v>45841</v>
      </c>
      <c r="AK54" s="3">
        <v>45837</v>
      </c>
      <c r="AL54" s="3">
        <v>45830</v>
      </c>
      <c r="AM54" s="3">
        <v>45838</v>
      </c>
      <c r="AN54" s="3">
        <v>45839</v>
      </c>
      <c r="AO54" s="3">
        <v>45840</v>
      </c>
      <c r="AP54" s="3">
        <v>45836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214</v>
      </c>
      <c r="BD54" s="56">
        <v>422.13987199999997</v>
      </c>
    </row>
    <row r="55" spans="1:56" ht="27.75" customHeight="1" x14ac:dyDescent="0.45">
      <c r="A55" s="3">
        <v>45796</v>
      </c>
      <c r="B55" s="14" t="s">
        <v>368</v>
      </c>
      <c r="C55" s="9" t="s">
        <v>147</v>
      </c>
      <c r="D55" s="13" t="s">
        <v>359</v>
      </c>
      <c r="E55" s="9">
        <v>19</v>
      </c>
      <c r="F55" s="9">
        <v>34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221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 t="s">
        <v>63</v>
      </c>
      <c r="U55" s="11">
        <v>503</v>
      </c>
      <c r="V55" s="10">
        <v>0</v>
      </c>
      <c r="W55" s="10">
        <v>503</v>
      </c>
      <c r="X55" s="10">
        <v>5250</v>
      </c>
      <c r="Y55" s="10">
        <v>0</v>
      </c>
      <c r="Z55" s="9" t="s">
        <v>116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 t="s">
        <v>63</v>
      </c>
      <c r="AK55" s="3" t="e">
        <v>#VALUE!</v>
      </c>
      <c r="AL55" s="3" t="e">
        <v>#VALUE!</v>
      </c>
      <c r="AM55" s="3" t="e">
        <v>#VALUE!</v>
      </c>
      <c r="AN55" s="3" t="e">
        <v>#VALUE!</v>
      </c>
      <c r="AO55" s="3" t="e">
        <v>#VALUE!</v>
      </c>
      <c r="AP55" s="3" t="e">
        <v>#VALUE!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214</v>
      </c>
      <c r="BD55" s="56">
        <v>0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34</v>
      </c>
      <c r="G56" s="9" t="s">
        <v>60</v>
      </c>
      <c r="H56" s="9">
        <v>0</v>
      </c>
      <c r="I56" s="9">
        <v>80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116</v>
      </c>
      <c r="AA56" s="8">
        <v>10138.867200000001</v>
      </c>
      <c r="AB56" s="8">
        <v>4000</v>
      </c>
      <c r="AC56" s="8">
        <v>6138.8671999999997</v>
      </c>
      <c r="AD56" s="8">
        <v>0</v>
      </c>
      <c r="AE56" s="8">
        <v>10138.867200000001</v>
      </c>
      <c r="AF56" s="8" t="s">
        <v>58</v>
      </c>
      <c r="AG56" s="1" t="s">
        <v>121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215</v>
      </c>
      <c r="BD56" s="56">
        <v>0</v>
      </c>
    </row>
    <row r="57" spans="1:56" ht="27.75" customHeight="1" x14ac:dyDescent="0.45">
      <c r="A57" s="3">
        <v>45803</v>
      </c>
      <c r="B57" s="14" t="s">
        <v>412</v>
      </c>
      <c r="C57" s="9" t="s">
        <v>111</v>
      </c>
      <c r="D57" s="13" t="s">
        <v>413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45831</v>
      </c>
      <c r="U57" s="11">
        <v>3000</v>
      </c>
      <c r="V57" s="10">
        <v>0</v>
      </c>
      <c r="W57" s="10">
        <v>3000</v>
      </c>
      <c r="X57" s="10">
        <v>3300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45831</v>
      </c>
      <c r="AK57" s="3">
        <v>45827</v>
      </c>
      <c r="AL57" s="3">
        <v>45820</v>
      </c>
      <c r="AM57" s="3">
        <v>45828</v>
      </c>
      <c r="AN57" s="3">
        <v>45829</v>
      </c>
      <c r="AO57" s="3">
        <v>45830</v>
      </c>
      <c r="AP57" s="3">
        <v>45826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140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45814</v>
      </c>
      <c r="B58" s="14" t="s">
        <v>500</v>
      </c>
      <c r="C58" s="9" t="s">
        <v>501</v>
      </c>
      <c r="D58" s="13" t="s">
        <v>502</v>
      </c>
      <c r="E58" s="9">
        <v>20</v>
      </c>
      <c r="F58" s="9">
        <v>37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45833</v>
      </c>
      <c r="U58" s="11">
        <v>20000</v>
      </c>
      <c r="V58" s="10">
        <v>0</v>
      </c>
      <c r="W58" s="10">
        <v>20000</v>
      </c>
      <c r="X58" s="10">
        <v>20500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120</v>
      </c>
      <c r="AH58" s="1" t="s">
        <v>75</v>
      </c>
      <c r="AI58" s="1">
        <v>4</v>
      </c>
      <c r="AJ58" s="3">
        <v>45833</v>
      </c>
      <c r="AK58" s="3">
        <v>45829</v>
      </c>
      <c r="AL58" s="3">
        <v>45822</v>
      </c>
      <c r="AM58" s="3">
        <v>45830</v>
      </c>
      <c r="AN58" s="3">
        <v>45831</v>
      </c>
      <c r="AO58" s="3">
        <v>45832</v>
      </c>
      <c r="AP58" s="3">
        <v>45828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140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45803</v>
      </c>
      <c r="B59" s="14" t="s">
        <v>408</v>
      </c>
      <c r="C59" s="9" t="s">
        <v>111</v>
      </c>
      <c r="D59" s="13" t="s">
        <v>409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45835</v>
      </c>
      <c r="U59" s="11">
        <v>3000</v>
      </c>
      <c r="V59" s="10">
        <v>0</v>
      </c>
      <c r="W59" s="10">
        <v>3000</v>
      </c>
      <c r="X59" s="10">
        <v>3300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120</v>
      </c>
      <c r="AH59" s="1" t="s">
        <v>75</v>
      </c>
      <c r="AI59" s="1">
        <v>4</v>
      </c>
      <c r="AJ59" s="3">
        <v>45835</v>
      </c>
      <c r="AK59" s="3">
        <v>45831</v>
      </c>
      <c r="AL59" s="3">
        <v>45824</v>
      </c>
      <c r="AM59" s="3">
        <v>45832</v>
      </c>
      <c r="AN59" s="3">
        <v>45833</v>
      </c>
      <c r="AO59" s="3">
        <v>45834</v>
      </c>
      <c r="AP59" s="3">
        <v>45830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45825</v>
      </c>
      <c r="B60" s="14" t="s">
        <v>620</v>
      </c>
      <c r="C60" s="9" t="s">
        <v>147</v>
      </c>
      <c r="D60" s="13" t="s">
        <v>155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322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45836</v>
      </c>
      <c r="U60" s="11">
        <v>5040</v>
      </c>
      <c r="V60" s="10">
        <v>316</v>
      </c>
      <c r="W60" s="10">
        <v>4724</v>
      </c>
      <c r="X60" s="10">
        <v>0</v>
      </c>
      <c r="Y60" s="10">
        <v>4960.2</v>
      </c>
      <c r="Z60" s="9" t="s">
        <v>81</v>
      </c>
      <c r="AA60" s="8">
        <v>4949.5709999999999</v>
      </c>
      <c r="AB60" s="8">
        <v>4949.5709999999999</v>
      </c>
      <c r="AC60" s="8">
        <v>0</v>
      </c>
      <c r="AD60" s="8">
        <v>0</v>
      </c>
      <c r="AE60" s="8">
        <v>4949.5709999999999</v>
      </c>
      <c r="AF60" s="8">
        <v>0</v>
      </c>
      <c r="AG60" s="1" t="s">
        <v>119</v>
      </c>
      <c r="AH60" s="1" t="s">
        <v>75</v>
      </c>
      <c r="AI60" s="1">
        <v>4</v>
      </c>
      <c r="AJ60" s="3">
        <v>45836</v>
      </c>
      <c r="AK60" s="3">
        <v>45832</v>
      </c>
      <c r="AL60" s="3">
        <v>45825</v>
      </c>
      <c r="AM60" s="3">
        <v>45833</v>
      </c>
      <c r="AN60" s="3">
        <v>45834</v>
      </c>
      <c r="AO60" s="3">
        <v>45835</v>
      </c>
      <c r="AP60" s="3">
        <v>45831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45825</v>
      </c>
      <c r="B61" s="14" t="s">
        <v>620</v>
      </c>
      <c r="C61" s="9" t="s">
        <v>147</v>
      </c>
      <c r="D61" s="13" t="s">
        <v>621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322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45836</v>
      </c>
      <c r="U61" s="11">
        <v>5040</v>
      </c>
      <c r="V61" s="10">
        <v>360</v>
      </c>
      <c r="W61" s="10">
        <v>4680</v>
      </c>
      <c r="X61" s="10">
        <v>0</v>
      </c>
      <c r="Y61" s="10">
        <v>4914</v>
      </c>
      <c r="Z61" s="9" t="s">
        <v>81</v>
      </c>
      <c r="AA61" s="8">
        <v>4903.47</v>
      </c>
      <c r="AB61" s="8">
        <v>4903.47</v>
      </c>
      <c r="AC61" s="8">
        <v>0</v>
      </c>
      <c r="AD61" s="8">
        <v>0</v>
      </c>
      <c r="AE61" s="8">
        <v>4903.47</v>
      </c>
      <c r="AF61" s="8">
        <v>0</v>
      </c>
      <c r="AG61" s="1" t="s">
        <v>120</v>
      </c>
      <c r="AH61" s="1" t="s">
        <v>75</v>
      </c>
      <c r="AI61" s="1">
        <v>4</v>
      </c>
      <c r="AJ61" s="3">
        <v>45836</v>
      </c>
      <c r="AK61" s="3">
        <v>45832</v>
      </c>
      <c r="AL61" s="3">
        <v>45825</v>
      </c>
      <c r="AM61" s="3">
        <v>45833</v>
      </c>
      <c r="AN61" s="3">
        <v>45834</v>
      </c>
      <c r="AO61" s="3">
        <v>45835</v>
      </c>
      <c r="AP61" s="3">
        <v>45831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45825</v>
      </c>
      <c r="B62" s="14" t="s">
        <v>620</v>
      </c>
      <c r="C62" s="9" t="s">
        <v>147</v>
      </c>
      <c r="D62" s="13" t="s">
        <v>294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322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45836</v>
      </c>
      <c r="U62" s="11">
        <v>5040</v>
      </c>
      <c r="V62" s="10">
        <v>0</v>
      </c>
      <c r="W62" s="10">
        <v>5040</v>
      </c>
      <c r="X62" s="10">
        <v>0</v>
      </c>
      <c r="Y62" s="10">
        <v>5292</v>
      </c>
      <c r="Z62" s="9" t="s">
        <v>81</v>
      </c>
      <c r="AA62" s="8">
        <v>5280.6600000000008</v>
      </c>
      <c r="AB62" s="8">
        <v>5280.6600000000008</v>
      </c>
      <c r="AC62" s="8">
        <v>0</v>
      </c>
      <c r="AD62" s="8">
        <v>0</v>
      </c>
      <c r="AE62" s="8">
        <v>5280.6600000000008</v>
      </c>
      <c r="AF62" s="8">
        <v>0</v>
      </c>
      <c r="AG62" s="1" t="s">
        <v>121</v>
      </c>
      <c r="AH62" s="1" t="s">
        <v>75</v>
      </c>
      <c r="AI62" s="1">
        <v>4</v>
      </c>
      <c r="AJ62" s="3">
        <v>45836</v>
      </c>
      <c r="AK62" s="3">
        <v>45832</v>
      </c>
      <c r="AL62" s="3">
        <v>45825</v>
      </c>
      <c r="AM62" s="3">
        <v>45833</v>
      </c>
      <c r="AN62" s="3">
        <v>45834</v>
      </c>
      <c r="AO62" s="3">
        <v>45835</v>
      </c>
      <c r="AP62" s="3">
        <v>45831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45721</v>
      </c>
      <c r="B63" s="14" t="s">
        <v>297</v>
      </c>
      <c r="C63" s="9" t="s">
        <v>147</v>
      </c>
      <c r="D63" s="13" t="s">
        <v>294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45836</v>
      </c>
      <c r="U63" s="11">
        <v>734</v>
      </c>
      <c r="V63" s="10">
        <v>0</v>
      </c>
      <c r="W63" s="10">
        <v>734</v>
      </c>
      <c r="X63" s="10">
        <v>0</v>
      </c>
      <c r="Y63" s="10">
        <v>770.7</v>
      </c>
      <c r="Z63" s="9" t="s">
        <v>81</v>
      </c>
      <c r="AA63" s="8">
        <v>769.0485000000001</v>
      </c>
      <c r="AB63" s="8">
        <v>769.0485000000001</v>
      </c>
      <c r="AC63" s="8">
        <v>0</v>
      </c>
      <c r="AD63" s="8">
        <v>0</v>
      </c>
      <c r="AE63" s="8">
        <v>769.0485000000001</v>
      </c>
      <c r="AF63" s="8">
        <v>0</v>
      </c>
      <c r="AG63" s="1" t="s">
        <v>121</v>
      </c>
      <c r="AH63" s="1" t="s">
        <v>75</v>
      </c>
      <c r="AI63" s="1">
        <v>4</v>
      </c>
      <c r="AJ63" s="3">
        <v>45836</v>
      </c>
      <c r="AK63" s="3">
        <v>45832</v>
      </c>
      <c r="AL63" s="3">
        <v>45825</v>
      </c>
      <c r="AM63" s="3">
        <v>45833</v>
      </c>
      <c r="AN63" s="3">
        <v>45834</v>
      </c>
      <c r="AO63" s="3">
        <v>45835</v>
      </c>
      <c r="AP63" s="3">
        <v>45831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140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45796</v>
      </c>
      <c r="B64" s="14" t="s">
        <v>369</v>
      </c>
      <c r="C64" s="9" t="s">
        <v>147</v>
      </c>
      <c r="D64" s="13" t="s">
        <v>361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45838</v>
      </c>
      <c r="U64" s="11">
        <v>833</v>
      </c>
      <c r="V64" s="10">
        <v>0</v>
      </c>
      <c r="W64" s="10">
        <v>833</v>
      </c>
      <c r="X64" s="10">
        <v>0</v>
      </c>
      <c r="Y64" s="10">
        <v>874.65000000000009</v>
      </c>
      <c r="Z64" s="9" t="s">
        <v>81</v>
      </c>
      <c r="AA64" s="8">
        <v>872.77575000000013</v>
      </c>
      <c r="AB64" s="8">
        <v>872.77575000000013</v>
      </c>
      <c r="AC64" s="8">
        <v>0</v>
      </c>
      <c r="AD64" s="8">
        <v>0</v>
      </c>
      <c r="AE64" s="8">
        <v>872.77575000000013</v>
      </c>
      <c r="AF64" s="8">
        <v>0</v>
      </c>
      <c r="AG64" s="1" t="s">
        <v>120</v>
      </c>
      <c r="AH64" s="1" t="s">
        <v>75</v>
      </c>
      <c r="AI64" s="1">
        <v>4</v>
      </c>
      <c r="AJ64" s="3">
        <v>45838</v>
      </c>
      <c r="AK64" s="3">
        <v>45834</v>
      </c>
      <c r="AL64" s="3">
        <v>45827</v>
      </c>
      <c r="AM64" s="3">
        <v>45835</v>
      </c>
      <c r="AN64" s="3">
        <v>45836</v>
      </c>
      <c r="AO64" s="3">
        <v>45837</v>
      </c>
      <c r="AP64" s="3">
        <v>45833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45814</v>
      </c>
      <c r="B65" s="14" t="s">
        <v>505</v>
      </c>
      <c r="C65" s="9" t="s">
        <v>501</v>
      </c>
      <c r="D65" s="13" t="s">
        <v>506</v>
      </c>
      <c r="E65" s="9">
        <v>20</v>
      </c>
      <c r="F65" s="9">
        <v>37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45838</v>
      </c>
      <c r="U65" s="11">
        <v>5000</v>
      </c>
      <c r="V65" s="10">
        <v>0</v>
      </c>
      <c r="W65" s="10">
        <v>5000</v>
      </c>
      <c r="X65" s="10">
        <v>5100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120</v>
      </c>
      <c r="AH65" s="1" t="s">
        <v>75</v>
      </c>
      <c r="AI65" s="1">
        <v>4</v>
      </c>
      <c r="AJ65" s="3">
        <v>45838</v>
      </c>
      <c r="AK65" s="3">
        <v>45834</v>
      </c>
      <c r="AL65" s="3">
        <v>45827</v>
      </c>
      <c r="AM65" s="3">
        <v>45835</v>
      </c>
      <c r="AN65" s="3">
        <v>45836</v>
      </c>
      <c r="AO65" s="3">
        <v>45837</v>
      </c>
      <c r="AP65" s="3">
        <v>45833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45814</v>
      </c>
      <c r="B66" s="14" t="s">
        <v>505</v>
      </c>
      <c r="C66" s="9" t="s">
        <v>501</v>
      </c>
      <c r="D66" s="13" t="s">
        <v>507</v>
      </c>
      <c r="E66" s="9">
        <v>20</v>
      </c>
      <c r="F66" s="9">
        <v>37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45838</v>
      </c>
      <c r="U66" s="11">
        <v>10000</v>
      </c>
      <c r="V66" s="10">
        <v>0</v>
      </c>
      <c r="W66" s="10">
        <v>10000</v>
      </c>
      <c r="X66" s="10">
        <v>10700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 t="s">
        <v>634</v>
      </c>
      <c r="AG66" s="1" t="s">
        <v>120</v>
      </c>
      <c r="AH66" s="1" t="s">
        <v>75</v>
      </c>
      <c r="AI66" s="1">
        <v>4</v>
      </c>
      <c r="AJ66" s="3">
        <v>45838</v>
      </c>
      <c r="AK66" s="3">
        <v>45834</v>
      </c>
      <c r="AL66" s="3">
        <v>45827</v>
      </c>
      <c r="AM66" s="3">
        <v>45835</v>
      </c>
      <c r="AN66" s="3">
        <v>45836</v>
      </c>
      <c r="AO66" s="3">
        <v>45837</v>
      </c>
      <c r="AP66" s="3">
        <v>45833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45825</v>
      </c>
      <c r="B67" s="14" t="s">
        <v>619</v>
      </c>
      <c r="C67" s="9" t="s">
        <v>147</v>
      </c>
      <c r="D67" s="13" t="s">
        <v>361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221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45838</v>
      </c>
      <c r="U67" s="11">
        <v>5040</v>
      </c>
      <c r="V67" s="10">
        <v>0</v>
      </c>
      <c r="W67" s="10">
        <v>5040</v>
      </c>
      <c r="X67" s="10">
        <v>0</v>
      </c>
      <c r="Y67" s="10">
        <v>5292</v>
      </c>
      <c r="Z67" s="9" t="s">
        <v>81</v>
      </c>
      <c r="AA67" s="8">
        <v>5280.6600000000008</v>
      </c>
      <c r="AB67" s="8">
        <v>5280.6600000000008</v>
      </c>
      <c r="AC67" s="8">
        <v>0</v>
      </c>
      <c r="AD67" s="8">
        <v>0</v>
      </c>
      <c r="AE67" s="8">
        <v>5280.6600000000008</v>
      </c>
      <c r="AF67" s="8">
        <v>0</v>
      </c>
      <c r="AG67" s="1" t="s">
        <v>119</v>
      </c>
      <c r="AH67" s="1" t="s">
        <v>75</v>
      </c>
      <c r="AI67" s="1">
        <v>4</v>
      </c>
      <c r="AJ67" s="3">
        <v>45838</v>
      </c>
      <c r="AK67" s="3">
        <v>45834</v>
      </c>
      <c r="AL67" s="3">
        <v>45827</v>
      </c>
      <c r="AM67" s="3">
        <v>45835</v>
      </c>
      <c r="AN67" s="3">
        <v>45836</v>
      </c>
      <c r="AO67" s="3">
        <v>45837</v>
      </c>
      <c r="AP67" s="3">
        <v>45833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45825</v>
      </c>
      <c r="B68" s="14" t="s">
        <v>619</v>
      </c>
      <c r="C68" s="9" t="s">
        <v>147</v>
      </c>
      <c r="D68" s="13" t="s">
        <v>209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221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45838</v>
      </c>
      <c r="U68" s="11">
        <v>5040</v>
      </c>
      <c r="V68" s="10">
        <v>0</v>
      </c>
      <c r="W68" s="10">
        <v>5040</v>
      </c>
      <c r="X68" s="10">
        <v>0</v>
      </c>
      <c r="Y68" s="10">
        <v>5292</v>
      </c>
      <c r="Z68" s="9" t="s">
        <v>81</v>
      </c>
      <c r="AA68" s="8">
        <v>5280.6600000000008</v>
      </c>
      <c r="AB68" s="8">
        <v>5280.6600000000008</v>
      </c>
      <c r="AC68" s="8">
        <v>0</v>
      </c>
      <c r="AD68" s="8">
        <v>0</v>
      </c>
      <c r="AE68" s="8">
        <v>5280.6600000000008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45825</v>
      </c>
      <c r="B69" s="14" t="s">
        <v>619</v>
      </c>
      <c r="C69" s="9" t="s">
        <v>147</v>
      </c>
      <c r="D69" s="13" t="s">
        <v>262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221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45838</v>
      </c>
      <c r="U69" s="11">
        <v>5040</v>
      </c>
      <c r="V69" s="10">
        <v>0</v>
      </c>
      <c r="W69" s="10">
        <v>5040</v>
      </c>
      <c r="X69" s="10">
        <v>0</v>
      </c>
      <c r="Y69" s="10">
        <v>5292</v>
      </c>
      <c r="Z69" s="9" t="s">
        <v>81</v>
      </c>
      <c r="AA69" s="8">
        <v>5280.6600000000008</v>
      </c>
      <c r="AB69" s="8">
        <v>5280.6600000000008</v>
      </c>
      <c r="AC69" s="8">
        <v>0</v>
      </c>
      <c r="AD69" s="8">
        <v>0</v>
      </c>
      <c r="AE69" s="8">
        <v>5280.6600000000008</v>
      </c>
      <c r="AF69" s="8">
        <v>0</v>
      </c>
      <c r="AG69" s="1" t="s">
        <v>121</v>
      </c>
      <c r="AH69" s="1" t="s">
        <v>75</v>
      </c>
      <c r="AI69" s="1">
        <v>4</v>
      </c>
      <c r="AJ69" s="3">
        <v>45838</v>
      </c>
      <c r="AK69" s="3">
        <v>45834</v>
      </c>
      <c r="AL69" s="3">
        <v>45827</v>
      </c>
      <c r="AM69" s="3">
        <v>45835</v>
      </c>
      <c r="AN69" s="3">
        <v>45836</v>
      </c>
      <c r="AO69" s="3">
        <v>45837</v>
      </c>
      <c r="AP69" s="3">
        <v>45833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45721</v>
      </c>
      <c r="B70" s="14" t="s">
        <v>296</v>
      </c>
      <c r="C70" s="9" t="s">
        <v>147</v>
      </c>
      <c r="D70" s="13" t="s">
        <v>262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45838</v>
      </c>
      <c r="U70" s="11">
        <v>111</v>
      </c>
      <c r="V70" s="10">
        <v>0</v>
      </c>
      <c r="W70" s="10">
        <v>111</v>
      </c>
      <c r="X70" s="10">
        <v>0</v>
      </c>
      <c r="Y70" s="10">
        <v>116.55000000000001</v>
      </c>
      <c r="Z70" s="9" t="s">
        <v>81</v>
      </c>
      <c r="AA70" s="8">
        <v>116.30025000000002</v>
      </c>
      <c r="AB70" s="8">
        <v>116.30025000000002</v>
      </c>
      <c r="AC70" s="8">
        <v>0</v>
      </c>
      <c r="AD70" s="8">
        <v>0</v>
      </c>
      <c r="AE70" s="8">
        <v>116.30025000000002</v>
      </c>
      <c r="AF70" s="8">
        <v>0</v>
      </c>
      <c r="AG70" s="1" t="s">
        <v>121</v>
      </c>
      <c r="AH70" s="1" t="s">
        <v>75</v>
      </c>
      <c r="AI70" s="1">
        <v>4</v>
      </c>
      <c r="AJ70" s="3">
        <v>45838</v>
      </c>
      <c r="AK70" s="3">
        <v>45834</v>
      </c>
      <c r="AL70" s="3">
        <v>45827</v>
      </c>
      <c r="AM70" s="3">
        <v>45835</v>
      </c>
      <c r="AN70" s="3">
        <v>45836</v>
      </c>
      <c r="AO70" s="3">
        <v>45837</v>
      </c>
      <c r="AP70" s="3">
        <v>45833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45827</v>
      </c>
      <c r="B71" s="14" t="s">
        <v>133</v>
      </c>
      <c r="C71" s="9" t="s">
        <v>147</v>
      </c>
      <c r="D71" s="13" t="s">
        <v>198</v>
      </c>
      <c r="E71" s="9">
        <v>20</v>
      </c>
      <c r="F71" s="9">
        <v>35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221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45841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81</v>
      </c>
      <c r="AA71" s="8">
        <v>5139.8424000000005</v>
      </c>
      <c r="AB71" s="8">
        <v>0</v>
      </c>
      <c r="AC71" s="8">
        <v>5139.8424000000005</v>
      </c>
      <c r="AD71" s="8">
        <v>0</v>
      </c>
      <c r="AE71" s="8">
        <v>5139.8424000000005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45841</v>
      </c>
      <c r="AK71" s="3">
        <v>45837</v>
      </c>
      <c r="AL71" s="3">
        <v>45830</v>
      </c>
      <c r="AM71" s="3">
        <v>45838</v>
      </c>
      <c r="AN71" s="3">
        <v>45839</v>
      </c>
      <c r="AO71" s="3">
        <v>45840</v>
      </c>
      <c r="AP71" s="3">
        <v>45836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388.34364800000003</v>
      </c>
    </row>
    <row r="72" spans="1:56" ht="27.75" customHeight="1" x14ac:dyDescent="0.45">
      <c r="A72" s="3">
        <v>45705</v>
      </c>
      <c r="B72" s="14" t="s">
        <v>287</v>
      </c>
      <c r="C72" s="9" t="s">
        <v>147</v>
      </c>
      <c r="D72" s="13" t="s">
        <v>198</v>
      </c>
      <c r="E72" s="9">
        <v>20</v>
      </c>
      <c r="F72" s="9">
        <v>35</v>
      </c>
      <c r="G72" s="9" t="s">
        <v>60</v>
      </c>
      <c r="H72" s="9" t="s">
        <v>76</v>
      </c>
      <c r="I72" s="9">
        <v>97</v>
      </c>
      <c r="J72" s="9" t="s">
        <v>57</v>
      </c>
      <c r="K72" s="9">
        <v>5</v>
      </c>
      <c r="L72" s="9" t="s">
        <v>221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45841</v>
      </c>
      <c r="U72" s="11">
        <v>855</v>
      </c>
      <c r="V72" s="10">
        <v>0</v>
      </c>
      <c r="W72" s="10">
        <v>855</v>
      </c>
      <c r="X72" s="10">
        <v>16440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120</v>
      </c>
      <c r="AH72" s="1" t="s">
        <v>75</v>
      </c>
      <c r="AI72" s="1">
        <v>4</v>
      </c>
      <c r="AJ72" s="3">
        <v>45841</v>
      </c>
      <c r="AK72" s="3">
        <v>45837</v>
      </c>
      <c r="AL72" s="3">
        <v>45830</v>
      </c>
      <c r="AM72" s="3">
        <v>45838</v>
      </c>
      <c r="AN72" s="3">
        <v>45839</v>
      </c>
      <c r="AO72" s="3">
        <v>45840</v>
      </c>
      <c r="AP72" s="3">
        <v>45836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289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45782</v>
      </c>
      <c r="B73" s="14" t="s">
        <v>358</v>
      </c>
      <c r="C73" s="9" t="s">
        <v>80</v>
      </c>
      <c r="D73" s="13" t="s">
        <v>311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45846</v>
      </c>
      <c r="U73" s="11">
        <v>5000</v>
      </c>
      <c r="V73" s="10">
        <v>3318</v>
      </c>
      <c r="W73" s="10">
        <v>1682</v>
      </c>
      <c r="X73" s="10">
        <v>4748</v>
      </c>
      <c r="Y73" s="10">
        <v>264.60000000000002</v>
      </c>
      <c r="Z73" s="9" t="s">
        <v>81</v>
      </c>
      <c r="AA73" s="8">
        <v>292.02049800000003</v>
      </c>
      <c r="AB73" s="8">
        <v>292.02049800000003</v>
      </c>
      <c r="AC73" s="8">
        <v>0</v>
      </c>
      <c r="AD73" s="8">
        <v>0</v>
      </c>
      <c r="AE73" s="8">
        <v>292.02049800000003</v>
      </c>
      <c r="AF73" s="8">
        <v>0</v>
      </c>
      <c r="AG73" s="1" t="s">
        <v>61</v>
      </c>
      <c r="AH73" s="1" t="s">
        <v>75</v>
      </c>
      <c r="AI73" s="1">
        <v>4</v>
      </c>
      <c r="AJ73" s="3">
        <v>45846</v>
      </c>
      <c r="AK73" s="3">
        <v>45842</v>
      </c>
      <c r="AL73" s="3">
        <v>45835</v>
      </c>
      <c r="AM73" s="3">
        <v>45843</v>
      </c>
      <c r="AN73" s="3">
        <v>45844</v>
      </c>
      <c r="AO73" s="3">
        <v>45845</v>
      </c>
      <c r="AP73" s="3">
        <v>45841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45810</v>
      </c>
      <c r="B74" s="14" t="s">
        <v>464</v>
      </c>
      <c r="C74" s="9" t="s">
        <v>80</v>
      </c>
      <c r="D74" s="13" t="s">
        <v>465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45846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81</v>
      </c>
      <c r="AA74" s="8">
        <v>3310.89</v>
      </c>
      <c r="AB74" s="8">
        <v>3310.89</v>
      </c>
      <c r="AC74" s="8">
        <v>0</v>
      </c>
      <c r="AD74" s="8">
        <v>0</v>
      </c>
      <c r="AE74" s="8">
        <v>3310.89</v>
      </c>
      <c r="AF74" s="8">
        <v>0</v>
      </c>
      <c r="AG74" s="1" t="s">
        <v>119</v>
      </c>
      <c r="AH74" s="1" t="s">
        <v>75</v>
      </c>
      <c r="AI74" s="1">
        <v>4</v>
      </c>
      <c r="AJ74" s="3">
        <v>45846</v>
      </c>
      <c r="AK74" s="3">
        <v>45842</v>
      </c>
      <c r="AL74" s="3">
        <v>45835</v>
      </c>
      <c r="AM74" s="3">
        <v>45843</v>
      </c>
      <c r="AN74" s="3">
        <v>45844</v>
      </c>
      <c r="AO74" s="3">
        <v>45845</v>
      </c>
      <c r="AP74" s="3">
        <v>45841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45826</v>
      </c>
      <c r="B75" s="14" t="s">
        <v>635</v>
      </c>
      <c r="C75" s="9" t="s">
        <v>111</v>
      </c>
      <c r="D75" s="13" t="s">
        <v>636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45868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119</v>
      </c>
      <c r="AH75" s="1" t="s">
        <v>75</v>
      </c>
      <c r="AI75" s="1">
        <v>4</v>
      </c>
      <c r="AJ75" s="3">
        <v>45868</v>
      </c>
      <c r="AK75" s="3">
        <v>45864</v>
      </c>
      <c r="AL75" s="3">
        <v>45857</v>
      </c>
      <c r="AM75" s="3">
        <v>45865</v>
      </c>
      <c r="AN75" s="3">
        <v>45866</v>
      </c>
      <c r="AO75" s="3">
        <v>45867</v>
      </c>
      <c r="AP75" s="3">
        <v>45863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250.15613333333337</v>
      </c>
    </row>
    <row r="76" spans="1:56" ht="27.75" customHeight="1" x14ac:dyDescent="0.45">
      <c r="A76" s="3" t="s">
        <v>141</v>
      </c>
      <c r="B76" s="14" t="s">
        <v>141</v>
      </c>
      <c r="C76" s="9" t="s">
        <v>147</v>
      </c>
      <c r="D76" s="13" t="s">
        <v>61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45868</v>
      </c>
      <c r="U76" s="11">
        <v>100000</v>
      </c>
      <c r="V76" s="10">
        <v>0</v>
      </c>
      <c r="W76" s="10">
        <v>100000</v>
      </c>
      <c r="X76" s="10">
        <v>0</v>
      </c>
      <c r="Y76" s="10">
        <v>105000</v>
      </c>
      <c r="Z76" s="9" t="s">
        <v>81</v>
      </c>
      <c r="AA76" s="8">
        <v>104775.00000000001</v>
      </c>
      <c r="AB76" s="8">
        <v>0</v>
      </c>
      <c r="AC76" s="8">
        <v>104775.00000000001</v>
      </c>
      <c r="AD76" s="8">
        <v>0</v>
      </c>
      <c r="AE76" s="8">
        <v>104775.00000000001</v>
      </c>
      <c r="AF76" s="8">
        <v>0</v>
      </c>
      <c r="AG76" s="1" t="s">
        <v>121</v>
      </c>
      <c r="AH76" s="1" t="s">
        <v>75</v>
      </c>
      <c r="AI76" s="1">
        <v>4</v>
      </c>
      <c r="AJ76" s="3">
        <v>45868</v>
      </c>
      <c r="AK76" s="3">
        <v>45864</v>
      </c>
      <c r="AL76" s="3">
        <v>45857</v>
      </c>
      <c r="AM76" s="3">
        <v>45865</v>
      </c>
      <c r="AN76" s="3">
        <v>45866</v>
      </c>
      <c r="AO76" s="3">
        <v>45867</v>
      </c>
      <c r="AP76" s="3">
        <v>45863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7916.333333333333</v>
      </c>
    </row>
    <row r="77" spans="1:56" ht="27.75" customHeight="1" x14ac:dyDescent="0.45">
      <c r="A77" s="3">
        <v>45799</v>
      </c>
      <c r="B77" s="14" t="s">
        <v>407</v>
      </c>
      <c r="C77" s="9" t="s">
        <v>385</v>
      </c>
      <c r="D77" s="13" t="s">
        <v>386</v>
      </c>
      <c r="E77" s="9">
        <v>20</v>
      </c>
      <c r="F77" s="9">
        <v>34</v>
      </c>
      <c r="G77" s="9" t="s">
        <v>60</v>
      </c>
      <c r="H77" s="9" t="s">
        <v>66</v>
      </c>
      <c r="I77" s="9">
        <v>95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 t="s">
        <v>137</v>
      </c>
      <c r="U77" s="11">
        <v>8000</v>
      </c>
      <c r="V77" s="10">
        <v>8154</v>
      </c>
      <c r="W77" s="10">
        <v>0</v>
      </c>
      <c r="X77" s="10">
        <v>14180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240</v>
      </c>
      <c r="AG77" s="1" t="s">
        <v>121</v>
      </c>
      <c r="AH77" s="1" t="s">
        <v>75</v>
      </c>
      <c r="AI77" s="1">
        <v>4</v>
      </c>
      <c r="AJ77" s="3" t="s">
        <v>137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45799</v>
      </c>
      <c r="B78" s="14" t="s">
        <v>407</v>
      </c>
      <c r="C78" s="9" t="s">
        <v>385</v>
      </c>
      <c r="D78" s="13" t="s">
        <v>387</v>
      </c>
      <c r="E78" s="9">
        <v>20</v>
      </c>
      <c r="F78" s="9">
        <v>34</v>
      </c>
      <c r="G78" s="9" t="s">
        <v>60</v>
      </c>
      <c r="H78" s="9" t="s">
        <v>66</v>
      </c>
      <c r="I78" s="9">
        <v>95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 t="s">
        <v>137</v>
      </c>
      <c r="U78" s="11">
        <v>8000</v>
      </c>
      <c r="V78" s="10">
        <v>7840</v>
      </c>
      <c r="W78" s="10">
        <v>160</v>
      </c>
      <c r="X78" s="10">
        <v>8450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240</v>
      </c>
      <c r="AG78" s="1" t="s">
        <v>119</v>
      </c>
      <c r="AH78" s="1" t="s">
        <v>75</v>
      </c>
      <c r="AI78" s="1">
        <v>4</v>
      </c>
      <c r="AJ78" s="3" t="s">
        <v>137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45796</v>
      </c>
      <c r="B79" s="14" t="s">
        <v>370</v>
      </c>
      <c r="C79" s="9" t="s">
        <v>147</v>
      </c>
      <c r="D79" s="13" t="s">
        <v>261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3853</v>
      </c>
      <c r="V79" s="10">
        <v>840</v>
      </c>
      <c r="W79" s="10">
        <v>3013</v>
      </c>
      <c r="X79" s="10">
        <v>15401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119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45796</v>
      </c>
      <c r="B80" s="14" t="s">
        <v>373</v>
      </c>
      <c r="C80" s="9" t="s">
        <v>147</v>
      </c>
      <c r="D80" s="13" t="s">
        <v>154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3360</v>
      </c>
      <c r="V80" s="10">
        <v>0</v>
      </c>
      <c r="W80" s="10">
        <v>3360</v>
      </c>
      <c r="X80" s="10">
        <v>35200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119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364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45796</v>
      </c>
      <c r="B81" s="14" t="s">
        <v>374</v>
      </c>
      <c r="C81" s="9" t="s">
        <v>147</v>
      </c>
      <c r="D81" s="13" t="s">
        <v>263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614</v>
      </c>
      <c r="V81" s="10">
        <v>0</v>
      </c>
      <c r="W81" s="10">
        <v>614</v>
      </c>
      <c r="X81" s="10">
        <v>12101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119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45796</v>
      </c>
      <c r="B82" s="14" t="s">
        <v>369</v>
      </c>
      <c r="C82" s="9" t="s">
        <v>147</v>
      </c>
      <c r="D82" s="13" t="s">
        <v>360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366</v>
      </c>
      <c r="V82" s="10">
        <v>0</v>
      </c>
      <c r="W82" s="10">
        <v>366</v>
      </c>
      <c r="X82" s="10">
        <v>5113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45796</v>
      </c>
      <c r="B83" s="14" t="s">
        <v>371</v>
      </c>
      <c r="C83" s="9" t="s">
        <v>147</v>
      </c>
      <c r="D83" s="13" t="s">
        <v>293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179</v>
      </c>
      <c r="V83" s="10">
        <v>0</v>
      </c>
      <c r="W83" s="10">
        <v>179</v>
      </c>
      <c r="X83" s="10">
        <v>11000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45796</v>
      </c>
      <c r="B84" s="14" t="s">
        <v>371</v>
      </c>
      <c r="C84" s="9" t="s">
        <v>147</v>
      </c>
      <c r="D84" s="13" t="s">
        <v>362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302</v>
      </c>
      <c r="V84" s="10">
        <v>0</v>
      </c>
      <c r="W84" s="10">
        <v>302</v>
      </c>
      <c r="X84" s="10">
        <v>5300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45796</v>
      </c>
      <c r="B85" s="14" t="s">
        <v>372</v>
      </c>
      <c r="C85" s="9" t="s">
        <v>147</v>
      </c>
      <c r="D85" s="13" t="s">
        <v>136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1200</v>
      </c>
      <c r="V85" s="10">
        <v>0</v>
      </c>
      <c r="W85" s="10">
        <v>1200</v>
      </c>
      <c r="X85" s="10">
        <v>10700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45798</v>
      </c>
      <c r="B86" s="14" t="s">
        <v>396</v>
      </c>
      <c r="C86" s="9" t="s">
        <v>111</v>
      </c>
      <c r="D86" s="13" t="s">
        <v>388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5518.15</v>
      </c>
      <c r="AC86" s="8">
        <v>0</v>
      </c>
      <c r="AD86" s="8">
        <v>0</v>
      </c>
      <c r="AE86" s="8">
        <v>5518.15</v>
      </c>
      <c r="AF86" s="8">
        <v>0</v>
      </c>
      <c r="AG86" s="1" t="s">
        <v>119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45782</v>
      </c>
      <c r="B87" s="14" t="s">
        <v>358</v>
      </c>
      <c r="C87" s="9" t="s">
        <v>80</v>
      </c>
      <c r="D87" s="13" t="s">
        <v>311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15000</v>
      </c>
      <c r="V87" s="10">
        <v>0</v>
      </c>
      <c r="W87" s="10">
        <v>15000</v>
      </c>
      <c r="X87" s="10">
        <v>0</v>
      </c>
      <c r="Y87" s="10">
        <v>15750</v>
      </c>
      <c r="Z87" s="9" t="s">
        <v>81</v>
      </c>
      <c r="AA87" s="8">
        <v>16554.45</v>
      </c>
      <c r="AB87" s="8">
        <v>0</v>
      </c>
      <c r="AC87" s="8">
        <v>16554.45</v>
      </c>
      <c r="AD87" s="8">
        <v>0</v>
      </c>
      <c r="AE87" s="8">
        <v>16554.45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1250.7806666666668</v>
      </c>
    </row>
    <row r="88" spans="1:56" ht="27.75" customHeight="1" x14ac:dyDescent="0.45">
      <c r="A88" s="3">
        <v>45810</v>
      </c>
      <c r="B88" s="14" t="s">
        <v>463</v>
      </c>
      <c r="C88" s="9" t="s">
        <v>80</v>
      </c>
      <c r="D88" s="13" t="s">
        <v>257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416.92688888888887</v>
      </c>
    </row>
    <row r="89" spans="1:56" ht="27.75" customHeight="1" x14ac:dyDescent="0.45">
      <c r="A89" s="3">
        <v>45611</v>
      </c>
      <c r="B89" s="14" t="s">
        <v>219</v>
      </c>
      <c r="C89" s="9" t="s">
        <v>147</v>
      </c>
      <c r="D89" s="13" t="s">
        <v>127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67</v>
      </c>
      <c r="V89" s="10">
        <v>67</v>
      </c>
      <c r="W89" s="10">
        <v>0</v>
      </c>
      <c r="X89" s="10">
        <v>80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 t="s">
        <v>141</v>
      </c>
      <c r="B90" s="14" t="s">
        <v>141</v>
      </c>
      <c r="C90" s="9" t="s">
        <v>80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45868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81</v>
      </c>
      <c r="AA90" s="8">
        <v>22072.6</v>
      </c>
      <c r="AB90" s="8">
        <v>0</v>
      </c>
      <c r="AC90" s="8">
        <v>22072.6</v>
      </c>
      <c r="AD90" s="8">
        <v>0</v>
      </c>
      <c r="AE90" s="8">
        <v>22072.6</v>
      </c>
      <c r="AF90" s="8">
        <v>0</v>
      </c>
      <c r="AG90" s="1" t="s">
        <v>119</v>
      </c>
      <c r="AH90" s="1" t="s">
        <v>75</v>
      </c>
      <c r="AI90" s="1">
        <v>4</v>
      </c>
      <c r="AJ90" s="3">
        <v>45868</v>
      </c>
      <c r="AK90" s="3">
        <v>45864</v>
      </c>
      <c r="AL90" s="3">
        <v>45857</v>
      </c>
      <c r="AM90" s="3">
        <v>45865</v>
      </c>
      <c r="AN90" s="3">
        <v>45866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1667.7075555555555</v>
      </c>
    </row>
    <row r="91" spans="1:56" ht="27.75" customHeight="1" x14ac:dyDescent="0.45">
      <c r="A91" s="3" t="s">
        <v>141</v>
      </c>
      <c r="B91" s="14" t="s">
        <v>141</v>
      </c>
      <c r="C91" s="9" t="s">
        <v>98</v>
      </c>
      <c r="D91" s="13" t="s">
        <v>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>
        <v>45868</v>
      </c>
      <c r="U91" s="11">
        <v>40000</v>
      </c>
      <c r="V91" s="10">
        <v>0</v>
      </c>
      <c r="W91" s="10">
        <v>40000</v>
      </c>
      <c r="X91" s="10">
        <v>0</v>
      </c>
      <c r="Y91" s="10">
        <v>42000</v>
      </c>
      <c r="Z91" s="9" t="s">
        <v>81</v>
      </c>
      <c r="AA91" s="8">
        <v>43027.600000000006</v>
      </c>
      <c r="AB91" s="8">
        <v>0</v>
      </c>
      <c r="AC91" s="8">
        <v>43027.600000000006</v>
      </c>
      <c r="AD91" s="8">
        <v>0</v>
      </c>
      <c r="AE91" s="8">
        <v>43027.600000000006</v>
      </c>
      <c r="AF91" s="8">
        <v>0</v>
      </c>
      <c r="AG91" s="1" t="s">
        <v>119</v>
      </c>
      <c r="AH91" s="1" t="s">
        <v>75</v>
      </c>
      <c r="AI91" s="1">
        <v>4</v>
      </c>
      <c r="AJ91" s="3">
        <v>45868</v>
      </c>
      <c r="AK91" s="3">
        <v>45864</v>
      </c>
      <c r="AL91" s="3">
        <v>45857</v>
      </c>
      <c r="AM91" s="3">
        <v>45865</v>
      </c>
      <c r="AN91" s="3">
        <v>45866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3250.9742222222226</v>
      </c>
    </row>
    <row r="92" spans="1:56" ht="27.75" customHeight="1" x14ac:dyDescent="0.45">
      <c r="A92" s="3">
        <v>45681</v>
      </c>
      <c r="B92" s="14" t="s">
        <v>268</v>
      </c>
      <c r="C92" s="9" t="s">
        <v>80</v>
      </c>
      <c r="D92" s="13" t="s">
        <v>267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3478.5300000000007</v>
      </c>
      <c r="AB92" s="8">
        <v>0</v>
      </c>
      <c r="AC92" s="8">
        <v>3478.5300000000007</v>
      </c>
      <c r="AD92" s="8">
        <v>0</v>
      </c>
      <c r="AE92" s="8">
        <v>3478.5300000000007</v>
      </c>
      <c r="AF92" s="8">
        <v>0</v>
      </c>
      <c r="AG92" s="1" t="s">
        <v>121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262.82226666666674</v>
      </c>
    </row>
    <row r="93" spans="1:56" ht="27.75" customHeight="1" x14ac:dyDescent="0.45">
      <c r="A93" s="3">
        <v>45674</v>
      </c>
      <c r="B93" s="14" t="s">
        <v>265</v>
      </c>
      <c r="C93" s="9" t="s">
        <v>147</v>
      </c>
      <c r="D93" s="13" t="s">
        <v>264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221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119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288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45611</v>
      </c>
      <c r="B94" s="14" t="s">
        <v>218</v>
      </c>
      <c r="C94" s="9" t="s">
        <v>147</v>
      </c>
      <c r="D94" s="13" t="s">
        <v>217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45523</v>
      </c>
      <c r="B95" s="14" t="s">
        <v>195</v>
      </c>
      <c r="C95" s="9" t="s">
        <v>147</v>
      </c>
      <c r="D95" s="13" t="s">
        <v>193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45523</v>
      </c>
      <c r="B96" s="14" t="s">
        <v>195</v>
      </c>
      <c r="C96" s="9" t="s">
        <v>147</v>
      </c>
      <c r="D96" s="13" t="s">
        <v>194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45741</v>
      </c>
      <c r="B97" s="14" t="s">
        <v>304</v>
      </c>
      <c r="C97" s="9" t="s">
        <v>111</v>
      </c>
      <c r="D97" s="13" t="s">
        <v>302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137</v>
      </c>
      <c r="U97" s="11">
        <v>4000</v>
      </c>
      <c r="V97" s="10">
        <v>3857</v>
      </c>
      <c r="W97" s="10">
        <v>143</v>
      </c>
      <c r="X97" s="10">
        <v>4200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75</v>
      </c>
      <c r="AI97" s="1">
        <v>4</v>
      </c>
      <c r="AJ97" s="3" t="s">
        <v>137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313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45720</v>
      </c>
      <c r="B98" s="14" t="s">
        <v>133</v>
      </c>
      <c r="C98" s="9" t="s">
        <v>111</v>
      </c>
      <c r="D98" s="13" t="s">
        <v>238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137</v>
      </c>
      <c r="U98" s="11">
        <v>4000</v>
      </c>
      <c r="V98" s="10">
        <v>4010</v>
      </c>
      <c r="W98" s="10">
        <v>0</v>
      </c>
      <c r="X98" s="10">
        <v>4470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137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45720</v>
      </c>
      <c r="B99" s="14" t="s">
        <v>133</v>
      </c>
      <c r="C99" s="9" t="s">
        <v>111</v>
      </c>
      <c r="D99" s="13" t="s">
        <v>256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137</v>
      </c>
      <c r="U99" s="11">
        <v>3000</v>
      </c>
      <c r="V99" s="10">
        <v>3065</v>
      </c>
      <c r="W99" s="10">
        <v>0</v>
      </c>
      <c r="X99" s="10">
        <v>3300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75</v>
      </c>
      <c r="AI99" s="1">
        <v>4</v>
      </c>
      <c r="AJ99" s="3" t="s">
        <v>137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45541</v>
      </c>
      <c r="B100" s="14" t="s">
        <v>199</v>
      </c>
      <c r="C100" s="9" t="s">
        <v>111</v>
      </c>
      <c r="D100" s="13" t="s">
        <v>200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137</v>
      </c>
      <c r="U100" s="11">
        <v>3000</v>
      </c>
      <c r="V100" s="10">
        <v>3318</v>
      </c>
      <c r="W100" s="10">
        <v>0</v>
      </c>
      <c r="X100" s="10">
        <v>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203</v>
      </c>
      <c r="AG100" s="1" t="s">
        <v>119</v>
      </c>
      <c r="AH100" s="1" t="s">
        <v>75</v>
      </c>
      <c r="AI100" s="1">
        <v>4</v>
      </c>
      <c r="AJ100" s="3" t="s">
        <v>137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 t="s">
        <v>259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45581</v>
      </c>
      <c r="B101" s="14" t="s">
        <v>207</v>
      </c>
      <c r="C101" s="9" t="s">
        <v>111</v>
      </c>
      <c r="D101" s="13" t="s">
        <v>208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137</v>
      </c>
      <c r="U101" s="11">
        <v>3000</v>
      </c>
      <c r="V101" s="10">
        <v>3194</v>
      </c>
      <c r="W101" s="10">
        <v>0</v>
      </c>
      <c r="X101" s="10">
        <v>5632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137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84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245731.92839800002</v>
      </c>
      <c r="AB102" s="8">
        <v>41854.865998000001</v>
      </c>
      <c r="AC102" s="8">
        <v>203877.06240000002</v>
      </c>
      <c r="AD102" s="8">
        <v>0</v>
      </c>
      <c r="AE102" s="8">
        <v>245731.92839800002</v>
      </c>
      <c r="AF102" s="8" t="s">
        <v>58</v>
      </c>
      <c r="AG102" s="1" t="s">
        <v>120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45820</v>
      </c>
      <c r="B103" s="14" t="s">
        <v>585</v>
      </c>
      <c r="C103" s="9" t="s">
        <v>73</v>
      </c>
      <c r="D103" s="13" t="s">
        <v>562</v>
      </c>
      <c r="E103" s="9">
        <v>20</v>
      </c>
      <c r="F103" s="9">
        <v>32</v>
      </c>
      <c r="G103" s="9" t="s">
        <v>60</v>
      </c>
      <c r="H103" s="9">
        <v>0</v>
      </c>
      <c r="I103" s="9">
        <v>72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150</v>
      </c>
      <c r="T103" s="12">
        <v>45832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82</v>
      </c>
      <c r="AA103" s="8">
        <v>4679.9500000000007</v>
      </c>
      <c r="AB103" s="8">
        <v>4679.9500000000007</v>
      </c>
      <c r="AC103" s="8">
        <v>0</v>
      </c>
      <c r="AD103" s="8">
        <v>0</v>
      </c>
      <c r="AE103" s="8">
        <v>0</v>
      </c>
      <c r="AF103" s="8" t="s">
        <v>563</v>
      </c>
      <c r="AG103" s="1" t="s">
        <v>121</v>
      </c>
      <c r="AH103" s="1" t="s">
        <v>74</v>
      </c>
      <c r="AI103" s="1">
        <v>2</v>
      </c>
      <c r="AJ103" s="3">
        <v>45832</v>
      </c>
      <c r="AK103" s="3">
        <v>0</v>
      </c>
      <c r="AL103" s="3">
        <v>45823</v>
      </c>
      <c r="AM103" s="3">
        <v>45830</v>
      </c>
      <c r="AN103" s="3">
        <v>45831</v>
      </c>
      <c r="AO103" s="3">
        <v>45831</v>
      </c>
      <c r="AP103" s="3">
        <v>45827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45818</v>
      </c>
      <c r="B104" s="14" t="s">
        <v>565</v>
      </c>
      <c r="C104" s="9" t="s">
        <v>546</v>
      </c>
      <c r="D104" s="13" t="s">
        <v>547</v>
      </c>
      <c r="E104" s="9">
        <v>20</v>
      </c>
      <c r="F104" s="9">
        <v>34</v>
      </c>
      <c r="G104" s="9" t="s">
        <v>60</v>
      </c>
      <c r="H104" s="9">
        <v>0</v>
      </c>
      <c r="I104" s="9">
        <v>75</v>
      </c>
      <c r="J104" s="9" t="s">
        <v>57</v>
      </c>
      <c r="K104" s="9">
        <v>5</v>
      </c>
      <c r="L104" s="9" t="s">
        <v>93</v>
      </c>
      <c r="M104" s="10">
        <v>21</v>
      </c>
      <c r="N104" s="9">
        <v>37</v>
      </c>
      <c r="O104" s="9">
        <v>40</v>
      </c>
      <c r="P104" s="10">
        <v>479.23258992000001</v>
      </c>
      <c r="Q104" s="10">
        <v>0</v>
      </c>
      <c r="R104" s="10">
        <v>479.23258992000001</v>
      </c>
      <c r="S104" s="9" t="s">
        <v>71</v>
      </c>
      <c r="T104" s="12">
        <v>45832</v>
      </c>
      <c r="U104" s="11">
        <v>25000</v>
      </c>
      <c r="V104" s="10">
        <v>0</v>
      </c>
      <c r="W104" s="10">
        <v>25000</v>
      </c>
      <c r="X104" s="10">
        <v>26310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421</v>
      </c>
      <c r="AG104" s="1" t="s">
        <v>121</v>
      </c>
      <c r="AH104" s="1" t="s">
        <v>72</v>
      </c>
      <c r="AI104" s="1">
        <v>3</v>
      </c>
      <c r="AJ104" s="3">
        <v>45832</v>
      </c>
      <c r="AK104" s="3">
        <v>0</v>
      </c>
      <c r="AL104" s="3">
        <v>45822</v>
      </c>
      <c r="AM104" s="3">
        <v>45829</v>
      </c>
      <c r="AN104" s="3">
        <v>45830</v>
      </c>
      <c r="AO104" s="3">
        <v>45830</v>
      </c>
      <c r="AP104" s="3">
        <v>45827</v>
      </c>
      <c r="AQ104" s="3">
        <v>45831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45786</v>
      </c>
      <c r="B105" s="14" t="s">
        <v>356</v>
      </c>
      <c r="C105" s="9" t="s">
        <v>86</v>
      </c>
      <c r="D105" s="13" t="s">
        <v>351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252</v>
      </c>
      <c r="T105" s="12">
        <v>45838</v>
      </c>
      <c r="U105" s="11">
        <v>10000</v>
      </c>
      <c r="V105" s="10">
        <v>10196</v>
      </c>
      <c r="W105" s="10">
        <v>0</v>
      </c>
      <c r="X105" s="10">
        <v>10500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239</v>
      </c>
      <c r="AG105" s="1" t="s">
        <v>121</v>
      </c>
      <c r="AH105" s="1" t="s">
        <v>74</v>
      </c>
      <c r="AI105" s="1">
        <v>2</v>
      </c>
      <c r="AJ105" s="3">
        <v>45838</v>
      </c>
      <c r="AK105" s="3">
        <v>0</v>
      </c>
      <c r="AL105" s="3">
        <v>45829</v>
      </c>
      <c r="AM105" s="3">
        <v>45836</v>
      </c>
      <c r="AN105" s="3">
        <v>45837</v>
      </c>
      <c r="AO105" s="3">
        <v>45837</v>
      </c>
      <c r="AP105" s="3">
        <v>45833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45813</v>
      </c>
      <c r="B106" s="14" t="s">
        <v>508</v>
      </c>
      <c r="C106" s="9" t="s">
        <v>86</v>
      </c>
      <c r="D106" s="13" t="s">
        <v>490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252</v>
      </c>
      <c r="T106" s="12">
        <v>45838</v>
      </c>
      <c r="U106" s="11">
        <v>5000</v>
      </c>
      <c r="V106" s="10">
        <v>0</v>
      </c>
      <c r="W106" s="10">
        <v>5000</v>
      </c>
      <c r="X106" s="10">
        <v>5400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239</v>
      </c>
      <c r="AG106" s="1" t="s">
        <v>123</v>
      </c>
      <c r="AH106" s="1" t="s">
        <v>74</v>
      </c>
      <c r="AI106" s="1">
        <v>2</v>
      </c>
      <c r="AJ106" s="3">
        <v>45838</v>
      </c>
      <c r="AK106" s="3">
        <v>0</v>
      </c>
      <c r="AL106" s="3">
        <v>45829</v>
      </c>
      <c r="AM106" s="3">
        <v>45836</v>
      </c>
      <c r="AN106" s="3">
        <v>45837</v>
      </c>
      <c r="AO106" s="3">
        <v>45837</v>
      </c>
      <c r="AP106" s="3">
        <v>45833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45825</v>
      </c>
      <c r="B107" s="14" t="s">
        <v>628</v>
      </c>
      <c r="C107" s="9" t="s">
        <v>147</v>
      </c>
      <c r="D107" s="13" t="s">
        <v>609</v>
      </c>
      <c r="E107" s="9">
        <v>20</v>
      </c>
      <c r="F107" s="9">
        <v>36</v>
      </c>
      <c r="G107" s="9" t="s">
        <v>60</v>
      </c>
      <c r="H107" s="9">
        <v>0</v>
      </c>
      <c r="I107" s="9">
        <v>78</v>
      </c>
      <c r="J107" s="9" t="s">
        <v>57</v>
      </c>
      <c r="K107" s="9">
        <v>5</v>
      </c>
      <c r="L107" s="9" t="s">
        <v>221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>
        <v>45838</v>
      </c>
      <c r="U107" s="11">
        <v>10000</v>
      </c>
      <c r="V107" s="10">
        <v>0</v>
      </c>
      <c r="W107" s="10">
        <v>10000</v>
      </c>
      <c r="X107" s="10">
        <v>10906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240</v>
      </c>
      <c r="AG107" s="1" t="s">
        <v>119</v>
      </c>
      <c r="AH107" s="1" t="s">
        <v>74</v>
      </c>
      <c r="AI107" s="1">
        <v>2</v>
      </c>
      <c r="AJ107" s="3">
        <v>45838</v>
      </c>
      <c r="AK107" s="3">
        <v>0</v>
      </c>
      <c r="AL107" s="3">
        <v>45829</v>
      </c>
      <c r="AM107" s="3">
        <v>45836</v>
      </c>
      <c r="AN107" s="3">
        <v>45837</v>
      </c>
      <c r="AO107" s="3">
        <v>45837</v>
      </c>
      <c r="AP107" s="3">
        <v>45833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45825</v>
      </c>
      <c r="B108" s="14" t="s">
        <v>629</v>
      </c>
      <c r="C108" s="9" t="s">
        <v>147</v>
      </c>
      <c r="D108" s="13" t="s">
        <v>610</v>
      </c>
      <c r="E108" s="9">
        <v>20</v>
      </c>
      <c r="F108" s="9">
        <v>36</v>
      </c>
      <c r="G108" s="9" t="s">
        <v>60</v>
      </c>
      <c r="H108" s="9">
        <v>0</v>
      </c>
      <c r="I108" s="9">
        <v>78</v>
      </c>
      <c r="J108" s="9" t="s">
        <v>57</v>
      </c>
      <c r="K108" s="9">
        <v>5</v>
      </c>
      <c r="L108" s="9" t="s">
        <v>221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112</v>
      </c>
      <c r="T108" s="12">
        <v>45838</v>
      </c>
      <c r="U108" s="11">
        <v>50000</v>
      </c>
      <c r="V108" s="10">
        <v>0</v>
      </c>
      <c r="W108" s="10">
        <v>50000</v>
      </c>
      <c r="X108" s="10">
        <v>52080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240</v>
      </c>
      <c r="AG108" s="1" t="s">
        <v>120</v>
      </c>
      <c r="AH108" s="1" t="s">
        <v>74</v>
      </c>
      <c r="AI108" s="1">
        <v>2</v>
      </c>
      <c r="AJ108" s="3">
        <v>45838</v>
      </c>
      <c r="AK108" s="3">
        <v>0</v>
      </c>
      <c r="AL108" s="3">
        <v>45829</v>
      </c>
      <c r="AM108" s="3">
        <v>45836</v>
      </c>
      <c r="AN108" s="3">
        <v>45837</v>
      </c>
      <c r="AO108" s="3">
        <v>45837</v>
      </c>
      <c r="AP108" s="3">
        <v>45833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45825</v>
      </c>
      <c r="B109" s="14" t="s">
        <v>630</v>
      </c>
      <c r="C109" s="9" t="s">
        <v>147</v>
      </c>
      <c r="D109" s="13" t="s">
        <v>611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221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>
        <v>45838</v>
      </c>
      <c r="U109" s="11">
        <v>50000</v>
      </c>
      <c r="V109" s="10">
        <v>0</v>
      </c>
      <c r="W109" s="10">
        <v>50000</v>
      </c>
      <c r="X109" s="10">
        <v>40575</v>
      </c>
      <c r="Y109" s="10">
        <v>9896.25</v>
      </c>
      <c r="Z109" s="9" t="s">
        <v>82</v>
      </c>
      <c r="AA109" s="8">
        <v>10368.795937500001</v>
      </c>
      <c r="AB109" s="8">
        <v>10368.795937500001</v>
      </c>
      <c r="AC109" s="8">
        <v>0</v>
      </c>
      <c r="AD109" s="8">
        <v>0</v>
      </c>
      <c r="AE109" s="8">
        <v>0</v>
      </c>
      <c r="AF109" s="8" t="s">
        <v>240</v>
      </c>
      <c r="AG109" s="1" t="s">
        <v>120</v>
      </c>
      <c r="AH109" s="1" t="s">
        <v>74</v>
      </c>
      <c r="AI109" s="1">
        <v>2</v>
      </c>
      <c r="AJ109" s="3">
        <v>45838</v>
      </c>
      <c r="AK109" s="3">
        <v>0</v>
      </c>
      <c r="AL109" s="3">
        <v>45829</v>
      </c>
      <c r="AM109" s="3">
        <v>45836</v>
      </c>
      <c r="AN109" s="3">
        <v>45837</v>
      </c>
      <c r="AO109" s="3">
        <v>45837</v>
      </c>
      <c r="AP109" s="3">
        <v>45833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45796</v>
      </c>
      <c r="B110" s="14" t="s">
        <v>375</v>
      </c>
      <c r="C110" s="9" t="s">
        <v>147</v>
      </c>
      <c r="D110" s="13" t="s">
        <v>611</v>
      </c>
      <c r="E110" s="9">
        <v>20</v>
      </c>
      <c r="F110" s="9">
        <v>36</v>
      </c>
      <c r="G110" s="9" t="s">
        <v>60</v>
      </c>
      <c r="H110" s="9">
        <v>0</v>
      </c>
      <c r="I110" s="9">
        <v>78</v>
      </c>
      <c r="J110" s="9" t="s">
        <v>57</v>
      </c>
      <c r="K110" s="9">
        <v>5</v>
      </c>
      <c r="L110" s="9" t="s">
        <v>221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112</v>
      </c>
      <c r="T110" s="12">
        <v>45838</v>
      </c>
      <c r="U110" s="11">
        <v>640</v>
      </c>
      <c r="V110" s="10">
        <v>0</v>
      </c>
      <c r="W110" s="10">
        <v>640</v>
      </c>
      <c r="X110" s="10">
        <v>0</v>
      </c>
      <c r="Y110" s="10">
        <v>672</v>
      </c>
      <c r="Z110" s="9" t="s">
        <v>82</v>
      </c>
      <c r="AA110" s="8">
        <v>670.56000000000006</v>
      </c>
      <c r="AB110" s="8">
        <v>670.56000000000006</v>
      </c>
      <c r="AC110" s="8">
        <v>0</v>
      </c>
      <c r="AD110" s="8">
        <v>0</v>
      </c>
      <c r="AE110" s="8">
        <v>0</v>
      </c>
      <c r="AF110" s="8" t="s">
        <v>240</v>
      </c>
      <c r="AG110" s="1" t="s">
        <v>121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45825</v>
      </c>
      <c r="B111" s="14" t="s">
        <v>629</v>
      </c>
      <c r="C111" s="9" t="s">
        <v>147</v>
      </c>
      <c r="D111" s="13" t="s">
        <v>610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221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45843</v>
      </c>
      <c r="U111" s="11">
        <v>40000</v>
      </c>
      <c r="V111" s="10">
        <v>0</v>
      </c>
      <c r="W111" s="10">
        <v>40000</v>
      </c>
      <c r="X111" s="10">
        <v>0</v>
      </c>
      <c r="Y111" s="10">
        <v>42000</v>
      </c>
      <c r="Z111" s="9" t="s">
        <v>82</v>
      </c>
      <c r="AA111" s="8">
        <v>41910</v>
      </c>
      <c r="AB111" s="8">
        <v>0</v>
      </c>
      <c r="AC111" s="8">
        <v>41910</v>
      </c>
      <c r="AD111" s="8">
        <v>0</v>
      </c>
      <c r="AE111" s="8">
        <v>0</v>
      </c>
      <c r="AF111" s="8" t="s">
        <v>240</v>
      </c>
      <c r="AG111" s="1" t="s">
        <v>121</v>
      </c>
      <c r="AH111" s="1" t="s">
        <v>74</v>
      </c>
      <c r="AI111" s="1">
        <v>2</v>
      </c>
      <c r="AJ111" s="3">
        <v>45843</v>
      </c>
      <c r="AK111" s="3">
        <v>0</v>
      </c>
      <c r="AL111" s="3">
        <v>45834</v>
      </c>
      <c r="AM111" s="3">
        <v>45841</v>
      </c>
      <c r="AN111" s="3">
        <v>45842</v>
      </c>
      <c r="AO111" s="3">
        <v>45842</v>
      </c>
      <c r="AP111" s="3">
        <v>45838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 t="s">
        <v>631</v>
      </c>
      <c r="AZ111" s="2">
        <v>0</v>
      </c>
      <c r="BA111" s="2">
        <v>0</v>
      </c>
      <c r="BB111" s="2">
        <v>0</v>
      </c>
      <c r="BC111" s="1" t="s">
        <v>104</v>
      </c>
      <c r="BD111" s="56">
        <v>3203.7866666666664</v>
      </c>
    </row>
    <row r="112" spans="1:56" ht="27.75" customHeight="1" x14ac:dyDescent="0.45">
      <c r="A112" s="3">
        <v>45825</v>
      </c>
      <c r="B112" s="14" t="s">
        <v>630</v>
      </c>
      <c r="C112" s="9" t="s">
        <v>147</v>
      </c>
      <c r="D112" s="13" t="s">
        <v>611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221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45843</v>
      </c>
      <c r="U112" s="11">
        <v>100000</v>
      </c>
      <c r="V112" s="10">
        <v>0</v>
      </c>
      <c r="W112" s="10">
        <v>100000</v>
      </c>
      <c r="X112" s="10">
        <v>0</v>
      </c>
      <c r="Y112" s="10">
        <v>105000</v>
      </c>
      <c r="Z112" s="9" t="s">
        <v>82</v>
      </c>
      <c r="AA112" s="8">
        <v>104775.00000000001</v>
      </c>
      <c r="AB112" s="8">
        <v>0</v>
      </c>
      <c r="AC112" s="8">
        <v>104775.00000000001</v>
      </c>
      <c r="AD112" s="8">
        <v>0</v>
      </c>
      <c r="AE112" s="8">
        <v>0</v>
      </c>
      <c r="AF112" s="8" t="s">
        <v>240</v>
      </c>
      <c r="AG112" s="1" t="s">
        <v>120</v>
      </c>
      <c r="AH112" s="1" t="s">
        <v>74</v>
      </c>
      <c r="AI112" s="1">
        <v>2</v>
      </c>
      <c r="AJ112" s="3">
        <v>45843</v>
      </c>
      <c r="AK112" s="3">
        <v>0</v>
      </c>
      <c r="AL112" s="3">
        <v>45834</v>
      </c>
      <c r="AM112" s="3">
        <v>45841</v>
      </c>
      <c r="AN112" s="3">
        <v>45842</v>
      </c>
      <c r="AO112" s="3">
        <v>45842</v>
      </c>
      <c r="AP112" s="3">
        <v>45838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 t="s">
        <v>632</v>
      </c>
      <c r="AZ112" s="2">
        <v>0</v>
      </c>
      <c r="BA112" s="2">
        <v>0</v>
      </c>
      <c r="BB112" s="2">
        <v>0</v>
      </c>
      <c r="BC112" s="1" t="s">
        <v>104</v>
      </c>
      <c r="BD112" s="56">
        <v>8009.4666666666681</v>
      </c>
    </row>
    <row r="113" spans="1:56" ht="27.75" customHeight="1" x14ac:dyDescent="0.45">
      <c r="A113" s="3">
        <v>45805</v>
      </c>
      <c r="B113" s="14" t="s">
        <v>430</v>
      </c>
      <c r="C113" s="9" t="s">
        <v>86</v>
      </c>
      <c r="D113" s="13" t="s">
        <v>431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212</v>
      </c>
      <c r="T113" s="12">
        <v>45845</v>
      </c>
      <c r="U113" s="11">
        <v>5000</v>
      </c>
      <c r="V113" s="10">
        <v>0</v>
      </c>
      <c r="W113" s="10">
        <v>5000</v>
      </c>
      <c r="X113" s="10">
        <v>5400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347</v>
      </c>
      <c r="AG113" s="1" t="s">
        <v>120</v>
      </c>
      <c r="AH113" s="1" t="s">
        <v>74</v>
      </c>
      <c r="AI113" s="1">
        <v>2</v>
      </c>
      <c r="AJ113" s="3">
        <v>45845</v>
      </c>
      <c r="AK113" s="3">
        <v>0</v>
      </c>
      <c r="AL113" s="3">
        <v>45836</v>
      </c>
      <c r="AM113" s="3">
        <v>45843</v>
      </c>
      <c r="AN113" s="3">
        <v>45844</v>
      </c>
      <c r="AO113" s="3">
        <v>45844</v>
      </c>
      <c r="AP113" s="3">
        <v>45840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45805</v>
      </c>
      <c r="B114" s="14" t="s">
        <v>430</v>
      </c>
      <c r="C114" s="9" t="s">
        <v>86</v>
      </c>
      <c r="D114" s="13" t="s">
        <v>328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212</v>
      </c>
      <c r="T114" s="12">
        <v>45845</v>
      </c>
      <c r="U114" s="11">
        <v>5000</v>
      </c>
      <c r="V114" s="10">
        <v>0</v>
      </c>
      <c r="W114" s="10">
        <v>5000</v>
      </c>
      <c r="X114" s="10">
        <v>5450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347</v>
      </c>
      <c r="AG114" s="1" t="s">
        <v>120</v>
      </c>
      <c r="AH114" s="1" t="s">
        <v>74</v>
      </c>
      <c r="AI114" s="1">
        <v>2</v>
      </c>
      <c r="AJ114" s="3">
        <v>45845</v>
      </c>
      <c r="AK114" s="3">
        <v>0</v>
      </c>
      <c r="AL114" s="3">
        <v>45836</v>
      </c>
      <c r="AM114" s="3">
        <v>45843</v>
      </c>
      <c r="AN114" s="3">
        <v>45844</v>
      </c>
      <c r="AO114" s="3">
        <v>45844</v>
      </c>
      <c r="AP114" s="3">
        <v>45840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45818</v>
      </c>
      <c r="B115" s="14" t="s">
        <v>567</v>
      </c>
      <c r="C115" s="9" t="s">
        <v>86</v>
      </c>
      <c r="D115" s="13" t="s">
        <v>533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212</v>
      </c>
      <c r="T115" s="12">
        <v>45847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82</v>
      </c>
      <c r="AA115" s="8">
        <v>32270.700000000004</v>
      </c>
      <c r="AB115" s="8">
        <v>0</v>
      </c>
      <c r="AC115" s="8">
        <v>32270.700000000004</v>
      </c>
      <c r="AD115" s="8">
        <v>0</v>
      </c>
      <c r="AE115" s="8">
        <v>0</v>
      </c>
      <c r="AF115" s="8" t="s">
        <v>532</v>
      </c>
      <c r="AG115" s="1" t="s">
        <v>120</v>
      </c>
      <c r="AH115" s="1" t="s">
        <v>74</v>
      </c>
      <c r="AI115" s="1">
        <v>2</v>
      </c>
      <c r="AJ115" s="3">
        <v>45847</v>
      </c>
      <c r="AK115" s="3">
        <v>0</v>
      </c>
      <c r="AL115" s="3">
        <v>45838</v>
      </c>
      <c r="AM115" s="3">
        <v>45845</v>
      </c>
      <c r="AN115" s="3">
        <v>45846</v>
      </c>
      <c r="AO115" s="3">
        <v>45846</v>
      </c>
      <c r="AP115" s="3">
        <v>45842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2466.9157333333337</v>
      </c>
    </row>
    <row r="116" spans="1:56" ht="27.75" customHeight="1" x14ac:dyDescent="0.45">
      <c r="A116" s="3">
        <v>45818</v>
      </c>
      <c r="B116" s="14" t="s">
        <v>568</v>
      </c>
      <c r="C116" s="9" t="s">
        <v>86</v>
      </c>
      <c r="D116" s="13" t="s">
        <v>534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212</v>
      </c>
      <c r="T116" s="12">
        <v>45847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82</v>
      </c>
      <c r="AA116" s="8">
        <v>32270.700000000004</v>
      </c>
      <c r="AB116" s="8">
        <v>0</v>
      </c>
      <c r="AC116" s="8">
        <v>32270.700000000004</v>
      </c>
      <c r="AD116" s="8">
        <v>0</v>
      </c>
      <c r="AE116" s="8">
        <v>0</v>
      </c>
      <c r="AF116" s="8" t="s">
        <v>532</v>
      </c>
      <c r="AG116" s="1" t="s">
        <v>120</v>
      </c>
      <c r="AH116" s="1" t="s">
        <v>74</v>
      </c>
      <c r="AI116" s="1">
        <v>2</v>
      </c>
      <c r="AJ116" s="3">
        <v>45847</v>
      </c>
      <c r="AK116" s="3">
        <v>0</v>
      </c>
      <c r="AL116" s="3">
        <v>45838</v>
      </c>
      <c r="AM116" s="3">
        <v>45845</v>
      </c>
      <c r="AN116" s="3">
        <v>45846</v>
      </c>
      <c r="AO116" s="3">
        <v>45846</v>
      </c>
      <c r="AP116" s="3">
        <v>45842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2466.9157333333337</v>
      </c>
    </row>
    <row r="117" spans="1:56" ht="27.75" customHeight="1" x14ac:dyDescent="0.45">
      <c r="A117" s="3">
        <v>45821</v>
      </c>
      <c r="B117" s="14" t="s">
        <v>592</v>
      </c>
      <c r="C117" s="9" t="s">
        <v>86</v>
      </c>
      <c r="D117" s="13" t="s">
        <v>593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212</v>
      </c>
      <c r="T117" s="12">
        <v>45848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5378.4500000000007</v>
      </c>
      <c r="AB117" s="8">
        <v>0</v>
      </c>
      <c r="AC117" s="8">
        <v>5378.4500000000007</v>
      </c>
      <c r="AD117" s="8">
        <v>0</v>
      </c>
      <c r="AE117" s="8">
        <v>0</v>
      </c>
      <c r="AF117" s="8" t="s">
        <v>347</v>
      </c>
      <c r="AG117" s="1" t="s">
        <v>119</v>
      </c>
      <c r="AH117" s="1" t="s">
        <v>74</v>
      </c>
      <c r="AI117" s="1">
        <v>2</v>
      </c>
      <c r="AJ117" s="3">
        <v>45848</v>
      </c>
      <c r="AK117" s="3">
        <v>0</v>
      </c>
      <c r="AL117" s="3">
        <v>45839</v>
      </c>
      <c r="AM117" s="3">
        <v>45846</v>
      </c>
      <c r="AN117" s="3">
        <v>45847</v>
      </c>
      <c r="AO117" s="3">
        <v>45847</v>
      </c>
      <c r="AP117" s="3">
        <v>45843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411.15262222222225</v>
      </c>
    </row>
    <row r="118" spans="1:56" ht="27.75" customHeight="1" x14ac:dyDescent="0.45">
      <c r="A118" s="3">
        <v>45821</v>
      </c>
      <c r="B118" s="14" t="s">
        <v>592</v>
      </c>
      <c r="C118" s="9" t="s">
        <v>86</v>
      </c>
      <c r="D118" s="13" t="s">
        <v>594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212</v>
      </c>
      <c r="T118" s="12">
        <v>45848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82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347</v>
      </c>
      <c r="AG118" s="1" t="s">
        <v>120</v>
      </c>
      <c r="AH118" s="1" t="s">
        <v>74</v>
      </c>
      <c r="AI118" s="1">
        <v>2</v>
      </c>
      <c r="AJ118" s="3">
        <v>45848</v>
      </c>
      <c r="AK118" s="3">
        <v>0</v>
      </c>
      <c r="AL118" s="3">
        <v>45839</v>
      </c>
      <c r="AM118" s="3">
        <v>45846</v>
      </c>
      <c r="AN118" s="3">
        <v>45847</v>
      </c>
      <c r="AO118" s="3">
        <v>45847</v>
      </c>
      <c r="AP118" s="3">
        <v>45843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2466.9157333333337</v>
      </c>
    </row>
    <row r="119" spans="1:56" ht="27.75" customHeight="1" x14ac:dyDescent="0.45">
      <c r="A119" s="3">
        <v>45821</v>
      </c>
      <c r="B119" s="14" t="s">
        <v>592</v>
      </c>
      <c r="C119" s="9" t="s">
        <v>86</v>
      </c>
      <c r="D119" s="13" t="s">
        <v>595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212</v>
      </c>
      <c r="T119" s="12">
        <v>45848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82</v>
      </c>
      <c r="AA119" s="8">
        <v>5378.4500000000007</v>
      </c>
      <c r="AB119" s="8">
        <v>0</v>
      </c>
      <c r="AC119" s="8">
        <v>5378.4500000000007</v>
      </c>
      <c r="AD119" s="8">
        <v>0</v>
      </c>
      <c r="AE119" s="8">
        <v>0</v>
      </c>
      <c r="AF119" s="8" t="s">
        <v>347</v>
      </c>
      <c r="AG119" s="1" t="s">
        <v>120</v>
      </c>
      <c r="AH119" s="1" t="s">
        <v>74</v>
      </c>
      <c r="AI119" s="1">
        <v>2</v>
      </c>
      <c r="AJ119" s="3">
        <v>45848</v>
      </c>
      <c r="AK119" s="3">
        <v>0</v>
      </c>
      <c r="AL119" s="3">
        <v>45839</v>
      </c>
      <c r="AM119" s="3">
        <v>45846</v>
      </c>
      <c r="AN119" s="3">
        <v>45847</v>
      </c>
      <c r="AO119" s="3">
        <v>45847</v>
      </c>
      <c r="AP119" s="3">
        <v>45843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411.15262222222225</v>
      </c>
    </row>
    <row r="120" spans="1:56" ht="27.75" customHeight="1" x14ac:dyDescent="0.45">
      <c r="A120" s="3">
        <v>45818</v>
      </c>
      <c r="B120" s="14" t="s">
        <v>561</v>
      </c>
      <c r="C120" s="9" t="s">
        <v>86</v>
      </c>
      <c r="D120" s="13" t="s">
        <v>535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212</v>
      </c>
      <c r="T120" s="12">
        <v>45849</v>
      </c>
      <c r="U120" s="11">
        <v>5000</v>
      </c>
      <c r="V120" s="10">
        <v>5072</v>
      </c>
      <c r="W120" s="10">
        <v>0</v>
      </c>
      <c r="X120" s="10">
        <v>5435</v>
      </c>
      <c r="Y120" s="10">
        <v>0</v>
      </c>
      <c r="Z120" s="9" t="s">
        <v>82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530</v>
      </c>
      <c r="AG120" s="1" t="s">
        <v>120</v>
      </c>
      <c r="AH120" s="1" t="s">
        <v>74</v>
      </c>
      <c r="AI120" s="1">
        <v>2</v>
      </c>
      <c r="AJ120" s="3">
        <v>45849</v>
      </c>
      <c r="AK120" s="3">
        <v>0</v>
      </c>
      <c r="AL120" s="3">
        <v>45840</v>
      </c>
      <c r="AM120" s="3">
        <v>45847</v>
      </c>
      <c r="AN120" s="3">
        <v>45848</v>
      </c>
      <c r="AO120" s="3">
        <v>45848</v>
      </c>
      <c r="AP120" s="3">
        <v>45844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45821</v>
      </c>
      <c r="B121" s="14" t="s">
        <v>590</v>
      </c>
      <c r="C121" s="9" t="s">
        <v>86</v>
      </c>
      <c r="D121" s="13" t="s">
        <v>346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212</v>
      </c>
      <c r="T121" s="12">
        <v>45852</v>
      </c>
      <c r="U121" s="11">
        <v>80000</v>
      </c>
      <c r="V121" s="10">
        <v>0</v>
      </c>
      <c r="W121" s="10">
        <v>80000</v>
      </c>
      <c r="X121" s="10">
        <v>0</v>
      </c>
      <c r="Y121" s="10">
        <v>84000</v>
      </c>
      <c r="Z121" s="9" t="s">
        <v>82</v>
      </c>
      <c r="AA121" s="8">
        <v>86055.200000000012</v>
      </c>
      <c r="AB121" s="8">
        <v>0</v>
      </c>
      <c r="AC121" s="8">
        <v>86055.200000000012</v>
      </c>
      <c r="AD121" s="8">
        <v>0</v>
      </c>
      <c r="AE121" s="8">
        <v>0</v>
      </c>
      <c r="AF121" s="8" t="s">
        <v>347</v>
      </c>
      <c r="AG121" s="1" t="s">
        <v>120</v>
      </c>
      <c r="AH121" s="1" t="s">
        <v>74</v>
      </c>
      <c r="AI121" s="1">
        <v>2</v>
      </c>
      <c r="AJ121" s="3">
        <v>45852</v>
      </c>
      <c r="AK121" s="3">
        <v>0</v>
      </c>
      <c r="AL121" s="3">
        <v>45843</v>
      </c>
      <c r="AM121" s="3">
        <v>45850</v>
      </c>
      <c r="AN121" s="3">
        <v>45851</v>
      </c>
      <c r="AO121" s="3">
        <v>45851</v>
      </c>
      <c r="AP121" s="3">
        <v>45847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6578.441955555556</v>
      </c>
    </row>
    <row r="122" spans="1:56" ht="27.75" customHeight="1" x14ac:dyDescent="0.45">
      <c r="A122" s="3">
        <v>45821</v>
      </c>
      <c r="B122" s="14" t="s">
        <v>590</v>
      </c>
      <c r="C122" s="9" t="s">
        <v>86</v>
      </c>
      <c r="D122" s="13" t="s">
        <v>591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212</v>
      </c>
      <c r="T122" s="12">
        <v>45852</v>
      </c>
      <c r="U122" s="11">
        <v>20000</v>
      </c>
      <c r="V122" s="10">
        <v>0</v>
      </c>
      <c r="W122" s="10">
        <v>20000</v>
      </c>
      <c r="X122" s="10">
        <v>0</v>
      </c>
      <c r="Y122" s="10">
        <v>21000</v>
      </c>
      <c r="Z122" s="9" t="s">
        <v>82</v>
      </c>
      <c r="AA122" s="8">
        <v>21513.800000000003</v>
      </c>
      <c r="AB122" s="8">
        <v>0</v>
      </c>
      <c r="AC122" s="8">
        <v>21513.800000000003</v>
      </c>
      <c r="AD122" s="8">
        <v>0</v>
      </c>
      <c r="AE122" s="8">
        <v>0</v>
      </c>
      <c r="AF122" s="8" t="s">
        <v>347</v>
      </c>
      <c r="AG122" s="1" t="s">
        <v>61</v>
      </c>
      <c r="AH122" s="1" t="s">
        <v>74</v>
      </c>
      <c r="AI122" s="1">
        <v>2</v>
      </c>
      <c r="AJ122" s="3">
        <v>45852</v>
      </c>
      <c r="AK122" s="3">
        <v>0</v>
      </c>
      <c r="AL122" s="3">
        <v>45843</v>
      </c>
      <c r="AM122" s="3">
        <v>45850</v>
      </c>
      <c r="AN122" s="3">
        <v>45851</v>
      </c>
      <c r="AO122" s="3">
        <v>45851</v>
      </c>
      <c r="AP122" s="3">
        <v>45847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1644.610488888889</v>
      </c>
    </row>
    <row r="123" spans="1:56" ht="27.75" customHeight="1" x14ac:dyDescent="0.45">
      <c r="A123" s="3">
        <v>45818</v>
      </c>
      <c r="B123" s="14" t="s">
        <v>567</v>
      </c>
      <c r="C123" s="9" t="s">
        <v>86</v>
      </c>
      <c r="D123" s="13" t="s">
        <v>346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212</v>
      </c>
      <c r="T123" s="12">
        <v>45859</v>
      </c>
      <c r="U123" s="11">
        <v>50000</v>
      </c>
      <c r="V123" s="10">
        <v>0</v>
      </c>
      <c r="W123" s="10">
        <v>50000</v>
      </c>
      <c r="X123" s="10">
        <v>0</v>
      </c>
      <c r="Y123" s="10">
        <v>52500</v>
      </c>
      <c r="Z123" s="9" t="s">
        <v>82</v>
      </c>
      <c r="AA123" s="8">
        <v>53784.500000000007</v>
      </c>
      <c r="AB123" s="8">
        <v>0</v>
      </c>
      <c r="AC123" s="8">
        <v>53784.500000000007</v>
      </c>
      <c r="AD123" s="8">
        <v>0</v>
      </c>
      <c r="AE123" s="8">
        <v>0</v>
      </c>
      <c r="AF123" s="8" t="s">
        <v>532</v>
      </c>
      <c r="AG123" s="1" t="s">
        <v>119</v>
      </c>
      <c r="AH123" s="1" t="s">
        <v>74</v>
      </c>
      <c r="AI123" s="1">
        <v>2</v>
      </c>
      <c r="AJ123" s="3">
        <v>45859</v>
      </c>
      <c r="AK123" s="3">
        <v>0</v>
      </c>
      <c r="AL123" s="3">
        <v>45850</v>
      </c>
      <c r="AM123" s="3">
        <v>45857</v>
      </c>
      <c r="AN123" s="3">
        <v>45858</v>
      </c>
      <c r="AO123" s="3">
        <v>45858</v>
      </c>
      <c r="AP123" s="3">
        <v>45854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4111.5262222222227</v>
      </c>
    </row>
    <row r="124" spans="1:56" ht="27.75" customHeight="1" x14ac:dyDescent="0.45">
      <c r="A124" s="3">
        <v>45818</v>
      </c>
      <c r="B124" s="14" t="s">
        <v>568</v>
      </c>
      <c r="C124" s="9" t="s">
        <v>86</v>
      </c>
      <c r="D124" s="13" t="s">
        <v>533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212</v>
      </c>
      <c r="T124" s="12">
        <v>45859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82</v>
      </c>
      <c r="AA124" s="8">
        <v>32270.700000000004</v>
      </c>
      <c r="AB124" s="8">
        <v>0</v>
      </c>
      <c r="AC124" s="8">
        <v>32270.700000000004</v>
      </c>
      <c r="AD124" s="8">
        <v>0</v>
      </c>
      <c r="AE124" s="8">
        <v>0</v>
      </c>
      <c r="AF124" s="8" t="s">
        <v>532</v>
      </c>
      <c r="AG124" s="1" t="s">
        <v>119</v>
      </c>
      <c r="AH124" s="1" t="s">
        <v>74</v>
      </c>
      <c r="AI124" s="1">
        <v>2</v>
      </c>
      <c r="AJ124" s="3">
        <v>45859</v>
      </c>
      <c r="AK124" s="3">
        <v>0</v>
      </c>
      <c r="AL124" s="3">
        <v>45850</v>
      </c>
      <c r="AM124" s="3">
        <v>45857</v>
      </c>
      <c r="AN124" s="3">
        <v>45858</v>
      </c>
      <c r="AO124" s="3">
        <v>45858</v>
      </c>
      <c r="AP124" s="3">
        <v>45854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2466.9157333333337</v>
      </c>
    </row>
    <row r="125" spans="1:56" ht="27.75" customHeight="1" x14ac:dyDescent="0.45">
      <c r="A125" s="3" t="s">
        <v>141</v>
      </c>
      <c r="B125" s="14" t="s">
        <v>141</v>
      </c>
      <c r="C125" s="9" t="s">
        <v>147</v>
      </c>
      <c r="D125" s="13" t="s">
        <v>61</v>
      </c>
      <c r="E125" s="9">
        <v>20</v>
      </c>
      <c r="F125" s="9">
        <v>36</v>
      </c>
      <c r="G125" s="9" t="s">
        <v>60</v>
      </c>
      <c r="H125" s="9">
        <v>0</v>
      </c>
      <c r="I125" s="9">
        <v>78</v>
      </c>
      <c r="J125" s="9" t="s">
        <v>57</v>
      </c>
      <c r="K125" s="9">
        <v>5</v>
      </c>
      <c r="L125" s="9" t="s">
        <v>221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>
        <v>45868</v>
      </c>
      <c r="U125" s="11">
        <v>150000</v>
      </c>
      <c r="V125" s="10">
        <v>0</v>
      </c>
      <c r="W125" s="10">
        <v>150000</v>
      </c>
      <c r="X125" s="10">
        <v>0</v>
      </c>
      <c r="Y125" s="10">
        <v>157500</v>
      </c>
      <c r="Z125" s="9" t="s">
        <v>82</v>
      </c>
      <c r="AA125" s="8">
        <v>157162.5</v>
      </c>
      <c r="AB125" s="8">
        <v>0</v>
      </c>
      <c r="AC125" s="8">
        <v>157162.5</v>
      </c>
      <c r="AD125" s="8">
        <v>0</v>
      </c>
      <c r="AE125" s="8">
        <v>0</v>
      </c>
      <c r="AF125" s="8" t="s">
        <v>240</v>
      </c>
      <c r="AG125" s="1" t="s">
        <v>119</v>
      </c>
      <c r="AH125" s="1" t="s">
        <v>74</v>
      </c>
      <c r="AI125" s="1">
        <v>2</v>
      </c>
      <c r="AJ125" s="3">
        <v>45868</v>
      </c>
      <c r="AK125" s="3">
        <v>0</v>
      </c>
      <c r="AL125" s="3">
        <v>45859</v>
      </c>
      <c r="AM125" s="3">
        <v>45866</v>
      </c>
      <c r="AN125" s="3">
        <v>45867</v>
      </c>
      <c r="AO125" s="3">
        <v>45867</v>
      </c>
      <c r="AP125" s="3">
        <v>45863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12014.2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37</v>
      </c>
      <c r="G126" s="9">
        <v>0</v>
      </c>
      <c r="H126" s="9">
        <v>0</v>
      </c>
      <c r="I126" s="9">
        <v>80</v>
      </c>
      <c r="J126" s="9" t="s">
        <v>57</v>
      </c>
      <c r="K126" s="9">
        <v>3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82</v>
      </c>
      <c r="AA126" s="8">
        <v>620760.00593750016</v>
      </c>
      <c r="AB126" s="8">
        <v>15719.305937500001</v>
      </c>
      <c r="AC126" s="8">
        <v>605040.70000000007</v>
      </c>
      <c r="AD126" s="8">
        <v>0</v>
      </c>
      <c r="AE126" s="8">
        <v>0</v>
      </c>
      <c r="AF126" s="8" t="s">
        <v>58</v>
      </c>
      <c r="AG126" s="1" t="s">
        <v>119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45815</v>
      </c>
      <c r="B127" s="14" t="s">
        <v>518</v>
      </c>
      <c r="C127" s="9" t="s">
        <v>519</v>
      </c>
      <c r="D127" s="13" t="s">
        <v>332</v>
      </c>
      <c r="E127" s="9">
        <v>20</v>
      </c>
      <c r="F127" s="9">
        <v>34</v>
      </c>
      <c r="G127" s="9" t="s">
        <v>60</v>
      </c>
      <c r="H127" s="9">
        <v>0</v>
      </c>
      <c r="I127" s="9">
        <v>85</v>
      </c>
      <c r="J127" s="9" t="s">
        <v>57</v>
      </c>
      <c r="K127" s="9">
        <v>5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128</v>
      </c>
      <c r="T127" s="12">
        <v>45838</v>
      </c>
      <c r="U127" s="11">
        <v>1345000</v>
      </c>
      <c r="V127" s="10">
        <v>960000</v>
      </c>
      <c r="W127" s="10">
        <v>385000</v>
      </c>
      <c r="X127" s="10">
        <v>1098496</v>
      </c>
      <c r="Y127" s="10">
        <v>258829.2</v>
      </c>
      <c r="Z127" s="9" t="s">
        <v>333</v>
      </c>
      <c r="AA127" s="8">
        <v>235720.15253640001</v>
      </c>
      <c r="AB127" s="8">
        <v>96032.175768351415</v>
      </c>
      <c r="AC127" s="8">
        <v>139687.9767680486</v>
      </c>
      <c r="AD127" s="8">
        <v>0</v>
      </c>
      <c r="AE127" s="8">
        <v>0</v>
      </c>
      <c r="AF127" s="8">
        <v>0</v>
      </c>
      <c r="AG127" s="1" t="s">
        <v>119</v>
      </c>
      <c r="AH127" s="1" t="s">
        <v>74</v>
      </c>
      <c r="AI127" s="1">
        <v>2</v>
      </c>
      <c r="AJ127" s="3">
        <v>45838</v>
      </c>
      <c r="AK127" s="3">
        <v>0</v>
      </c>
      <c r="AL127" s="3">
        <v>45829</v>
      </c>
      <c r="AM127" s="3">
        <v>45836</v>
      </c>
      <c r="AN127" s="3">
        <v>45837</v>
      </c>
      <c r="AO127" s="3">
        <v>45837</v>
      </c>
      <c r="AP127" s="3">
        <v>45833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334</v>
      </c>
      <c r="BD127" s="56">
        <v>12269.260626126936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34</v>
      </c>
      <c r="G128" s="9">
        <v>0</v>
      </c>
      <c r="H128" s="9">
        <v>0</v>
      </c>
      <c r="I128" s="9">
        <v>85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333</v>
      </c>
      <c r="AA128" s="8">
        <v>235720.15253640001</v>
      </c>
      <c r="AB128" s="8">
        <v>96032.175768351415</v>
      </c>
      <c r="AC128" s="8">
        <v>139687.9767680486</v>
      </c>
      <c r="AD128" s="8">
        <v>0</v>
      </c>
      <c r="AE128" s="8">
        <v>0</v>
      </c>
      <c r="AF128" s="8" t="s">
        <v>58</v>
      </c>
      <c r="AG128" s="1" t="s">
        <v>119</v>
      </c>
      <c r="AH128" s="1">
        <v>0</v>
      </c>
      <c r="AI128" s="1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335</v>
      </c>
      <c r="BD128" s="56">
        <v>0</v>
      </c>
    </row>
    <row r="129" spans="1:56" ht="27.75" customHeight="1" x14ac:dyDescent="0.45">
      <c r="A129" s="3">
        <v>45803</v>
      </c>
      <c r="B129" s="14" t="s">
        <v>416</v>
      </c>
      <c r="C129" s="9" t="s">
        <v>111</v>
      </c>
      <c r="D129" s="13" t="s">
        <v>417</v>
      </c>
      <c r="E129" s="9">
        <v>21</v>
      </c>
      <c r="F129" s="9">
        <v>40</v>
      </c>
      <c r="G129" s="9" t="s">
        <v>60</v>
      </c>
      <c r="H129" s="9" t="s">
        <v>66</v>
      </c>
      <c r="I129" s="9">
        <v>108</v>
      </c>
      <c r="J129" s="9" t="s">
        <v>57</v>
      </c>
      <c r="K129" s="9">
        <v>5</v>
      </c>
      <c r="L129" s="9" t="s">
        <v>91</v>
      </c>
      <c r="M129" s="10">
        <v>22</v>
      </c>
      <c r="N129" s="9">
        <v>42</v>
      </c>
      <c r="O129" s="9">
        <v>40</v>
      </c>
      <c r="P129" s="10">
        <v>113.97964300799998</v>
      </c>
      <c r="Q129" s="10">
        <v>0</v>
      </c>
      <c r="R129" s="10">
        <v>113.97964300799998</v>
      </c>
      <c r="S129" s="9" t="s">
        <v>67</v>
      </c>
      <c r="T129" s="12">
        <v>45831</v>
      </c>
      <c r="U129" s="11">
        <v>5000</v>
      </c>
      <c r="V129" s="10">
        <v>0</v>
      </c>
      <c r="W129" s="10">
        <v>5000</v>
      </c>
      <c r="X129" s="10">
        <v>5440</v>
      </c>
      <c r="Y129" s="10">
        <v>0</v>
      </c>
      <c r="Z129" s="9" t="s">
        <v>124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120</v>
      </c>
      <c r="AH129" s="1" t="s">
        <v>68</v>
      </c>
      <c r="AI129" s="1">
        <v>4</v>
      </c>
      <c r="AJ129" s="3">
        <v>45831</v>
      </c>
      <c r="AK129" s="3">
        <v>45827</v>
      </c>
      <c r="AL129" s="3">
        <v>45821</v>
      </c>
      <c r="AM129" s="3">
        <v>45828</v>
      </c>
      <c r="AN129" s="3">
        <v>45829</v>
      </c>
      <c r="AO129" s="3">
        <v>45829</v>
      </c>
      <c r="AP129" s="3">
        <v>45826</v>
      </c>
      <c r="AQ129" s="3">
        <v>45830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125</v>
      </c>
      <c r="BD129" s="56">
        <v>0</v>
      </c>
    </row>
    <row r="130" spans="1:56" ht="27.75" customHeight="1" x14ac:dyDescent="0.45">
      <c r="A130" s="3">
        <v>45822</v>
      </c>
      <c r="B130" s="14" t="s">
        <v>596</v>
      </c>
      <c r="C130" s="9" t="s">
        <v>185</v>
      </c>
      <c r="D130" s="13" t="s">
        <v>597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217.10408191999997</v>
      </c>
      <c r="Q130" s="10">
        <v>0</v>
      </c>
      <c r="R130" s="10">
        <v>217.10408191999997</v>
      </c>
      <c r="S130" s="9" t="s">
        <v>71</v>
      </c>
      <c r="T130" s="12">
        <v>45834</v>
      </c>
      <c r="U130" s="11">
        <v>10000</v>
      </c>
      <c r="V130" s="10">
        <v>0</v>
      </c>
      <c r="W130" s="10">
        <v>10000</v>
      </c>
      <c r="X130" s="10">
        <v>10500</v>
      </c>
      <c r="Y130" s="10">
        <v>0</v>
      </c>
      <c r="Z130" s="9" t="s">
        <v>124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120</v>
      </c>
      <c r="AH130" s="1" t="s">
        <v>68</v>
      </c>
      <c r="AI130" s="1">
        <v>4</v>
      </c>
      <c r="AJ130" s="3">
        <v>45834</v>
      </c>
      <c r="AK130" s="3">
        <v>45830</v>
      </c>
      <c r="AL130" s="3">
        <v>45824</v>
      </c>
      <c r="AM130" s="3">
        <v>45831</v>
      </c>
      <c r="AN130" s="3">
        <v>45832</v>
      </c>
      <c r="AO130" s="3">
        <v>45832</v>
      </c>
      <c r="AP130" s="3">
        <v>45829</v>
      </c>
      <c r="AQ130" s="3">
        <v>45833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125</v>
      </c>
      <c r="BD130" s="56">
        <v>0</v>
      </c>
    </row>
    <row r="131" spans="1:56" ht="27.75" customHeight="1" x14ac:dyDescent="0.45">
      <c r="A131" s="3">
        <v>45827</v>
      </c>
      <c r="B131" s="14" t="s">
        <v>660</v>
      </c>
      <c r="C131" s="9" t="s">
        <v>115</v>
      </c>
      <c r="D131" s="13" t="s">
        <v>654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114</v>
      </c>
      <c r="T131" s="12">
        <v>45835</v>
      </c>
      <c r="U131" s="11">
        <v>50000</v>
      </c>
      <c r="V131" s="10">
        <v>0</v>
      </c>
      <c r="W131" s="10">
        <v>50000</v>
      </c>
      <c r="X131" s="10">
        <v>0</v>
      </c>
      <c r="Y131" s="10">
        <v>52500</v>
      </c>
      <c r="Z131" s="9" t="s">
        <v>124</v>
      </c>
      <c r="AA131" s="8">
        <v>53784.500000000007</v>
      </c>
      <c r="AB131" s="8">
        <v>53784.500000000007</v>
      </c>
      <c r="AC131" s="8">
        <v>0</v>
      </c>
      <c r="AD131" s="8">
        <v>0</v>
      </c>
      <c r="AE131" s="8">
        <v>53784.500000000007</v>
      </c>
      <c r="AF131" s="8">
        <v>0</v>
      </c>
      <c r="AG131" s="1" t="s">
        <v>120</v>
      </c>
      <c r="AH131" s="1" t="s">
        <v>68</v>
      </c>
      <c r="AI131" s="1">
        <v>4</v>
      </c>
      <c r="AJ131" s="3">
        <v>45835</v>
      </c>
      <c r="AK131" s="3">
        <v>45831</v>
      </c>
      <c r="AL131" s="3">
        <v>45825</v>
      </c>
      <c r="AM131" s="3">
        <v>45832</v>
      </c>
      <c r="AN131" s="3">
        <v>45833</v>
      </c>
      <c r="AO131" s="3">
        <v>45833</v>
      </c>
      <c r="AP131" s="3">
        <v>45830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655</v>
      </c>
      <c r="AZ131" s="2">
        <v>0</v>
      </c>
      <c r="BA131" s="2">
        <v>0</v>
      </c>
      <c r="BB131" s="2">
        <v>0</v>
      </c>
      <c r="BC131" s="1" t="s">
        <v>125</v>
      </c>
      <c r="BD131" s="56">
        <v>0</v>
      </c>
    </row>
    <row r="132" spans="1:56" ht="27.75" customHeight="1" x14ac:dyDescent="0.45">
      <c r="A132" s="3">
        <v>45827</v>
      </c>
      <c r="B132" s="14" t="s">
        <v>660</v>
      </c>
      <c r="C132" s="9" t="s">
        <v>115</v>
      </c>
      <c r="D132" s="13" t="s">
        <v>656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114</v>
      </c>
      <c r="T132" s="12">
        <v>45835</v>
      </c>
      <c r="U132" s="11">
        <v>50000</v>
      </c>
      <c r="V132" s="10">
        <v>0</v>
      </c>
      <c r="W132" s="10">
        <v>50000</v>
      </c>
      <c r="X132" s="10">
        <v>0</v>
      </c>
      <c r="Y132" s="10">
        <v>52500</v>
      </c>
      <c r="Z132" s="9" t="s">
        <v>124</v>
      </c>
      <c r="AA132" s="8">
        <v>53784.500000000007</v>
      </c>
      <c r="AB132" s="8">
        <v>13508</v>
      </c>
      <c r="AC132" s="8">
        <v>40276.500000000007</v>
      </c>
      <c r="AD132" s="8">
        <v>0</v>
      </c>
      <c r="AE132" s="8">
        <v>53784.500000000007</v>
      </c>
      <c r="AF132" s="8">
        <v>0</v>
      </c>
      <c r="AG132" s="1" t="s">
        <v>120</v>
      </c>
      <c r="AH132" s="1" t="s">
        <v>68</v>
      </c>
      <c r="AI132" s="1">
        <v>4</v>
      </c>
      <c r="AJ132" s="3">
        <v>45835</v>
      </c>
      <c r="AK132" s="3">
        <v>45831</v>
      </c>
      <c r="AL132" s="3">
        <v>45825</v>
      </c>
      <c r="AM132" s="3">
        <v>45832</v>
      </c>
      <c r="AN132" s="3">
        <v>45833</v>
      </c>
      <c r="AO132" s="3">
        <v>45833</v>
      </c>
      <c r="AP132" s="3">
        <v>45830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 t="s">
        <v>655</v>
      </c>
      <c r="AZ132" s="2">
        <v>0</v>
      </c>
      <c r="BA132" s="2">
        <v>0</v>
      </c>
      <c r="BB132" s="2">
        <v>0</v>
      </c>
      <c r="BC132" s="1" t="s">
        <v>125</v>
      </c>
      <c r="BD132" s="56">
        <v>2896.4173700000001</v>
      </c>
    </row>
    <row r="133" spans="1:56" ht="27.75" customHeight="1" x14ac:dyDescent="0.45">
      <c r="A133" s="3">
        <v>45827</v>
      </c>
      <c r="B133" s="14" t="s">
        <v>660</v>
      </c>
      <c r="C133" s="9" t="s">
        <v>115</v>
      </c>
      <c r="D133" s="13" t="s">
        <v>657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114</v>
      </c>
      <c r="T133" s="12">
        <v>45835</v>
      </c>
      <c r="U133" s="11">
        <v>50000</v>
      </c>
      <c r="V133" s="10">
        <v>0</v>
      </c>
      <c r="W133" s="10">
        <v>50000</v>
      </c>
      <c r="X133" s="10">
        <v>0</v>
      </c>
      <c r="Y133" s="10">
        <v>52500</v>
      </c>
      <c r="Z133" s="9" t="s">
        <v>124</v>
      </c>
      <c r="AA133" s="8">
        <v>53784.500000000007</v>
      </c>
      <c r="AB133" s="8">
        <v>0</v>
      </c>
      <c r="AC133" s="8">
        <v>53784.500000000007</v>
      </c>
      <c r="AD133" s="8">
        <v>0</v>
      </c>
      <c r="AE133" s="8">
        <v>53784.500000000007</v>
      </c>
      <c r="AF133" s="8">
        <v>0</v>
      </c>
      <c r="AG133" s="1" t="s">
        <v>120</v>
      </c>
      <c r="AH133" s="1" t="s">
        <v>68</v>
      </c>
      <c r="AI133" s="1">
        <v>4</v>
      </c>
      <c r="AJ133" s="3">
        <v>45835</v>
      </c>
      <c r="AK133" s="3">
        <v>45831</v>
      </c>
      <c r="AL133" s="3">
        <v>45825</v>
      </c>
      <c r="AM133" s="3">
        <v>45832</v>
      </c>
      <c r="AN133" s="3">
        <v>45833</v>
      </c>
      <c r="AO133" s="3">
        <v>45833</v>
      </c>
      <c r="AP133" s="3">
        <v>45830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655</v>
      </c>
      <c r="AZ133" s="2">
        <v>0</v>
      </c>
      <c r="BA133" s="2">
        <v>0</v>
      </c>
      <c r="BB133" s="2">
        <v>0</v>
      </c>
      <c r="BC133" s="1" t="s">
        <v>125</v>
      </c>
      <c r="BD133" s="56">
        <v>3867.8226766666667</v>
      </c>
    </row>
    <row r="134" spans="1:56" ht="27.75" customHeight="1" x14ac:dyDescent="0.45">
      <c r="A134" s="3">
        <v>45826</v>
      </c>
      <c r="B134" s="14" t="s">
        <v>637</v>
      </c>
      <c r="C134" s="9" t="s">
        <v>111</v>
      </c>
      <c r="D134" s="13" t="s">
        <v>394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173.68326553599996</v>
      </c>
      <c r="Q134" s="10">
        <v>0</v>
      </c>
      <c r="R134" s="10">
        <v>173.68326553599996</v>
      </c>
      <c r="S134" s="9" t="s">
        <v>67</v>
      </c>
      <c r="T134" s="12">
        <v>45847</v>
      </c>
      <c r="U134" s="11">
        <v>8000</v>
      </c>
      <c r="V134" s="10">
        <v>0</v>
      </c>
      <c r="W134" s="10">
        <v>8000</v>
      </c>
      <c r="X134" s="10">
        <v>0</v>
      </c>
      <c r="Y134" s="10">
        <v>8400</v>
      </c>
      <c r="Z134" s="9" t="s">
        <v>124</v>
      </c>
      <c r="AA134" s="8">
        <v>8829.0399999999991</v>
      </c>
      <c r="AB134" s="8">
        <v>0</v>
      </c>
      <c r="AC134" s="8">
        <v>8829.0399999999991</v>
      </c>
      <c r="AD134" s="8">
        <v>0</v>
      </c>
      <c r="AE134" s="8">
        <v>8829.0399999999991</v>
      </c>
      <c r="AF134" s="8">
        <v>0</v>
      </c>
      <c r="AG134" s="1" t="s">
        <v>120</v>
      </c>
      <c r="AH134" s="1" t="s">
        <v>68</v>
      </c>
      <c r="AI134" s="1">
        <v>4</v>
      </c>
      <c r="AJ134" s="3">
        <v>45847</v>
      </c>
      <c r="AK134" s="3">
        <v>45843</v>
      </c>
      <c r="AL134" s="3">
        <v>45837</v>
      </c>
      <c r="AM134" s="3">
        <v>45844</v>
      </c>
      <c r="AN134" s="3">
        <v>45845</v>
      </c>
      <c r="AO134" s="3">
        <v>45845</v>
      </c>
      <c r="AP134" s="3">
        <v>45842</v>
      </c>
      <c r="AQ134" s="3">
        <v>45846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125</v>
      </c>
      <c r="BD134" s="56">
        <v>634.92569653333328</v>
      </c>
    </row>
    <row r="135" spans="1:56" ht="27.75" customHeight="1" x14ac:dyDescent="0.45">
      <c r="A135" s="3">
        <v>45826</v>
      </c>
      <c r="B135" s="14" t="s">
        <v>638</v>
      </c>
      <c r="C135" s="9" t="s">
        <v>111</v>
      </c>
      <c r="D135" s="13" t="s">
        <v>639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65.13122457599998</v>
      </c>
      <c r="Q135" s="10">
        <v>0</v>
      </c>
      <c r="R135" s="10">
        <v>65.13122457599998</v>
      </c>
      <c r="S135" s="9" t="s">
        <v>67</v>
      </c>
      <c r="T135" s="12">
        <v>45868</v>
      </c>
      <c r="U135" s="11">
        <v>3000</v>
      </c>
      <c r="V135" s="10">
        <v>0</v>
      </c>
      <c r="W135" s="10">
        <v>3000</v>
      </c>
      <c r="X135" s="10">
        <v>0</v>
      </c>
      <c r="Y135" s="10">
        <v>3150</v>
      </c>
      <c r="Z135" s="9" t="s">
        <v>124</v>
      </c>
      <c r="AA135" s="8">
        <v>3310.89</v>
      </c>
      <c r="AB135" s="8">
        <v>0</v>
      </c>
      <c r="AC135" s="8">
        <v>3310.89</v>
      </c>
      <c r="AD135" s="8">
        <v>0</v>
      </c>
      <c r="AE135" s="8">
        <v>3310.89</v>
      </c>
      <c r="AF135" s="8">
        <v>0</v>
      </c>
      <c r="AG135" s="1" t="s">
        <v>120</v>
      </c>
      <c r="AH135" s="1" t="s">
        <v>68</v>
      </c>
      <c r="AI135" s="1">
        <v>4</v>
      </c>
      <c r="AJ135" s="3">
        <v>45868</v>
      </c>
      <c r="AK135" s="3">
        <v>45864</v>
      </c>
      <c r="AL135" s="3">
        <v>45858</v>
      </c>
      <c r="AM135" s="3">
        <v>45865</v>
      </c>
      <c r="AN135" s="3">
        <v>45866</v>
      </c>
      <c r="AO135" s="3">
        <v>45866</v>
      </c>
      <c r="AP135" s="3">
        <v>45863</v>
      </c>
      <c r="AQ135" s="3">
        <v>45867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125</v>
      </c>
      <c r="BD135" s="56">
        <v>238.09713619999999</v>
      </c>
    </row>
    <row r="136" spans="1:56" ht="27.75" customHeight="1" x14ac:dyDescent="0.45">
      <c r="A136" s="3">
        <v>45826</v>
      </c>
      <c r="B136" s="14" t="s">
        <v>637</v>
      </c>
      <c r="C136" s="9" t="s">
        <v>111</v>
      </c>
      <c r="D136" s="13" t="s">
        <v>394</v>
      </c>
      <c r="E136" s="9">
        <v>21</v>
      </c>
      <c r="F136" s="9">
        <v>38</v>
      </c>
      <c r="G136" s="9" t="s">
        <v>60</v>
      </c>
      <c r="H136" s="9" t="s">
        <v>66</v>
      </c>
      <c r="I136" s="9">
        <v>102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151.97285734399995</v>
      </c>
      <c r="Q136" s="10">
        <v>0</v>
      </c>
      <c r="R136" s="10">
        <v>151.97285734399995</v>
      </c>
      <c r="S136" s="9" t="s">
        <v>67</v>
      </c>
      <c r="T136" s="12" t="s">
        <v>63</v>
      </c>
      <c r="U136" s="11">
        <v>7000</v>
      </c>
      <c r="V136" s="10">
        <v>0</v>
      </c>
      <c r="W136" s="10">
        <v>7000</v>
      </c>
      <c r="X136" s="10">
        <v>0</v>
      </c>
      <c r="Y136" s="10">
        <v>7350</v>
      </c>
      <c r="Z136" s="9" t="s">
        <v>124</v>
      </c>
      <c r="AA136" s="8">
        <v>7725.41</v>
      </c>
      <c r="AB136" s="8">
        <v>0</v>
      </c>
      <c r="AC136" s="8">
        <v>7725.41</v>
      </c>
      <c r="AD136" s="8">
        <v>0</v>
      </c>
      <c r="AE136" s="8">
        <v>7725.41</v>
      </c>
      <c r="AF136" s="8">
        <v>0</v>
      </c>
      <c r="AG136" s="1" t="s">
        <v>120</v>
      </c>
      <c r="AH136" s="1" t="s">
        <v>68</v>
      </c>
      <c r="AI136" s="1">
        <v>4</v>
      </c>
      <c r="AJ136" s="3" t="s">
        <v>63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 t="e">
        <v>#VALUE!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555.55998446666672</v>
      </c>
    </row>
    <row r="137" spans="1:56" ht="27.75" customHeight="1" x14ac:dyDescent="0.45">
      <c r="A137" s="3">
        <v>45628</v>
      </c>
      <c r="B137" s="14" t="s">
        <v>226</v>
      </c>
      <c r="C137" s="9" t="s">
        <v>113</v>
      </c>
      <c r="D137" s="13" t="s">
        <v>153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 t="s">
        <v>63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124</v>
      </c>
      <c r="AA137" s="8">
        <v>8605.52</v>
      </c>
      <c r="AB137" s="8">
        <v>0</v>
      </c>
      <c r="AC137" s="8">
        <v>8605.52</v>
      </c>
      <c r="AD137" s="8">
        <v>0</v>
      </c>
      <c r="AE137" s="8">
        <v>8605.52</v>
      </c>
      <c r="AF137" s="8">
        <v>0</v>
      </c>
      <c r="AG137" s="1" t="s">
        <v>120</v>
      </c>
      <c r="AH137" s="1" t="s">
        <v>68</v>
      </c>
      <c r="AI137" s="1">
        <v>4</v>
      </c>
      <c r="AJ137" s="3" t="s">
        <v>63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253</v>
      </c>
      <c r="AZ137" s="2">
        <v>0</v>
      </c>
      <c r="BA137" s="2">
        <v>0</v>
      </c>
      <c r="BB137" s="2">
        <v>0</v>
      </c>
      <c r="BC137" s="1" t="s">
        <v>125</v>
      </c>
      <c r="BD137" s="56">
        <v>618.85162826666658</v>
      </c>
    </row>
    <row r="138" spans="1:56" ht="27.75" customHeight="1" x14ac:dyDescent="0.45">
      <c r="A138" s="3">
        <v>45631</v>
      </c>
      <c r="B138" s="14" t="s">
        <v>229</v>
      </c>
      <c r="C138" s="9" t="s">
        <v>113</v>
      </c>
      <c r="D138" s="13" t="s">
        <v>153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93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114</v>
      </c>
      <c r="T138" s="12" t="s">
        <v>63</v>
      </c>
      <c r="U138" s="11">
        <v>16000</v>
      </c>
      <c r="V138" s="10">
        <v>0</v>
      </c>
      <c r="W138" s="10">
        <v>16000</v>
      </c>
      <c r="X138" s="10">
        <v>0</v>
      </c>
      <c r="Y138" s="10">
        <v>16800</v>
      </c>
      <c r="Z138" s="9" t="s">
        <v>124</v>
      </c>
      <c r="AA138" s="8">
        <v>17211.04</v>
      </c>
      <c r="AB138" s="8">
        <v>0</v>
      </c>
      <c r="AC138" s="8">
        <v>17211.04</v>
      </c>
      <c r="AD138" s="8">
        <v>0</v>
      </c>
      <c r="AE138" s="8">
        <v>17211.04</v>
      </c>
      <c r="AF138" s="8">
        <v>0</v>
      </c>
      <c r="AG138" s="1" t="s">
        <v>61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 t="s">
        <v>254</v>
      </c>
      <c r="AZ138" s="2">
        <v>0</v>
      </c>
      <c r="BA138" s="2">
        <v>0</v>
      </c>
      <c r="BB138" s="2">
        <v>0</v>
      </c>
      <c r="BC138" s="1" t="s">
        <v>125</v>
      </c>
      <c r="BD138" s="56">
        <v>1237.7032565333332</v>
      </c>
    </row>
    <row r="139" spans="1:56" ht="27.75" customHeight="1" x14ac:dyDescent="0.45">
      <c r="A139" s="3">
        <v>45631</v>
      </c>
      <c r="B139" s="14" t="s">
        <v>230</v>
      </c>
      <c r="C139" s="9" t="s">
        <v>113</v>
      </c>
      <c r="D139" s="13" t="s">
        <v>153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 t="s">
        <v>63</v>
      </c>
      <c r="U139" s="11">
        <v>16000</v>
      </c>
      <c r="V139" s="10">
        <v>0</v>
      </c>
      <c r="W139" s="10">
        <v>16000</v>
      </c>
      <c r="X139" s="10">
        <v>0</v>
      </c>
      <c r="Y139" s="10">
        <v>16800</v>
      </c>
      <c r="Z139" s="9" t="s">
        <v>124</v>
      </c>
      <c r="AA139" s="8">
        <v>17211.04</v>
      </c>
      <c r="AB139" s="8">
        <v>0</v>
      </c>
      <c r="AC139" s="8">
        <v>17211.04</v>
      </c>
      <c r="AD139" s="8">
        <v>0</v>
      </c>
      <c r="AE139" s="8">
        <v>17211.04</v>
      </c>
      <c r="AF139" s="8">
        <v>0</v>
      </c>
      <c r="AG139" s="1" t="s">
        <v>120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255</v>
      </c>
      <c r="AZ139" s="2">
        <v>0</v>
      </c>
      <c r="BA139" s="2">
        <v>0</v>
      </c>
      <c r="BB139" s="2">
        <v>0</v>
      </c>
      <c r="BC139" s="1" t="s">
        <v>125</v>
      </c>
      <c r="BD139" s="56">
        <v>1237.7032565333332</v>
      </c>
    </row>
    <row r="140" spans="1:56" ht="27.75" customHeight="1" x14ac:dyDescent="0.45">
      <c r="A140" s="3" t="s">
        <v>141</v>
      </c>
      <c r="B140" s="14" t="s">
        <v>141</v>
      </c>
      <c r="C140" s="9" t="s">
        <v>113</v>
      </c>
      <c r="D140" s="13" t="s">
        <v>153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 t="s">
        <v>63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124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10756.900000000001</v>
      </c>
      <c r="AF140" s="8">
        <v>0</v>
      </c>
      <c r="AG140" s="1" t="s">
        <v>119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125</v>
      </c>
      <c r="BD140" s="56">
        <v>773.56453533333331</v>
      </c>
    </row>
    <row r="141" spans="1:56" ht="27.75" customHeight="1" x14ac:dyDescent="0.45">
      <c r="A141" s="3" t="s">
        <v>141</v>
      </c>
      <c r="B141" s="14" t="s">
        <v>141</v>
      </c>
      <c r="C141" s="9" t="s">
        <v>111</v>
      </c>
      <c r="D141" s="13" t="s">
        <v>61</v>
      </c>
      <c r="E141" s="9">
        <v>21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42</v>
      </c>
      <c r="O141" s="9">
        <v>40</v>
      </c>
      <c r="P141" s="10">
        <v>227.95928601599996</v>
      </c>
      <c r="Q141" s="10">
        <v>0</v>
      </c>
      <c r="R141" s="10">
        <v>227.95928601599996</v>
      </c>
      <c r="S141" s="9" t="s">
        <v>67</v>
      </c>
      <c r="T141" s="12" t="s">
        <v>63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124</v>
      </c>
      <c r="AA141" s="8">
        <v>11595.1</v>
      </c>
      <c r="AB141" s="8">
        <v>0</v>
      </c>
      <c r="AC141" s="8">
        <v>11595.1</v>
      </c>
      <c r="AD141" s="8">
        <v>0</v>
      </c>
      <c r="AE141" s="8">
        <v>11595.1</v>
      </c>
      <c r="AF141" s="8">
        <v>0</v>
      </c>
      <c r="AG141" s="1" t="s">
        <v>119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 t="e">
        <v>#VALUE!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125</v>
      </c>
      <c r="BD141" s="56">
        <v>833.84229133333326</v>
      </c>
    </row>
    <row r="142" spans="1:56" ht="27.75" customHeight="1" x14ac:dyDescent="0.45">
      <c r="A142" s="3">
        <v>45066</v>
      </c>
      <c r="B142" s="14" t="s">
        <v>131</v>
      </c>
      <c r="C142" s="9" t="s">
        <v>80</v>
      </c>
      <c r="D142" s="13" t="s">
        <v>130</v>
      </c>
      <c r="E142" s="9">
        <v>21</v>
      </c>
      <c r="F142" s="9">
        <v>38</v>
      </c>
      <c r="G142" s="9" t="s">
        <v>60</v>
      </c>
      <c r="H142" s="9" t="s">
        <v>76</v>
      </c>
      <c r="I142" s="9">
        <v>102</v>
      </c>
      <c r="J142" s="9" t="s">
        <v>57</v>
      </c>
      <c r="K142" s="9">
        <v>5</v>
      </c>
      <c r="L142" s="9" t="s">
        <v>92</v>
      </c>
      <c r="M142" s="10">
        <v>22</v>
      </c>
      <c r="N142" s="9">
        <v>40</v>
      </c>
      <c r="O142" s="9">
        <v>40</v>
      </c>
      <c r="P142" s="10">
        <v>108.55204095999999</v>
      </c>
      <c r="Q142" s="10">
        <v>0</v>
      </c>
      <c r="R142" s="10">
        <v>108.55204095999999</v>
      </c>
      <c r="S142" s="9" t="s">
        <v>67</v>
      </c>
      <c r="T142" s="12" t="s">
        <v>63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124</v>
      </c>
      <c r="AA142" s="8">
        <v>5518.15</v>
      </c>
      <c r="AB142" s="8">
        <v>0</v>
      </c>
      <c r="AC142" s="8">
        <v>5518.15</v>
      </c>
      <c r="AD142" s="8">
        <v>0</v>
      </c>
      <c r="AE142" s="8">
        <v>5518.15</v>
      </c>
      <c r="AF142" s="8">
        <v>0</v>
      </c>
      <c r="AG142" s="1" t="s">
        <v>121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396.82856033333326</v>
      </c>
    </row>
    <row r="143" spans="1:56" ht="27.75" customHeight="1" x14ac:dyDescent="0.45">
      <c r="A143" s="3">
        <v>45800</v>
      </c>
      <c r="B143" s="14" t="s">
        <v>397</v>
      </c>
      <c r="C143" s="9" t="s">
        <v>80</v>
      </c>
      <c r="D143" s="13" t="s">
        <v>398</v>
      </c>
      <c r="E143" s="9">
        <v>21</v>
      </c>
      <c r="F143" s="9">
        <v>40</v>
      </c>
      <c r="G143" s="9" t="s">
        <v>60</v>
      </c>
      <c r="H143" s="9" t="s">
        <v>76</v>
      </c>
      <c r="I143" s="9">
        <v>108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42</v>
      </c>
      <c r="O143" s="9">
        <v>40</v>
      </c>
      <c r="P143" s="10">
        <v>5.2886554355711999</v>
      </c>
      <c r="Q143" s="10">
        <v>0</v>
      </c>
      <c r="R143" s="10">
        <v>5.2886554355711999</v>
      </c>
      <c r="S143" s="9" t="s">
        <v>67</v>
      </c>
      <c r="T143" s="12" t="s">
        <v>137</v>
      </c>
      <c r="U143" s="11">
        <v>5000</v>
      </c>
      <c r="V143" s="10">
        <v>4768</v>
      </c>
      <c r="W143" s="10">
        <v>232</v>
      </c>
      <c r="X143" s="10">
        <v>10420</v>
      </c>
      <c r="Y143" s="10">
        <v>0</v>
      </c>
      <c r="Z143" s="9" t="s">
        <v>124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119</v>
      </c>
      <c r="AH143" s="1" t="s">
        <v>68</v>
      </c>
      <c r="AI143" s="1">
        <v>4</v>
      </c>
      <c r="AJ143" s="3" t="s">
        <v>137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0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21</v>
      </c>
      <c r="F144" s="9">
        <v>37</v>
      </c>
      <c r="G144" s="9">
        <v>0</v>
      </c>
      <c r="H144" s="9">
        <v>0</v>
      </c>
      <c r="I144" s="9">
        <v>74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 t="s">
        <v>83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124</v>
      </c>
      <c r="AA144" s="8">
        <v>252116.59000000005</v>
      </c>
      <c r="AB144" s="8">
        <v>67292.5</v>
      </c>
      <c r="AC144" s="8">
        <v>184824.09000000003</v>
      </c>
      <c r="AD144" s="8">
        <v>0</v>
      </c>
      <c r="AE144" s="8">
        <v>252116.59000000005</v>
      </c>
      <c r="AF144" s="8" t="s">
        <v>58</v>
      </c>
      <c r="AG144" s="1" t="s">
        <v>120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126</v>
      </c>
      <c r="BD144" s="56">
        <v>0</v>
      </c>
    </row>
    <row r="145" spans="1:56" ht="27.75" customHeight="1" x14ac:dyDescent="0.45">
      <c r="A145" s="3">
        <v>9</v>
      </c>
      <c r="B145" s="14" t="s">
        <v>357</v>
      </c>
      <c r="C145" s="9" t="s">
        <v>352</v>
      </c>
      <c r="D145" s="13" t="s">
        <v>353</v>
      </c>
      <c r="E145" s="9">
        <v>22</v>
      </c>
      <c r="F145" s="9">
        <v>34</v>
      </c>
      <c r="G145" s="9" t="s">
        <v>60</v>
      </c>
      <c r="H145" s="9" t="s">
        <v>66</v>
      </c>
      <c r="I145" s="9">
        <v>115</v>
      </c>
      <c r="J145" s="9" t="s">
        <v>78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354</v>
      </c>
      <c r="T145" s="12">
        <v>45836</v>
      </c>
      <c r="U145" s="11">
        <v>239700</v>
      </c>
      <c r="V145" s="10">
        <v>179000</v>
      </c>
      <c r="W145" s="10">
        <v>60700</v>
      </c>
      <c r="X145" s="10">
        <v>239772</v>
      </c>
      <c r="Y145" s="10">
        <v>0</v>
      </c>
      <c r="Z145" s="9" t="s">
        <v>279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355</v>
      </c>
      <c r="AG145" s="1" t="s">
        <v>120</v>
      </c>
      <c r="AH145" s="1" t="s">
        <v>68</v>
      </c>
      <c r="AI145" s="1">
        <v>4</v>
      </c>
      <c r="AJ145" s="3">
        <v>45836</v>
      </c>
      <c r="AK145" s="3">
        <v>45832</v>
      </c>
      <c r="AL145" s="3">
        <v>45826</v>
      </c>
      <c r="AM145" s="3">
        <v>45833</v>
      </c>
      <c r="AN145" s="3">
        <v>45834</v>
      </c>
      <c r="AO145" s="3">
        <v>45834</v>
      </c>
      <c r="AP145" s="3">
        <v>45831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281</v>
      </c>
      <c r="BD145" s="56">
        <v>0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21.6</v>
      </c>
      <c r="F146" s="9">
        <v>34</v>
      </c>
      <c r="G146" s="9">
        <v>0</v>
      </c>
      <c r="H146" s="9">
        <v>0</v>
      </c>
      <c r="I146" s="9">
        <v>97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279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 t="s">
        <v>58</v>
      </c>
      <c r="AG146" s="1" t="s">
        <v>120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281</v>
      </c>
      <c r="BD146" s="56">
        <v>0</v>
      </c>
    </row>
    <row r="147" spans="1:56" ht="27.75" customHeight="1" x14ac:dyDescent="0.45">
      <c r="A147" s="3">
        <v>45820</v>
      </c>
      <c r="B147" s="14" t="s">
        <v>598</v>
      </c>
      <c r="C147" s="9" t="s">
        <v>234</v>
      </c>
      <c r="D147" s="13" t="s">
        <v>569</v>
      </c>
      <c r="E147" s="9">
        <v>23</v>
      </c>
      <c r="F147" s="9">
        <v>38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71</v>
      </c>
      <c r="T147" s="12">
        <v>45834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84</v>
      </c>
      <c r="AA147" s="8">
        <v>5518.15</v>
      </c>
      <c r="AB147" s="8">
        <v>5518.15</v>
      </c>
      <c r="AC147" s="8">
        <v>0</v>
      </c>
      <c r="AD147" s="8">
        <v>1236</v>
      </c>
      <c r="AE147" s="8">
        <v>4282.1499999999996</v>
      </c>
      <c r="AF147" s="8">
        <v>0</v>
      </c>
      <c r="AG147" s="1" t="s">
        <v>120</v>
      </c>
      <c r="AH147" s="1" t="s">
        <v>68</v>
      </c>
      <c r="AI147" s="1">
        <v>4</v>
      </c>
      <c r="AJ147" s="3">
        <v>45834</v>
      </c>
      <c r="AK147" s="3">
        <v>45830</v>
      </c>
      <c r="AL147" s="3">
        <v>45824</v>
      </c>
      <c r="AM147" s="3">
        <v>45831</v>
      </c>
      <c r="AN147" s="3">
        <v>45832</v>
      </c>
      <c r="AO147" s="3">
        <v>45832</v>
      </c>
      <c r="AP147" s="3">
        <v>45829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105</v>
      </c>
      <c r="BD147" s="56">
        <v>0</v>
      </c>
    </row>
    <row r="148" spans="1:56" ht="27.75" customHeight="1" x14ac:dyDescent="0.45">
      <c r="A148" s="3">
        <v>45820</v>
      </c>
      <c r="B148" s="14" t="s">
        <v>599</v>
      </c>
      <c r="C148" s="9" t="s">
        <v>258</v>
      </c>
      <c r="D148" s="13" t="s">
        <v>570</v>
      </c>
      <c r="E148" s="9">
        <v>23</v>
      </c>
      <c r="F148" s="9">
        <v>34</v>
      </c>
      <c r="G148" s="9" t="s">
        <v>60</v>
      </c>
      <c r="H148" s="9">
        <v>0</v>
      </c>
      <c r="I148" s="9">
        <v>68</v>
      </c>
      <c r="J148" s="9" t="s">
        <v>57</v>
      </c>
      <c r="K148" s="9">
        <v>5</v>
      </c>
      <c r="L148" s="9" t="s">
        <v>93</v>
      </c>
      <c r="M148" s="10">
        <v>24</v>
      </c>
      <c r="N148" s="9">
        <v>37</v>
      </c>
      <c r="O148" s="9">
        <v>50</v>
      </c>
      <c r="P148" s="10">
        <v>178.00067625600002</v>
      </c>
      <c r="Q148" s="10">
        <v>0</v>
      </c>
      <c r="R148" s="10">
        <v>178.00067625600002</v>
      </c>
      <c r="S148" s="9" t="s">
        <v>128</v>
      </c>
      <c r="T148" s="12">
        <v>45842</v>
      </c>
      <c r="U148" s="11">
        <v>6500</v>
      </c>
      <c r="V148" s="10">
        <v>0</v>
      </c>
      <c r="W148" s="10">
        <v>6500</v>
      </c>
      <c r="X148" s="10">
        <v>0</v>
      </c>
      <c r="Y148" s="10">
        <v>6825</v>
      </c>
      <c r="Z148" s="9" t="s">
        <v>84</v>
      </c>
      <c r="AA148" s="8">
        <v>6447.1549999999997</v>
      </c>
      <c r="AB148" s="8">
        <v>6447.1549999999997</v>
      </c>
      <c r="AC148" s="8">
        <v>0</v>
      </c>
      <c r="AD148" s="8">
        <v>0</v>
      </c>
      <c r="AE148" s="8">
        <v>0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45842</v>
      </c>
      <c r="AK148" s="3">
        <v>45838</v>
      </c>
      <c r="AL148" s="3">
        <v>45832</v>
      </c>
      <c r="AM148" s="3">
        <v>45839</v>
      </c>
      <c r="AN148" s="3">
        <v>45840</v>
      </c>
      <c r="AO148" s="3">
        <v>45840</v>
      </c>
      <c r="AP148" s="3">
        <v>45837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45">
      <c r="A149" s="3">
        <v>45820</v>
      </c>
      <c r="B149" s="14" t="s">
        <v>599</v>
      </c>
      <c r="C149" s="9" t="s">
        <v>258</v>
      </c>
      <c r="D149" s="13" t="s">
        <v>571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93</v>
      </c>
      <c r="M149" s="10">
        <v>24</v>
      </c>
      <c r="N149" s="9">
        <v>37</v>
      </c>
      <c r="O149" s="9">
        <v>50</v>
      </c>
      <c r="P149" s="10">
        <v>178.00067625600002</v>
      </c>
      <c r="Q149" s="10">
        <v>0</v>
      </c>
      <c r="R149" s="10">
        <v>178.00067625600002</v>
      </c>
      <c r="S149" s="9" t="s">
        <v>128</v>
      </c>
      <c r="T149" s="12">
        <v>45842</v>
      </c>
      <c r="U149" s="11">
        <v>6500</v>
      </c>
      <c r="V149" s="10">
        <v>0</v>
      </c>
      <c r="W149" s="10">
        <v>6500</v>
      </c>
      <c r="X149" s="10">
        <v>0</v>
      </c>
      <c r="Y149" s="10">
        <v>6825</v>
      </c>
      <c r="Z149" s="9" t="s">
        <v>84</v>
      </c>
      <c r="AA149" s="8">
        <v>6447.1549999999997</v>
      </c>
      <c r="AB149" s="8">
        <v>6447.1549999999997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68</v>
      </c>
      <c r="AI149" s="1">
        <v>4</v>
      </c>
      <c r="AJ149" s="3">
        <v>45842</v>
      </c>
      <c r="AK149" s="3">
        <v>45838</v>
      </c>
      <c r="AL149" s="3">
        <v>45832</v>
      </c>
      <c r="AM149" s="3">
        <v>45839</v>
      </c>
      <c r="AN149" s="3">
        <v>45840</v>
      </c>
      <c r="AO149" s="3">
        <v>45840</v>
      </c>
      <c r="AP149" s="3">
        <v>45837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7.75" customHeight="1" x14ac:dyDescent="0.45">
      <c r="A150" s="3">
        <v>45820</v>
      </c>
      <c r="B150" s="14" t="s">
        <v>599</v>
      </c>
      <c r="C150" s="9" t="s">
        <v>258</v>
      </c>
      <c r="D150" s="13" t="s">
        <v>231</v>
      </c>
      <c r="E150" s="9">
        <v>23</v>
      </c>
      <c r="F150" s="9">
        <v>38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128</v>
      </c>
      <c r="T150" s="12">
        <v>45842</v>
      </c>
      <c r="U150" s="11">
        <v>7000</v>
      </c>
      <c r="V150" s="10">
        <v>0</v>
      </c>
      <c r="W150" s="10">
        <v>7000</v>
      </c>
      <c r="X150" s="10">
        <v>0</v>
      </c>
      <c r="Y150" s="10">
        <v>7350</v>
      </c>
      <c r="Z150" s="9" t="s">
        <v>84</v>
      </c>
      <c r="AA150" s="8">
        <v>7725.41</v>
      </c>
      <c r="AB150" s="8">
        <v>7725.41</v>
      </c>
      <c r="AC150" s="8">
        <v>0</v>
      </c>
      <c r="AD150" s="8">
        <v>0</v>
      </c>
      <c r="AE150" s="8">
        <v>7725.41</v>
      </c>
      <c r="AF150" s="8">
        <v>0</v>
      </c>
      <c r="AG150" s="1" t="s">
        <v>61</v>
      </c>
      <c r="AH150" s="1" t="s">
        <v>68</v>
      </c>
      <c r="AI150" s="1">
        <v>4</v>
      </c>
      <c r="AJ150" s="3">
        <v>45842</v>
      </c>
      <c r="AK150" s="3">
        <v>45838</v>
      </c>
      <c r="AL150" s="3">
        <v>45832</v>
      </c>
      <c r="AM150" s="3">
        <v>45839</v>
      </c>
      <c r="AN150" s="3">
        <v>45840</v>
      </c>
      <c r="AO150" s="3">
        <v>45840</v>
      </c>
      <c r="AP150" s="3">
        <v>45837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7.75" customHeight="1" x14ac:dyDescent="0.45">
      <c r="A151" s="3" t="s">
        <v>141</v>
      </c>
      <c r="B151" s="14" t="s">
        <v>141</v>
      </c>
      <c r="C151" s="9" t="s">
        <v>258</v>
      </c>
      <c r="D151" s="13" t="s">
        <v>61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 t="s">
        <v>93</v>
      </c>
      <c r="M151" s="10">
        <v>24</v>
      </c>
      <c r="N151" s="9">
        <v>37</v>
      </c>
      <c r="O151" s="9">
        <v>50</v>
      </c>
      <c r="P151" s="10">
        <v>547.69438847999993</v>
      </c>
      <c r="Q151" s="10">
        <v>0</v>
      </c>
      <c r="R151" s="10">
        <v>547.69438847999993</v>
      </c>
      <c r="S151" s="9" t="s">
        <v>128</v>
      </c>
      <c r="T151" s="12">
        <v>45868</v>
      </c>
      <c r="U151" s="11">
        <v>20000</v>
      </c>
      <c r="V151" s="10">
        <v>0</v>
      </c>
      <c r="W151" s="10">
        <v>20000</v>
      </c>
      <c r="X151" s="10">
        <v>0</v>
      </c>
      <c r="Y151" s="10">
        <v>21000</v>
      </c>
      <c r="Z151" s="9" t="s">
        <v>84</v>
      </c>
      <c r="AA151" s="8">
        <v>19837.400000000001</v>
      </c>
      <c r="AB151" s="8">
        <v>19837.400000000001</v>
      </c>
      <c r="AC151" s="8">
        <v>0</v>
      </c>
      <c r="AD151" s="8">
        <v>0</v>
      </c>
      <c r="AE151" s="8">
        <v>0</v>
      </c>
      <c r="AF151" s="8">
        <v>0</v>
      </c>
      <c r="AG151" s="1" t="s">
        <v>119</v>
      </c>
      <c r="AH151" s="1" t="s">
        <v>72</v>
      </c>
      <c r="AI151" s="1">
        <v>3</v>
      </c>
      <c r="AJ151" s="3">
        <v>45868</v>
      </c>
      <c r="AK151" s="3">
        <v>0</v>
      </c>
      <c r="AL151" s="3">
        <v>45858</v>
      </c>
      <c r="AM151" s="3">
        <v>45865</v>
      </c>
      <c r="AN151" s="3">
        <v>45866</v>
      </c>
      <c r="AO151" s="3">
        <v>45866</v>
      </c>
      <c r="AP151" s="3">
        <v>45863</v>
      </c>
      <c r="AQ151" s="3">
        <v>45867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34</v>
      </c>
      <c r="G152" s="9" t="s">
        <v>60</v>
      </c>
      <c r="H152" s="9">
        <v>0</v>
      </c>
      <c r="I152" s="9">
        <v>68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84</v>
      </c>
      <c r="AA152" s="8">
        <v>45975.270000000004</v>
      </c>
      <c r="AB152" s="8">
        <v>45975.270000000004</v>
      </c>
      <c r="AC152" s="8">
        <v>0</v>
      </c>
      <c r="AD152" s="8">
        <v>1236</v>
      </c>
      <c r="AE152" s="8">
        <v>12007.56</v>
      </c>
      <c r="AF152" s="8" t="s">
        <v>58</v>
      </c>
      <c r="AG152" s="1" t="s">
        <v>119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0</v>
      </c>
    </row>
    <row r="153" spans="1:56" ht="27.75" customHeight="1" x14ac:dyDescent="0.45">
      <c r="A153" s="3" t="s">
        <v>141</v>
      </c>
      <c r="B153" s="14" t="s">
        <v>141</v>
      </c>
      <c r="C153" s="9" t="s">
        <v>250</v>
      </c>
      <c r="D153" s="13" t="s">
        <v>61</v>
      </c>
      <c r="E153" s="9">
        <v>23</v>
      </c>
      <c r="F153" s="9">
        <v>34</v>
      </c>
      <c r="G153" s="9" t="s">
        <v>189</v>
      </c>
      <c r="H153" s="9">
        <v>0</v>
      </c>
      <c r="I153" s="9">
        <v>68</v>
      </c>
      <c r="J153" s="9" t="s">
        <v>57</v>
      </c>
      <c r="K153" s="9">
        <v>5</v>
      </c>
      <c r="L153" s="9" t="s">
        <v>92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71</v>
      </c>
      <c r="T153" s="12">
        <v>45868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191</v>
      </c>
      <c r="AA153" s="8">
        <v>9918.7000000000007</v>
      </c>
      <c r="AB153" s="8">
        <v>0</v>
      </c>
      <c r="AC153" s="8">
        <v>9918.7000000000007</v>
      </c>
      <c r="AD153" s="8">
        <v>0</v>
      </c>
      <c r="AE153" s="8">
        <v>0</v>
      </c>
      <c r="AF153" s="8">
        <v>0</v>
      </c>
      <c r="AG153" s="1" t="s">
        <v>119</v>
      </c>
      <c r="AH153" s="1" t="s">
        <v>74</v>
      </c>
      <c r="AI153" s="1">
        <v>2</v>
      </c>
      <c r="AJ153" s="3">
        <v>45868</v>
      </c>
      <c r="AK153" s="3">
        <v>0</v>
      </c>
      <c r="AL153" s="3">
        <v>45859</v>
      </c>
      <c r="AM153" s="3">
        <v>45866</v>
      </c>
      <c r="AN153" s="3">
        <v>45867</v>
      </c>
      <c r="AO153" s="3">
        <v>45867</v>
      </c>
      <c r="AP153" s="3">
        <v>45863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800.41704844444439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34</v>
      </c>
      <c r="G154" s="9" t="s">
        <v>189</v>
      </c>
      <c r="H154" s="9">
        <v>0</v>
      </c>
      <c r="I154" s="9">
        <v>68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191</v>
      </c>
      <c r="AA154" s="8">
        <v>9918.7000000000007</v>
      </c>
      <c r="AB154" s="8">
        <v>0</v>
      </c>
      <c r="AC154" s="8">
        <v>9918.7000000000007</v>
      </c>
      <c r="AD154" s="8">
        <v>0</v>
      </c>
      <c r="AE154" s="8">
        <v>0</v>
      </c>
      <c r="AF154" s="8">
        <v>0</v>
      </c>
      <c r="AG154" s="1" t="s">
        <v>122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190</v>
      </c>
      <c r="BD154" s="56">
        <v>0</v>
      </c>
    </row>
    <row r="155" spans="1:56" ht="27.75" customHeight="1" x14ac:dyDescent="0.45">
      <c r="A155" s="3">
        <v>45727</v>
      </c>
      <c r="B155" s="14" t="s">
        <v>300</v>
      </c>
      <c r="C155" s="9" t="s">
        <v>115</v>
      </c>
      <c r="D155" s="13" t="s">
        <v>59</v>
      </c>
      <c r="E155" s="9">
        <v>23</v>
      </c>
      <c r="F155" s="9">
        <v>40</v>
      </c>
      <c r="G155" s="9" t="s">
        <v>60</v>
      </c>
      <c r="H155" s="9" t="s">
        <v>66</v>
      </c>
      <c r="I155" s="9">
        <v>125</v>
      </c>
      <c r="J155" s="9" t="s">
        <v>57</v>
      </c>
      <c r="K155" s="9">
        <v>5</v>
      </c>
      <c r="L155" s="9" t="s">
        <v>221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1000</v>
      </c>
      <c r="V155" s="10">
        <v>0</v>
      </c>
      <c r="W155" s="10">
        <v>1000</v>
      </c>
      <c r="X155" s="10">
        <v>0</v>
      </c>
      <c r="Y155" s="10">
        <v>0</v>
      </c>
      <c r="Z155" s="9" t="s">
        <v>244</v>
      </c>
      <c r="AA155" s="8">
        <v>1159.5100000000002</v>
      </c>
      <c r="AB155" s="8">
        <v>1159.5100000000002</v>
      </c>
      <c r="AC155" s="8">
        <v>0</v>
      </c>
      <c r="AD155" s="8">
        <v>1159.5100000000002</v>
      </c>
      <c r="AE155" s="8">
        <v>0</v>
      </c>
      <c r="AF155" s="8" t="s">
        <v>247</v>
      </c>
      <c r="AG155" s="1" t="s">
        <v>119</v>
      </c>
      <c r="AH155" s="1" t="s">
        <v>156</v>
      </c>
      <c r="AI155" s="1">
        <v>2</v>
      </c>
      <c r="AJ155" s="3" t="s">
        <v>63</v>
      </c>
      <c r="AK155" s="3" t="e">
        <v>#VALUE!</v>
      </c>
      <c r="AL155" s="3">
        <v>0</v>
      </c>
      <c r="AM155" s="3">
        <v>0</v>
      </c>
      <c r="AN155" s="3">
        <v>0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152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0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37</v>
      </c>
      <c r="G156" s="9">
        <v>0</v>
      </c>
      <c r="H156" s="9">
        <v>0</v>
      </c>
      <c r="I156" s="9">
        <v>85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244</v>
      </c>
      <c r="AA156" s="8">
        <v>1159.5100000000002</v>
      </c>
      <c r="AB156" s="8">
        <v>1159.5100000000002</v>
      </c>
      <c r="AC156" s="8">
        <v>0</v>
      </c>
      <c r="AD156" s="8">
        <v>1159.5100000000002</v>
      </c>
      <c r="AE156" s="8">
        <v>0</v>
      </c>
      <c r="AF156" s="8" t="s">
        <v>58</v>
      </c>
      <c r="AG156" s="1" t="s">
        <v>119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245</v>
      </c>
      <c r="BD156" s="56">
        <v>0</v>
      </c>
    </row>
    <row r="157" spans="1:56" ht="27.75" customHeight="1" x14ac:dyDescent="0.45">
      <c r="A157" s="3">
        <v>45601</v>
      </c>
      <c r="B157" s="14" t="s">
        <v>216</v>
      </c>
      <c r="C157" s="9" t="s">
        <v>94</v>
      </c>
      <c r="D157" s="13" t="s">
        <v>110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40</v>
      </c>
      <c r="O157" s="9">
        <v>55</v>
      </c>
      <c r="P157" s="10">
        <v>1758.5430635519999</v>
      </c>
      <c r="Q157" s="10">
        <v>0</v>
      </c>
      <c r="R157" s="10">
        <v>1758.5430635519999</v>
      </c>
      <c r="S157" s="9" t="s">
        <v>100</v>
      </c>
      <c r="T157" s="12">
        <v>45831</v>
      </c>
      <c r="U157" s="11">
        <v>54000</v>
      </c>
      <c r="V157" s="10">
        <v>0</v>
      </c>
      <c r="W157" s="10">
        <v>54000</v>
      </c>
      <c r="X157" s="10">
        <v>57980</v>
      </c>
      <c r="Y157" s="10">
        <v>0</v>
      </c>
      <c r="Z157" s="9" t="s">
        <v>101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120</v>
      </c>
      <c r="AH157" s="1" t="s">
        <v>72</v>
      </c>
      <c r="AI157" s="1">
        <v>3</v>
      </c>
      <c r="AJ157" s="3">
        <v>45831</v>
      </c>
      <c r="AK157" s="3">
        <v>0</v>
      </c>
      <c r="AL157" s="3">
        <v>45821</v>
      </c>
      <c r="AM157" s="3">
        <v>45828</v>
      </c>
      <c r="AN157" s="3">
        <v>45829</v>
      </c>
      <c r="AO157" s="3">
        <v>45829</v>
      </c>
      <c r="AP157" s="3">
        <v>45826</v>
      </c>
      <c r="AQ157" s="3">
        <v>45830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117</v>
      </c>
      <c r="BD157" s="56">
        <v>0</v>
      </c>
    </row>
    <row r="158" spans="1:56" ht="27.75" customHeight="1" x14ac:dyDescent="0.45">
      <c r="A158" s="3">
        <v>45601</v>
      </c>
      <c r="B158" s="14" t="s">
        <v>216</v>
      </c>
      <c r="C158" s="9" t="s">
        <v>94</v>
      </c>
      <c r="D158" s="13" t="s">
        <v>110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40</v>
      </c>
      <c r="O158" s="9">
        <v>55</v>
      </c>
      <c r="P158" s="10">
        <v>1500.6234142310398</v>
      </c>
      <c r="Q158" s="10">
        <v>0</v>
      </c>
      <c r="R158" s="10">
        <v>1500.6234142310398</v>
      </c>
      <c r="S158" s="9" t="s">
        <v>100</v>
      </c>
      <c r="T158" s="12">
        <v>45835</v>
      </c>
      <c r="U158" s="11">
        <v>54000</v>
      </c>
      <c r="V158" s="10">
        <v>7920</v>
      </c>
      <c r="W158" s="10">
        <v>46080</v>
      </c>
      <c r="X158" s="10">
        <v>7920</v>
      </c>
      <c r="Y158" s="10">
        <v>48384</v>
      </c>
      <c r="Z158" s="9" t="s">
        <v>101</v>
      </c>
      <c r="AA158" s="8">
        <v>49567.7952</v>
      </c>
      <c r="AB158" s="8">
        <v>7500</v>
      </c>
      <c r="AC158" s="8">
        <v>42067.7952</v>
      </c>
      <c r="AD158" s="8">
        <v>0</v>
      </c>
      <c r="AE158" s="8">
        <v>0</v>
      </c>
      <c r="AF158" s="8">
        <v>0</v>
      </c>
      <c r="AG158" s="1" t="s">
        <v>120</v>
      </c>
      <c r="AH158" s="1" t="s">
        <v>72</v>
      </c>
      <c r="AI158" s="1">
        <v>3</v>
      </c>
      <c r="AJ158" s="3">
        <v>45835</v>
      </c>
      <c r="AK158" s="3">
        <v>0</v>
      </c>
      <c r="AL158" s="3">
        <v>45825</v>
      </c>
      <c r="AM158" s="3">
        <v>45832</v>
      </c>
      <c r="AN158" s="3">
        <v>45833</v>
      </c>
      <c r="AO158" s="3">
        <v>45833</v>
      </c>
      <c r="AP158" s="3">
        <v>45830</v>
      </c>
      <c r="AQ158" s="3">
        <v>45834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 t="s">
        <v>640</v>
      </c>
      <c r="AZ158" s="2">
        <v>0</v>
      </c>
      <c r="BA158" s="2">
        <v>0</v>
      </c>
      <c r="BB158" s="2">
        <v>0</v>
      </c>
      <c r="BC158" s="1" t="s">
        <v>117</v>
      </c>
      <c r="BD158" s="56">
        <v>5389.0364766026669</v>
      </c>
    </row>
    <row r="159" spans="1:56" ht="27.75" customHeight="1" x14ac:dyDescent="0.45">
      <c r="A159" s="3">
        <v>45601</v>
      </c>
      <c r="B159" s="14" t="s">
        <v>216</v>
      </c>
      <c r="C159" s="9" t="s">
        <v>94</v>
      </c>
      <c r="D159" s="13" t="s">
        <v>110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92</v>
      </c>
      <c r="M159" s="10">
        <v>24</v>
      </c>
      <c r="N159" s="9">
        <v>40</v>
      </c>
      <c r="O159" s="9">
        <v>55</v>
      </c>
      <c r="P159" s="10">
        <v>1628.2806143999999</v>
      </c>
      <c r="Q159" s="10">
        <v>0</v>
      </c>
      <c r="R159" s="10">
        <v>1628.2806143999999</v>
      </c>
      <c r="S159" s="9" t="s">
        <v>100</v>
      </c>
      <c r="T159" s="12">
        <v>45842</v>
      </c>
      <c r="U159" s="11">
        <v>50000</v>
      </c>
      <c r="V159" s="10">
        <v>0</v>
      </c>
      <c r="W159" s="10">
        <v>50000</v>
      </c>
      <c r="X159" s="10">
        <v>0</v>
      </c>
      <c r="Y159" s="10">
        <v>52500</v>
      </c>
      <c r="Z159" s="9" t="s">
        <v>101</v>
      </c>
      <c r="AA159" s="8">
        <v>53784.500000000007</v>
      </c>
      <c r="AB159" s="8">
        <v>0</v>
      </c>
      <c r="AC159" s="8">
        <v>53784.500000000007</v>
      </c>
      <c r="AD159" s="8">
        <v>0</v>
      </c>
      <c r="AE159" s="8">
        <v>0</v>
      </c>
      <c r="AF159" s="8">
        <v>0</v>
      </c>
      <c r="AG159" s="1" t="s">
        <v>120</v>
      </c>
      <c r="AH159" s="1" t="s">
        <v>72</v>
      </c>
      <c r="AI159" s="1">
        <v>3</v>
      </c>
      <c r="AJ159" s="3">
        <v>45842</v>
      </c>
      <c r="AK159" s="3">
        <v>0</v>
      </c>
      <c r="AL159" s="3">
        <v>45832</v>
      </c>
      <c r="AM159" s="3">
        <v>45839</v>
      </c>
      <c r="AN159" s="3">
        <v>45840</v>
      </c>
      <c r="AO159" s="3">
        <v>45840</v>
      </c>
      <c r="AP159" s="3">
        <v>45837</v>
      </c>
      <c r="AQ159" s="3">
        <v>45841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 t="s">
        <v>658</v>
      </c>
      <c r="AZ159" s="2">
        <v>0</v>
      </c>
      <c r="BA159" s="2">
        <v>0</v>
      </c>
      <c r="BB159" s="2">
        <v>0</v>
      </c>
      <c r="BC159" s="1" t="s">
        <v>117</v>
      </c>
      <c r="BD159" s="56">
        <v>6889.9886718055568</v>
      </c>
    </row>
    <row r="160" spans="1:56" ht="27.75" customHeight="1" x14ac:dyDescent="0.45">
      <c r="A160" s="3">
        <v>45601</v>
      </c>
      <c r="B160" s="14" t="s">
        <v>216</v>
      </c>
      <c r="C160" s="9" t="s">
        <v>94</v>
      </c>
      <c r="D160" s="13" t="s">
        <v>151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1628.2806143999999</v>
      </c>
      <c r="Q160" s="10">
        <v>264</v>
      </c>
      <c r="R160" s="10">
        <v>1364.2806143999999</v>
      </c>
      <c r="S160" s="9" t="s">
        <v>100</v>
      </c>
      <c r="T160" s="12">
        <v>45845</v>
      </c>
      <c r="U160" s="11">
        <v>50000</v>
      </c>
      <c r="V160" s="10">
        <v>0</v>
      </c>
      <c r="W160" s="10">
        <v>50000</v>
      </c>
      <c r="X160" s="10">
        <v>0</v>
      </c>
      <c r="Y160" s="10">
        <v>52500</v>
      </c>
      <c r="Z160" s="9" t="s">
        <v>276</v>
      </c>
      <c r="AA160" s="8">
        <v>53784.500000000007</v>
      </c>
      <c r="AB160" s="8">
        <v>0</v>
      </c>
      <c r="AC160" s="8">
        <v>53784.500000000007</v>
      </c>
      <c r="AD160" s="8">
        <v>0</v>
      </c>
      <c r="AE160" s="8">
        <v>0</v>
      </c>
      <c r="AF160" s="8" t="s">
        <v>277</v>
      </c>
      <c r="AG160" s="1" t="s">
        <v>120</v>
      </c>
      <c r="AH160" s="1" t="s">
        <v>72</v>
      </c>
      <c r="AI160" s="1">
        <v>3</v>
      </c>
      <c r="AJ160" s="3">
        <v>45845</v>
      </c>
      <c r="AK160" s="3">
        <v>0</v>
      </c>
      <c r="AL160" s="3">
        <v>45835</v>
      </c>
      <c r="AM160" s="3">
        <v>45842</v>
      </c>
      <c r="AN160" s="3">
        <v>45843</v>
      </c>
      <c r="AO160" s="3">
        <v>45843</v>
      </c>
      <c r="AP160" s="3">
        <v>45840</v>
      </c>
      <c r="AQ160" s="3">
        <v>45844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117</v>
      </c>
      <c r="BD160" s="56">
        <v>6889.9886718055568</v>
      </c>
    </row>
    <row r="161" spans="1:56" ht="27.75" customHeight="1" x14ac:dyDescent="0.45">
      <c r="A161" s="3">
        <v>45601</v>
      </c>
      <c r="B161" s="14" t="s">
        <v>216</v>
      </c>
      <c r="C161" s="9" t="s">
        <v>94</v>
      </c>
      <c r="D161" s="13" t="s">
        <v>151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1628.2806143999999</v>
      </c>
      <c r="Q161" s="10">
        <v>264</v>
      </c>
      <c r="R161" s="10">
        <v>1364.2806143999999</v>
      </c>
      <c r="S161" s="9" t="s">
        <v>100</v>
      </c>
      <c r="T161" s="12">
        <v>45852</v>
      </c>
      <c r="U161" s="11">
        <v>50000</v>
      </c>
      <c r="V161" s="10">
        <v>0</v>
      </c>
      <c r="W161" s="10">
        <v>50000</v>
      </c>
      <c r="X161" s="10">
        <v>0</v>
      </c>
      <c r="Y161" s="10">
        <v>52500</v>
      </c>
      <c r="Z161" s="9" t="s">
        <v>276</v>
      </c>
      <c r="AA161" s="8">
        <v>53784.500000000007</v>
      </c>
      <c r="AB161" s="8">
        <v>0</v>
      </c>
      <c r="AC161" s="8">
        <v>53784.500000000007</v>
      </c>
      <c r="AD161" s="8">
        <v>0</v>
      </c>
      <c r="AE161" s="8">
        <v>0</v>
      </c>
      <c r="AF161" s="8" t="s">
        <v>277</v>
      </c>
      <c r="AG161" s="1" t="s">
        <v>120</v>
      </c>
      <c r="AH161" s="1" t="s">
        <v>72</v>
      </c>
      <c r="AI161" s="1">
        <v>3</v>
      </c>
      <c r="AJ161" s="3">
        <v>45852</v>
      </c>
      <c r="AK161" s="3">
        <v>0</v>
      </c>
      <c r="AL161" s="3">
        <v>45842</v>
      </c>
      <c r="AM161" s="3">
        <v>45849</v>
      </c>
      <c r="AN161" s="3">
        <v>45850</v>
      </c>
      <c r="AO161" s="3">
        <v>45850</v>
      </c>
      <c r="AP161" s="3">
        <v>45847</v>
      </c>
      <c r="AQ161" s="3">
        <v>45851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117</v>
      </c>
      <c r="BD161" s="56">
        <v>6889.9886718055568</v>
      </c>
    </row>
    <row r="162" spans="1:56" ht="27.75" customHeight="1" x14ac:dyDescent="0.45">
      <c r="A162" s="3">
        <v>45601</v>
      </c>
      <c r="B162" s="14" t="s">
        <v>216</v>
      </c>
      <c r="C162" s="9" t="s">
        <v>94</v>
      </c>
      <c r="D162" s="13" t="s">
        <v>151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6513.1224575999995</v>
      </c>
      <c r="Q162" s="10">
        <v>0</v>
      </c>
      <c r="R162" s="10">
        <v>6513.1224575999995</v>
      </c>
      <c r="S162" s="9" t="s">
        <v>100</v>
      </c>
      <c r="T162" s="12" t="s">
        <v>63</v>
      </c>
      <c r="U162" s="11">
        <v>200000</v>
      </c>
      <c r="V162" s="10">
        <v>0</v>
      </c>
      <c r="W162" s="10">
        <v>200000</v>
      </c>
      <c r="X162" s="10">
        <v>0</v>
      </c>
      <c r="Y162" s="10">
        <v>210000</v>
      </c>
      <c r="Z162" s="9" t="s">
        <v>276</v>
      </c>
      <c r="AA162" s="8">
        <v>215138.00000000003</v>
      </c>
      <c r="AB162" s="8">
        <v>0</v>
      </c>
      <c r="AC162" s="8">
        <v>215138.00000000003</v>
      </c>
      <c r="AD162" s="8">
        <v>0</v>
      </c>
      <c r="AE162" s="8">
        <v>0</v>
      </c>
      <c r="AF162" s="8" t="s">
        <v>277</v>
      </c>
      <c r="AG162" s="1" t="s">
        <v>119</v>
      </c>
      <c r="AH162" s="1" t="s">
        <v>72</v>
      </c>
      <c r="AI162" s="1">
        <v>3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45858</v>
      </c>
      <c r="AZ162" s="2">
        <v>0</v>
      </c>
      <c r="BA162" s="2">
        <v>0</v>
      </c>
      <c r="BB162" s="2">
        <v>0</v>
      </c>
      <c r="BC162" s="1" t="s">
        <v>117</v>
      </c>
      <c r="BD162" s="56">
        <v>27559.954687222227</v>
      </c>
    </row>
    <row r="163" spans="1:56" ht="27.75" customHeight="1" x14ac:dyDescent="0.45">
      <c r="A163" s="3">
        <v>45601</v>
      </c>
      <c r="B163" s="14" t="s">
        <v>216</v>
      </c>
      <c r="C163" s="9" t="s">
        <v>94</v>
      </c>
      <c r="D163" s="13" t="s">
        <v>151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6513.1224575999995</v>
      </c>
      <c r="Q163" s="10">
        <v>0</v>
      </c>
      <c r="R163" s="10">
        <v>6513.1224575999995</v>
      </c>
      <c r="S163" s="9" t="s">
        <v>100</v>
      </c>
      <c r="T163" s="12" t="s">
        <v>63</v>
      </c>
      <c r="U163" s="11">
        <v>200000</v>
      </c>
      <c r="V163" s="10">
        <v>0</v>
      </c>
      <c r="W163" s="10">
        <v>200000</v>
      </c>
      <c r="X163" s="10">
        <v>0</v>
      </c>
      <c r="Y163" s="10">
        <v>210000</v>
      </c>
      <c r="Z163" s="9" t="s">
        <v>101</v>
      </c>
      <c r="AA163" s="8">
        <v>215138.00000000003</v>
      </c>
      <c r="AB163" s="8">
        <v>0</v>
      </c>
      <c r="AC163" s="8">
        <v>215138.00000000003</v>
      </c>
      <c r="AD163" s="8">
        <v>0</v>
      </c>
      <c r="AE163" s="8">
        <v>0</v>
      </c>
      <c r="AF163" s="8" t="s">
        <v>277</v>
      </c>
      <c r="AG163" s="1" t="s">
        <v>119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45889</v>
      </c>
      <c r="AZ163" s="2">
        <v>0</v>
      </c>
      <c r="BA163" s="2">
        <v>0</v>
      </c>
      <c r="BB163" s="2">
        <v>0</v>
      </c>
      <c r="BC163" s="1" t="s">
        <v>117</v>
      </c>
      <c r="BD163" s="56">
        <v>27559.954687222227</v>
      </c>
    </row>
    <row r="164" spans="1:56" ht="27.75" customHeight="1" x14ac:dyDescent="0.45">
      <c r="A164" s="3">
        <v>45601</v>
      </c>
      <c r="B164" s="14" t="s">
        <v>216</v>
      </c>
      <c r="C164" s="9" t="s">
        <v>94</v>
      </c>
      <c r="D164" s="13" t="s">
        <v>151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4437.9765113840631</v>
      </c>
      <c r="Q164" s="10">
        <v>0</v>
      </c>
      <c r="R164" s="10">
        <v>4437.9765113840631</v>
      </c>
      <c r="S164" s="9" t="s">
        <v>100</v>
      </c>
      <c r="T164" s="12" t="s">
        <v>63</v>
      </c>
      <c r="U164" s="11">
        <v>136278</v>
      </c>
      <c r="V164" s="10">
        <v>0</v>
      </c>
      <c r="W164" s="10">
        <v>136278</v>
      </c>
      <c r="X164" s="10">
        <v>0</v>
      </c>
      <c r="Y164" s="10">
        <v>143091.9</v>
      </c>
      <c r="Z164" s="9" t="s">
        <v>101</v>
      </c>
      <c r="AA164" s="8">
        <v>146592.88182000001</v>
      </c>
      <c r="AB164" s="8">
        <v>0</v>
      </c>
      <c r="AC164" s="8">
        <v>146592.88182000001</v>
      </c>
      <c r="AD164" s="8">
        <v>0</v>
      </c>
      <c r="AE164" s="8">
        <v>0</v>
      </c>
      <c r="AF164" s="8" t="s">
        <v>277</v>
      </c>
      <c r="AG164" s="1" t="s">
        <v>119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117</v>
      </c>
      <c r="BD164" s="56">
        <v>18779.077524326356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128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101</v>
      </c>
      <c r="AA165" s="8">
        <v>787790.17702000006</v>
      </c>
      <c r="AB165" s="8">
        <v>7500</v>
      </c>
      <c r="AC165" s="8">
        <v>780290.17702000006</v>
      </c>
      <c r="AD165" s="8">
        <v>0</v>
      </c>
      <c r="AE165" s="8">
        <v>0</v>
      </c>
      <c r="AF165" s="8" t="s">
        <v>58</v>
      </c>
      <c r="AG165" s="1" t="s">
        <v>119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0</v>
      </c>
    </row>
    <row r="166" spans="1:56" ht="27.75" customHeight="1" x14ac:dyDescent="0.45">
      <c r="A166" s="3" t="s">
        <v>141</v>
      </c>
      <c r="B166" s="14" t="s">
        <v>141</v>
      </c>
      <c r="C166" s="9" t="s">
        <v>148</v>
      </c>
      <c r="D166" s="13" t="s">
        <v>59</v>
      </c>
      <c r="E166" s="9">
        <v>26</v>
      </c>
      <c r="F166" s="9">
        <v>42</v>
      </c>
      <c r="G166" s="9" t="s">
        <v>60</v>
      </c>
      <c r="H166" s="9">
        <v>0</v>
      </c>
      <c r="I166" s="9">
        <v>100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45868</v>
      </c>
      <c r="U166" s="11">
        <v>40000</v>
      </c>
      <c r="V166" s="10">
        <v>0</v>
      </c>
      <c r="W166" s="10">
        <v>40000</v>
      </c>
      <c r="X166" s="10">
        <v>0</v>
      </c>
      <c r="Y166" s="10">
        <v>0</v>
      </c>
      <c r="Z166" s="9" t="s">
        <v>85</v>
      </c>
      <c r="AA166" s="8">
        <v>48615.600000000006</v>
      </c>
      <c r="AB166" s="8">
        <v>2000</v>
      </c>
      <c r="AC166" s="8">
        <v>46615.600000000006</v>
      </c>
      <c r="AD166" s="8">
        <v>0</v>
      </c>
      <c r="AE166" s="8">
        <v>0</v>
      </c>
      <c r="AF166" s="8">
        <v>0</v>
      </c>
      <c r="AG166" s="1" t="s">
        <v>122</v>
      </c>
      <c r="AH166" s="1" t="s">
        <v>77</v>
      </c>
      <c r="AI166" s="1">
        <v>1</v>
      </c>
      <c r="AJ166" s="3">
        <v>45868</v>
      </c>
      <c r="AK166" s="3">
        <v>0</v>
      </c>
      <c r="AL166" s="3">
        <v>0</v>
      </c>
      <c r="AM166" s="3">
        <v>0</v>
      </c>
      <c r="AN166" s="3">
        <v>0</v>
      </c>
      <c r="AO166" s="3">
        <v>45867</v>
      </c>
      <c r="AP166" s="3">
        <v>45863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3763.9507244444439</v>
      </c>
    </row>
    <row r="167" spans="1:56" ht="27.75" customHeight="1" x14ac:dyDescent="0.45">
      <c r="A167" s="3" t="s">
        <v>141</v>
      </c>
      <c r="B167" s="14" t="s">
        <v>141</v>
      </c>
      <c r="C167" s="9" t="s">
        <v>196</v>
      </c>
      <c r="D167" s="13" t="s">
        <v>61</v>
      </c>
      <c r="E167" s="9">
        <v>26</v>
      </c>
      <c r="F167" s="9">
        <v>41</v>
      </c>
      <c r="G167" s="9" t="s">
        <v>60</v>
      </c>
      <c r="H167" s="9">
        <v>0</v>
      </c>
      <c r="I167" s="9">
        <v>97</v>
      </c>
      <c r="J167" s="9" t="s">
        <v>57</v>
      </c>
      <c r="K167" s="9">
        <v>5</v>
      </c>
      <c r="L167" s="9" t="s">
        <v>92</v>
      </c>
      <c r="M167" s="10">
        <v>27</v>
      </c>
      <c r="N167" s="9">
        <v>43</v>
      </c>
      <c r="O167" s="9">
        <v>40</v>
      </c>
      <c r="P167" s="10">
        <v>286.42936262399996</v>
      </c>
      <c r="Q167" s="10">
        <v>0</v>
      </c>
      <c r="R167" s="10">
        <v>286.42936262399996</v>
      </c>
      <c r="S167" s="9" t="s">
        <v>204</v>
      </c>
      <c r="T167" s="12">
        <v>45868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85</v>
      </c>
      <c r="AA167" s="8">
        <v>11874.499999999998</v>
      </c>
      <c r="AB167" s="8">
        <v>0</v>
      </c>
      <c r="AC167" s="8">
        <v>11874.499999999998</v>
      </c>
      <c r="AD167" s="8">
        <v>0</v>
      </c>
      <c r="AE167" s="8">
        <v>0</v>
      </c>
      <c r="AF167" s="8">
        <v>0</v>
      </c>
      <c r="AG167" s="1" t="s">
        <v>119</v>
      </c>
      <c r="AH167" s="1" t="s">
        <v>72</v>
      </c>
      <c r="AI167" s="1">
        <v>3</v>
      </c>
      <c r="AJ167" s="3">
        <v>45868</v>
      </c>
      <c r="AK167" s="3">
        <v>0</v>
      </c>
      <c r="AL167" s="3">
        <v>45858</v>
      </c>
      <c r="AM167" s="3">
        <v>45865</v>
      </c>
      <c r="AN167" s="3">
        <v>45866</v>
      </c>
      <c r="AO167" s="3">
        <v>45866</v>
      </c>
      <c r="AP167" s="3">
        <v>45863</v>
      </c>
      <c r="AQ167" s="3">
        <v>45867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958.79990555555537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 t="s">
        <v>60</v>
      </c>
      <c r="H168" s="9">
        <v>0</v>
      </c>
      <c r="I168" s="9">
        <v>102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85</v>
      </c>
      <c r="AA168" s="8">
        <v>60490.100000000006</v>
      </c>
      <c r="AB168" s="8">
        <v>2000</v>
      </c>
      <c r="AC168" s="8">
        <v>58490.100000000006</v>
      </c>
      <c r="AD168" s="8">
        <v>0</v>
      </c>
      <c r="AE168" s="8">
        <v>0</v>
      </c>
      <c r="AF168" s="8" t="s">
        <v>58</v>
      </c>
      <c r="AG168" s="1" t="s">
        <v>119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0</v>
      </c>
    </row>
    <row r="169" spans="1:56" ht="27.75" customHeight="1" x14ac:dyDescent="0.45">
      <c r="A169" s="3">
        <v>45804</v>
      </c>
      <c r="B169" s="14" t="s">
        <v>491</v>
      </c>
      <c r="C169" s="9" t="s">
        <v>145</v>
      </c>
      <c r="D169" s="13" t="s">
        <v>59</v>
      </c>
      <c r="E169" s="9">
        <v>26</v>
      </c>
      <c r="F169" s="9">
        <v>39</v>
      </c>
      <c r="G169" s="9" t="s">
        <v>60</v>
      </c>
      <c r="H169" s="9">
        <v>0</v>
      </c>
      <c r="I169" s="9">
        <v>93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128</v>
      </c>
      <c r="T169" s="12">
        <v>45838</v>
      </c>
      <c r="U169" s="11">
        <v>5000</v>
      </c>
      <c r="V169" s="10">
        <v>5000</v>
      </c>
      <c r="W169" s="10">
        <v>0</v>
      </c>
      <c r="X169" s="10">
        <v>0</v>
      </c>
      <c r="Y169" s="10">
        <v>0</v>
      </c>
      <c r="Z169" s="9" t="s">
        <v>157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119</v>
      </c>
      <c r="AH169" s="1" t="s">
        <v>77</v>
      </c>
      <c r="AI169" s="1">
        <v>1</v>
      </c>
      <c r="AJ169" s="3">
        <v>45838</v>
      </c>
      <c r="AK169" s="3">
        <v>0</v>
      </c>
      <c r="AL169" s="3">
        <v>0</v>
      </c>
      <c r="AM169" s="3">
        <v>0</v>
      </c>
      <c r="AN169" s="3">
        <v>0</v>
      </c>
      <c r="AO169" s="3">
        <v>45837</v>
      </c>
      <c r="AP169" s="3">
        <v>45833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0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26</v>
      </c>
      <c r="F170" s="9">
        <v>43</v>
      </c>
      <c r="G170" s="9">
        <v>0</v>
      </c>
      <c r="H170" s="9">
        <v>0</v>
      </c>
      <c r="I170" s="9">
        <v>100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157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58</v>
      </c>
      <c r="AG170" s="1" t="s">
        <v>122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7.75" customHeight="1" x14ac:dyDescent="0.45">
      <c r="A171" s="3" t="s">
        <v>141</v>
      </c>
      <c r="B171" s="14" t="s">
        <v>141</v>
      </c>
      <c r="C171" s="9" t="s">
        <v>113</v>
      </c>
      <c r="D171" s="13" t="s">
        <v>59</v>
      </c>
      <c r="E171" s="9">
        <v>26</v>
      </c>
      <c r="F171" s="9">
        <v>43</v>
      </c>
      <c r="G171" s="9" t="s">
        <v>60</v>
      </c>
      <c r="H171" s="9">
        <v>0</v>
      </c>
      <c r="I171" s="9">
        <v>116</v>
      </c>
      <c r="J171" s="9" t="s">
        <v>57</v>
      </c>
      <c r="K171" s="9">
        <v>5</v>
      </c>
      <c r="L171" s="9" t="s">
        <v>93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114</v>
      </c>
      <c r="T171" s="12">
        <v>45868</v>
      </c>
      <c r="U171" s="11">
        <v>20000</v>
      </c>
      <c r="V171" s="10">
        <v>0</v>
      </c>
      <c r="W171" s="10">
        <v>20000</v>
      </c>
      <c r="X171" s="10">
        <v>0</v>
      </c>
      <c r="Y171" s="10">
        <v>0</v>
      </c>
      <c r="Z171" s="9" t="s">
        <v>223</v>
      </c>
      <c r="AA171" s="8">
        <v>24866.6</v>
      </c>
      <c r="AB171" s="8">
        <v>17336</v>
      </c>
      <c r="AC171" s="8">
        <v>7530.5999999999985</v>
      </c>
      <c r="AD171" s="8">
        <v>0</v>
      </c>
      <c r="AE171" s="8">
        <v>0</v>
      </c>
      <c r="AF171" s="8">
        <v>0</v>
      </c>
      <c r="AG171" s="1" t="s">
        <v>120</v>
      </c>
      <c r="AH171" s="1" t="s">
        <v>77</v>
      </c>
      <c r="AI171" s="1">
        <v>1</v>
      </c>
      <c r="AJ171" s="3">
        <v>45868</v>
      </c>
      <c r="AK171" s="3">
        <v>0</v>
      </c>
      <c r="AL171" s="3">
        <v>0</v>
      </c>
      <c r="AM171" s="3">
        <v>0</v>
      </c>
      <c r="AN171" s="3">
        <v>0</v>
      </c>
      <c r="AO171" s="3">
        <v>45867</v>
      </c>
      <c r="AP171" s="3">
        <v>45863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748.3742933333333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>
        <v>0</v>
      </c>
      <c r="H172" s="9">
        <v>0</v>
      </c>
      <c r="I172" s="9">
        <v>116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223</v>
      </c>
      <c r="AA172" s="8">
        <v>24866.6</v>
      </c>
      <c r="AB172" s="8">
        <v>17336</v>
      </c>
      <c r="AC172" s="8">
        <v>7530.5999999999985</v>
      </c>
      <c r="AD172" s="8">
        <v>0</v>
      </c>
      <c r="AE172" s="8">
        <v>0</v>
      </c>
      <c r="AF172" s="8" t="s">
        <v>58</v>
      </c>
      <c r="AG172" s="1" t="s">
        <v>122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224</v>
      </c>
      <c r="BD172" s="56">
        <v>0</v>
      </c>
    </row>
    <row r="173" spans="1:56" ht="27.75" customHeight="1" x14ac:dyDescent="0.45">
      <c r="A173" s="3">
        <v>45815</v>
      </c>
      <c r="B173" s="14" t="s">
        <v>527</v>
      </c>
      <c r="C173" s="9" t="s">
        <v>113</v>
      </c>
      <c r="D173" s="13" t="s">
        <v>59</v>
      </c>
      <c r="E173" s="9">
        <v>26</v>
      </c>
      <c r="F173" s="9">
        <v>43</v>
      </c>
      <c r="G173" s="9" t="s">
        <v>60</v>
      </c>
      <c r="H173" s="9" t="s">
        <v>66</v>
      </c>
      <c r="I173" s="9">
        <v>150</v>
      </c>
      <c r="J173" s="9" t="s">
        <v>57</v>
      </c>
      <c r="K173" s="9">
        <v>5</v>
      </c>
      <c r="L173" s="9" t="s">
        <v>92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114</v>
      </c>
      <c r="T173" s="12">
        <v>45833</v>
      </c>
      <c r="U173" s="11">
        <v>10000</v>
      </c>
      <c r="V173" s="10">
        <v>0</v>
      </c>
      <c r="W173" s="10">
        <v>10000</v>
      </c>
      <c r="X173" s="10">
        <v>0</v>
      </c>
      <c r="Y173" s="10">
        <v>0</v>
      </c>
      <c r="Z173" s="9" t="s">
        <v>89</v>
      </c>
      <c r="AA173" s="8">
        <v>12433.3</v>
      </c>
      <c r="AB173" s="8">
        <v>12433.3</v>
      </c>
      <c r="AC173" s="8">
        <v>0</v>
      </c>
      <c r="AD173" s="8">
        <v>0</v>
      </c>
      <c r="AE173" s="8">
        <v>12433.3</v>
      </c>
      <c r="AF173" s="8" t="s">
        <v>247</v>
      </c>
      <c r="AG173" s="1" t="s">
        <v>122</v>
      </c>
      <c r="AH173" s="1" t="s">
        <v>389</v>
      </c>
      <c r="AI173" s="1">
        <v>2</v>
      </c>
      <c r="AJ173" s="3">
        <v>45833</v>
      </c>
      <c r="AK173" s="3">
        <v>0</v>
      </c>
      <c r="AL173" s="3">
        <v>0</v>
      </c>
      <c r="AM173" s="3">
        <v>0</v>
      </c>
      <c r="AN173" s="3">
        <v>0</v>
      </c>
      <c r="AO173" s="3">
        <v>45831</v>
      </c>
      <c r="AP173" s="3">
        <v>45828</v>
      </c>
      <c r="AQ173" s="3">
        <v>45832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152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107</v>
      </c>
      <c r="BD173" s="56">
        <v>0</v>
      </c>
    </row>
    <row r="174" spans="1:56" ht="27.75" customHeight="1" x14ac:dyDescent="0.45">
      <c r="A174" s="3">
        <v>45825</v>
      </c>
      <c r="B174" s="14" t="s">
        <v>633</v>
      </c>
      <c r="C174" s="9" t="s">
        <v>113</v>
      </c>
      <c r="D174" s="13" t="s">
        <v>241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45833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89</v>
      </c>
      <c r="AA174" s="8">
        <v>12433.3</v>
      </c>
      <c r="AB174" s="8">
        <v>12433.3</v>
      </c>
      <c r="AC174" s="8">
        <v>0</v>
      </c>
      <c r="AD174" s="8">
        <v>0</v>
      </c>
      <c r="AE174" s="8">
        <v>12433.3</v>
      </c>
      <c r="AF174" s="8" t="s">
        <v>247</v>
      </c>
      <c r="AG174" s="1" t="s">
        <v>120</v>
      </c>
      <c r="AH174" s="1" t="s">
        <v>75</v>
      </c>
      <c r="AI174" s="1">
        <v>4</v>
      </c>
      <c r="AJ174" s="3">
        <v>45833</v>
      </c>
      <c r="AK174" s="3">
        <v>45829</v>
      </c>
      <c r="AL174" s="3">
        <v>45822</v>
      </c>
      <c r="AM174" s="3">
        <v>45830</v>
      </c>
      <c r="AN174" s="3">
        <v>45831</v>
      </c>
      <c r="AO174" s="3">
        <v>45832</v>
      </c>
      <c r="AP174" s="3">
        <v>45828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69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107</v>
      </c>
      <c r="BD174" s="56">
        <v>0</v>
      </c>
    </row>
    <row r="175" spans="1:56" ht="27.75" customHeight="1" x14ac:dyDescent="0.45">
      <c r="A175" s="3">
        <v>45815</v>
      </c>
      <c r="B175" s="14" t="s">
        <v>527</v>
      </c>
      <c r="C175" s="9" t="s">
        <v>113</v>
      </c>
      <c r="D175" s="13" t="s">
        <v>59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45838</v>
      </c>
      <c r="U175" s="11">
        <v>5000</v>
      </c>
      <c r="V175" s="10">
        <v>0</v>
      </c>
      <c r="W175" s="10">
        <v>5000</v>
      </c>
      <c r="X175" s="10">
        <v>0</v>
      </c>
      <c r="Y175" s="10">
        <v>0</v>
      </c>
      <c r="Z175" s="9" t="s">
        <v>89</v>
      </c>
      <c r="AA175" s="8">
        <v>6216.65</v>
      </c>
      <c r="AB175" s="8">
        <v>6216.65</v>
      </c>
      <c r="AC175" s="8">
        <v>0</v>
      </c>
      <c r="AD175" s="8">
        <v>0</v>
      </c>
      <c r="AE175" s="8">
        <v>6216.65</v>
      </c>
      <c r="AF175" s="8" t="s">
        <v>247</v>
      </c>
      <c r="AG175" s="1" t="s">
        <v>120</v>
      </c>
      <c r="AH175" s="1" t="s">
        <v>389</v>
      </c>
      <c r="AI175" s="1">
        <v>2</v>
      </c>
      <c r="AJ175" s="3">
        <v>45838</v>
      </c>
      <c r="AK175" s="3">
        <v>0</v>
      </c>
      <c r="AL175" s="3">
        <v>0</v>
      </c>
      <c r="AM175" s="3">
        <v>0</v>
      </c>
      <c r="AN175" s="3">
        <v>0</v>
      </c>
      <c r="AO175" s="3">
        <v>45836</v>
      </c>
      <c r="AP175" s="3">
        <v>45833</v>
      </c>
      <c r="AQ175" s="3">
        <v>45837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152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107</v>
      </c>
      <c r="BD175" s="56">
        <v>0</v>
      </c>
    </row>
    <row r="176" spans="1:56" ht="27.75" customHeight="1" x14ac:dyDescent="0.45">
      <c r="A176" s="3">
        <v>45820</v>
      </c>
      <c r="B176" s="14" t="s">
        <v>605</v>
      </c>
      <c r="C176" s="9" t="s">
        <v>113</v>
      </c>
      <c r="D176" s="13" t="s">
        <v>59</v>
      </c>
      <c r="E176" s="9">
        <v>26</v>
      </c>
      <c r="F176" s="9">
        <v>43</v>
      </c>
      <c r="G176" s="9" t="s">
        <v>60</v>
      </c>
      <c r="H176" s="9" t="s">
        <v>66</v>
      </c>
      <c r="I176" s="9">
        <v>150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45838</v>
      </c>
      <c r="U176" s="11">
        <v>15000</v>
      </c>
      <c r="V176" s="10">
        <v>0</v>
      </c>
      <c r="W176" s="10">
        <v>15000</v>
      </c>
      <c r="X176" s="10">
        <v>0</v>
      </c>
      <c r="Y176" s="10">
        <v>0</v>
      </c>
      <c r="Z176" s="9" t="s">
        <v>89</v>
      </c>
      <c r="AA176" s="8">
        <v>18649.949999999997</v>
      </c>
      <c r="AB176" s="8">
        <v>18649.949999999997</v>
      </c>
      <c r="AC176" s="8">
        <v>0</v>
      </c>
      <c r="AD176" s="8">
        <v>0</v>
      </c>
      <c r="AE176" s="8">
        <v>18649.949999999997</v>
      </c>
      <c r="AF176" s="8" t="s">
        <v>247</v>
      </c>
      <c r="AG176" s="1" t="s">
        <v>120</v>
      </c>
      <c r="AH176" s="1" t="s">
        <v>389</v>
      </c>
      <c r="AI176" s="1">
        <v>2</v>
      </c>
      <c r="AJ176" s="3">
        <v>45838</v>
      </c>
      <c r="AK176" s="3">
        <v>0</v>
      </c>
      <c r="AL176" s="3">
        <v>0</v>
      </c>
      <c r="AM176" s="3">
        <v>0</v>
      </c>
      <c r="AN176" s="3">
        <v>0</v>
      </c>
      <c r="AO176" s="3">
        <v>45836</v>
      </c>
      <c r="AP176" s="3">
        <v>45833</v>
      </c>
      <c r="AQ176" s="3">
        <v>45837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152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107</v>
      </c>
      <c r="BD176" s="56">
        <v>0</v>
      </c>
    </row>
    <row r="177" spans="1:56" ht="27.75" customHeight="1" x14ac:dyDescent="0.45">
      <c r="A177" s="3" t="s">
        <v>141</v>
      </c>
      <c r="B177" s="14" t="s">
        <v>141</v>
      </c>
      <c r="C177" s="9" t="s">
        <v>113</v>
      </c>
      <c r="D177" s="13" t="s">
        <v>659</v>
      </c>
      <c r="E177" s="9">
        <v>26</v>
      </c>
      <c r="F177" s="9">
        <v>43</v>
      </c>
      <c r="G177" s="9" t="s">
        <v>60</v>
      </c>
      <c r="H177" s="9" t="s">
        <v>66</v>
      </c>
      <c r="I177" s="9">
        <v>150</v>
      </c>
      <c r="J177" s="9" t="s">
        <v>57</v>
      </c>
      <c r="K177" s="9">
        <v>5</v>
      </c>
      <c r="L177" s="9" t="s">
        <v>92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>
        <v>45838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89</v>
      </c>
      <c r="AA177" s="8">
        <v>6216.65</v>
      </c>
      <c r="AB177" s="8">
        <v>6216.65</v>
      </c>
      <c r="AC177" s="8">
        <v>0</v>
      </c>
      <c r="AD177" s="8">
        <v>0</v>
      </c>
      <c r="AE177" s="8">
        <v>6216.65</v>
      </c>
      <c r="AF177" s="8">
        <v>0</v>
      </c>
      <c r="AG177" s="1" t="s">
        <v>120</v>
      </c>
      <c r="AH177" s="1" t="s">
        <v>75</v>
      </c>
      <c r="AI177" s="1">
        <v>4</v>
      </c>
      <c r="AJ177" s="3">
        <v>45838</v>
      </c>
      <c r="AK177" s="3">
        <v>45834</v>
      </c>
      <c r="AL177" s="3">
        <v>45827</v>
      </c>
      <c r="AM177" s="3">
        <v>45835</v>
      </c>
      <c r="AN177" s="3">
        <v>45836</v>
      </c>
      <c r="AO177" s="3">
        <v>45837</v>
      </c>
      <c r="AP177" s="3">
        <v>45833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69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107</v>
      </c>
      <c r="BD177" s="56">
        <v>0</v>
      </c>
    </row>
    <row r="178" spans="1:56" ht="27.75" customHeight="1" x14ac:dyDescent="0.45">
      <c r="A178" s="3" t="s">
        <v>141</v>
      </c>
      <c r="B178" s="14" t="s">
        <v>141</v>
      </c>
      <c r="C178" s="9" t="s">
        <v>113</v>
      </c>
      <c r="D178" s="13" t="s">
        <v>153</v>
      </c>
      <c r="E178" s="9">
        <v>26</v>
      </c>
      <c r="F178" s="9">
        <v>43</v>
      </c>
      <c r="G178" s="9" t="s">
        <v>60</v>
      </c>
      <c r="H178" s="9" t="s">
        <v>66</v>
      </c>
      <c r="I178" s="9">
        <v>150</v>
      </c>
      <c r="J178" s="9" t="s">
        <v>57</v>
      </c>
      <c r="K178" s="9">
        <v>5</v>
      </c>
      <c r="L178" s="9" t="s">
        <v>92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>
        <v>45842</v>
      </c>
      <c r="U178" s="11">
        <v>30000</v>
      </c>
      <c r="V178" s="10">
        <v>0</v>
      </c>
      <c r="W178" s="10">
        <v>30000</v>
      </c>
      <c r="X178" s="10">
        <v>0</v>
      </c>
      <c r="Y178" s="10">
        <v>31500</v>
      </c>
      <c r="Z178" s="9" t="s">
        <v>89</v>
      </c>
      <c r="AA178" s="8">
        <v>37299.899999999994</v>
      </c>
      <c r="AB178" s="8">
        <v>13231</v>
      </c>
      <c r="AC178" s="8">
        <v>24068.899999999994</v>
      </c>
      <c r="AD178" s="8">
        <v>0</v>
      </c>
      <c r="AE178" s="8">
        <v>37299.899999999994</v>
      </c>
      <c r="AF178" s="8">
        <v>0</v>
      </c>
      <c r="AG178" s="1" t="s">
        <v>120</v>
      </c>
      <c r="AH178" s="1" t="s">
        <v>75</v>
      </c>
      <c r="AI178" s="1">
        <v>4</v>
      </c>
      <c r="AJ178" s="3">
        <v>45842</v>
      </c>
      <c r="AK178" s="3">
        <v>45838</v>
      </c>
      <c r="AL178" s="3">
        <v>45831</v>
      </c>
      <c r="AM178" s="3">
        <v>45839</v>
      </c>
      <c r="AN178" s="3">
        <v>45840</v>
      </c>
      <c r="AO178" s="3">
        <v>45841</v>
      </c>
      <c r="AP178" s="3">
        <v>45837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69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107</v>
      </c>
      <c r="BD178" s="56">
        <v>2482.3058866666661</v>
      </c>
    </row>
    <row r="179" spans="1:56" ht="27.75" customHeight="1" x14ac:dyDescent="0.45">
      <c r="A179" s="3" t="s">
        <v>141</v>
      </c>
      <c r="B179" s="14" t="s">
        <v>141</v>
      </c>
      <c r="C179" s="9" t="s">
        <v>113</v>
      </c>
      <c r="D179" s="13" t="s">
        <v>153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45852</v>
      </c>
      <c r="U179" s="11">
        <v>30000</v>
      </c>
      <c r="V179" s="10">
        <v>0</v>
      </c>
      <c r="W179" s="10">
        <v>30000</v>
      </c>
      <c r="X179" s="10">
        <v>0</v>
      </c>
      <c r="Y179" s="10">
        <v>31500</v>
      </c>
      <c r="Z179" s="9" t="s">
        <v>89</v>
      </c>
      <c r="AA179" s="8">
        <v>37299.899999999994</v>
      </c>
      <c r="AB179" s="8">
        <v>0</v>
      </c>
      <c r="AC179" s="8">
        <v>37299.899999999994</v>
      </c>
      <c r="AD179" s="8">
        <v>0</v>
      </c>
      <c r="AE179" s="8">
        <v>37299.899999999994</v>
      </c>
      <c r="AF179" s="8">
        <v>0</v>
      </c>
      <c r="AG179" s="1" t="s">
        <v>119</v>
      </c>
      <c r="AH179" s="1" t="s">
        <v>75</v>
      </c>
      <c r="AI179" s="1">
        <v>4</v>
      </c>
      <c r="AJ179" s="3">
        <v>45852</v>
      </c>
      <c r="AK179" s="3">
        <v>45848</v>
      </c>
      <c r="AL179" s="3">
        <v>45841</v>
      </c>
      <c r="AM179" s="3">
        <v>45849</v>
      </c>
      <c r="AN179" s="3">
        <v>45850</v>
      </c>
      <c r="AO179" s="3">
        <v>45851</v>
      </c>
      <c r="AP179" s="3">
        <v>45847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69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107</v>
      </c>
      <c r="BD179" s="56">
        <v>3846.8630200000002</v>
      </c>
    </row>
    <row r="180" spans="1:56" ht="27.75" customHeight="1" x14ac:dyDescent="0.45">
      <c r="A180" s="3" t="s">
        <v>141</v>
      </c>
      <c r="B180" s="14" t="s">
        <v>141</v>
      </c>
      <c r="C180" s="9" t="s">
        <v>113</v>
      </c>
      <c r="D180" s="13" t="s">
        <v>153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45863</v>
      </c>
      <c r="U180" s="11">
        <v>30000</v>
      </c>
      <c r="V180" s="10">
        <v>0</v>
      </c>
      <c r="W180" s="10">
        <v>30000</v>
      </c>
      <c r="X180" s="10">
        <v>0</v>
      </c>
      <c r="Y180" s="10">
        <v>31500</v>
      </c>
      <c r="Z180" s="9" t="s">
        <v>89</v>
      </c>
      <c r="AA180" s="8">
        <v>37299.899999999994</v>
      </c>
      <c r="AB180" s="8">
        <v>0</v>
      </c>
      <c r="AC180" s="8">
        <v>37299.899999999994</v>
      </c>
      <c r="AD180" s="8">
        <v>0</v>
      </c>
      <c r="AE180" s="8">
        <v>37299.899999999994</v>
      </c>
      <c r="AF180" s="8">
        <v>0</v>
      </c>
      <c r="AG180" s="1" t="s">
        <v>119</v>
      </c>
      <c r="AH180" s="1" t="s">
        <v>75</v>
      </c>
      <c r="AI180" s="1">
        <v>4</v>
      </c>
      <c r="AJ180" s="3">
        <v>45863</v>
      </c>
      <c r="AK180" s="3">
        <v>45859</v>
      </c>
      <c r="AL180" s="3">
        <v>45852</v>
      </c>
      <c r="AM180" s="3">
        <v>45860</v>
      </c>
      <c r="AN180" s="3">
        <v>45861</v>
      </c>
      <c r="AO180" s="3">
        <v>45862</v>
      </c>
      <c r="AP180" s="3">
        <v>45858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69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107</v>
      </c>
      <c r="BD180" s="56">
        <v>3846.8630200000002</v>
      </c>
    </row>
    <row r="181" spans="1:56" ht="27.75" customHeight="1" x14ac:dyDescent="0.45">
      <c r="A181" s="3" t="s">
        <v>141</v>
      </c>
      <c r="B181" s="14" t="s">
        <v>141</v>
      </c>
      <c r="C181" s="9" t="s">
        <v>113</v>
      </c>
      <c r="D181" s="13" t="s">
        <v>153</v>
      </c>
      <c r="E181" s="9">
        <v>26</v>
      </c>
      <c r="F181" s="9">
        <v>43</v>
      </c>
      <c r="G181" s="9" t="s">
        <v>60</v>
      </c>
      <c r="H181" s="9" t="s">
        <v>66</v>
      </c>
      <c r="I181" s="9">
        <v>150</v>
      </c>
      <c r="J181" s="9" t="s">
        <v>57</v>
      </c>
      <c r="K181" s="9">
        <v>5</v>
      </c>
      <c r="L181" s="9" t="s">
        <v>92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45883</v>
      </c>
      <c r="U181" s="11">
        <v>20000</v>
      </c>
      <c r="V181" s="10">
        <v>0</v>
      </c>
      <c r="W181" s="10">
        <v>20000</v>
      </c>
      <c r="X181" s="10">
        <v>0</v>
      </c>
      <c r="Y181" s="10">
        <v>21000</v>
      </c>
      <c r="Z181" s="9" t="s">
        <v>89</v>
      </c>
      <c r="AA181" s="8">
        <v>24866.6</v>
      </c>
      <c r="AB181" s="8">
        <v>0</v>
      </c>
      <c r="AC181" s="8">
        <v>24866.6</v>
      </c>
      <c r="AD181" s="8">
        <v>0</v>
      </c>
      <c r="AE181" s="8">
        <v>24866.6</v>
      </c>
      <c r="AF181" s="8">
        <v>0</v>
      </c>
      <c r="AG181" s="1" t="s">
        <v>121</v>
      </c>
      <c r="AH181" s="1" t="s">
        <v>75</v>
      </c>
      <c r="AI181" s="1">
        <v>4</v>
      </c>
      <c r="AJ181" s="3">
        <v>45883</v>
      </c>
      <c r="AK181" s="3">
        <v>45879</v>
      </c>
      <c r="AL181" s="3">
        <v>45872</v>
      </c>
      <c r="AM181" s="3">
        <v>45880</v>
      </c>
      <c r="AN181" s="3">
        <v>45881</v>
      </c>
      <c r="AO181" s="3">
        <v>45882</v>
      </c>
      <c r="AP181" s="3">
        <v>45878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69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107</v>
      </c>
      <c r="BD181" s="56">
        <v>2564.5753466666665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>
        <v>0</v>
      </c>
      <c r="H182" s="9">
        <v>0</v>
      </c>
      <c r="I182" s="9">
        <v>120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89</v>
      </c>
      <c r="AA182" s="8">
        <v>192716.15</v>
      </c>
      <c r="AB182" s="8">
        <v>69180.850000000006</v>
      </c>
      <c r="AC182" s="8">
        <v>123535.29999999999</v>
      </c>
      <c r="AD182" s="8">
        <v>0</v>
      </c>
      <c r="AE182" s="8">
        <v>192716.15</v>
      </c>
      <c r="AF182" s="8" t="s">
        <v>58</v>
      </c>
      <c r="AG182" s="1" t="s">
        <v>122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109</v>
      </c>
      <c r="BD182" s="56">
        <v>0</v>
      </c>
    </row>
    <row r="183" spans="1:56" ht="27.75" customHeight="1" x14ac:dyDescent="0.45">
      <c r="A183" s="3">
        <v>45800</v>
      </c>
      <c r="B183" s="14" t="s">
        <v>420</v>
      </c>
      <c r="C183" s="9" t="s">
        <v>158</v>
      </c>
      <c r="D183" s="13" t="s">
        <v>159</v>
      </c>
      <c r="E183" s="9">
        <v>28</v>
      </c>
      <c r="F183" s="9">
        <v>41</v>
      </c>
      <c r="G183" s="9" t="s">
        <v>60</v>
      </c>
      <c r="H183" s="9">
        <v>0</v>
      </c>
      <c r="I183" s="9">
        <v>120</v>
      </c>
      <c r="J183" s="9" t="s">
        <v>57</v>
      </c>
      <c r="K183" s="9">
        <v>3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45833</v>
      </c>
      <c r="U183" s="11">
        <v>50000</v>
      </c>
      <c r="V183" s="10">
        <v>8339</v>
      </c>
      <c r="W183" s="10">
        <v>41661</v>
      </c>
      <c r="X183" s="10">
        <v>53935</v>
      </c>
      <c r="Y183" s="10">
        <v>0</v>
      </c>
      <c r="Z183" s="9" t="s">
        <v>132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119</v>
      </c>
      <c r="AH183" s="1" t="s">
        <v>160</v>
      </c>
      <c r="AI183" s="1">
        <v>2</v>
      </c>
      <c r="AJ183" s="3">
        <v>45833</v>
      </c>
      <c r="AK183" s="3">
        <v>0</v>
      </c>
      <c r="AL183" s="3">
        <v>45824</v>
      </c>
      <c r="AM183" s="3">
        <v>45831</v>
      </c>
      <c r="AN183" s="3">
        <v>0</v>
      </c>
      <c r="AO183" s="3">
        <v>45832</v>
      </c>
      <c r="AP183" s="3">
        <v>45828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 t="s">
        <v>573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7.75" customHeight="1" x14ac:dyDescent="0.45">
      <c r="A184" s="3" t="s">
        <v>141</v>
      </c>
      <c r="B184" s="14" t="s">
        <v>141</v>
      </c>
      <c r="C184" s="9" t="s">
        <v>113</v>
      </c>
      <c r="D184" s="13" t="s">
        <v>59</v>
      </c>
      <c r="E184" s="9">
        <v>28</v>
      </c>
      <c r="F184" s="9">
        <v>47</v>
      </c>
      <c r="G184" s="9" t="s">
        <v>60</v>
      </c>
      <c r="H184" s="9" t="s">
        <v>66</v>
      </c>
      <c r="I184" s="9">
        <v>180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45842</v>
      </c>
      <c r="U184" s="11">
        <v>5000</v>
      </c>
      <c r="V184" s="10">
        <v>0</v>
      </c>
      <c r="W184" s="10">
        <v>5000</v>
      </c>
      <c r="X184" s="10">
        <v>0</v>
      </c>
      <c r="Y184" s="10">
        <v>0</v>
      </c>
      <c r="Z184" s="9" t="s">
        <v>132</v>
      </c>
      <c r="AA184" s="8">
        <v>6775.4500000000007</v>
      </c>
      <c r="AB184" s="8">
        <v>5180</v>
      </c>
      <c r="AC184" s="8">
        <v>1595.4500000000007</v>
      </c>
      <c r="AD184" s="8">
        <v>1499</v>
      </c>
      <c r="AE184" s="8">
        <v>5276.4500000000007</v>
      </c>
      <c r="AF184" s="8">
        <v>0</v>
      </c>
      <c r="AG184" s="1" t="s">
        <v>119</v>
      </c>
      <c r="AH184" s="1" t="s">
        <v>77</v>
      </c>
      <c r="AI184" s="1">
        <v>1</v>
      </c>
      <c r="AJ184" s="3">
        <v>45842</v>
      </c>
      <c r="AK184" s="3">
        <v>0</v>
      </c>
      <c r="AL184" s="3">
        <v>0</v>
      </c>
      <c r="AM184" s="3">
        <v>0</v>
      </c>
      <c r="AN184" s="3">
        <v>0</v>
      </c>
      <c r="AO184" s="3">
        <v>45841</v>
      </c>
      <c r="AP184" s="3">
        <v>45837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179.31085277777785</v>
      </c>
    </row>
    <row r="185" spans="1:56" ht="27.75" customHeight="1" x14ac:dyDescent="0.45">
      <c r="A185" s="3" t="s">
        <v>141</v>
      </c>
      <c r="B185" s="14" t="s">
        <v>141</v>
      </c>
      <c r="C185" s="9" t="s">
        <v>113</v>
      </c>
      <c r="D185" s="13" t="s">
        <v>59</v>
      </c>
      <c r="E185" s="9">
        <v>28</v>
      </c>
      <c r="F185" s="9">
        <v>47</v>
      </c>
      <c r="G185" s="9" t="s">
        <v>60</v>
      </c>
      <c r="H185" s="9" t="s">
        <v>66</v>
      </c>
      <c r="I185" s="9">
        <v>180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45868</v>
      </c>
      <c r="U185" s="11">
        <v>10000</v>
      </c>
      <c r="V185" s="10">
        <v>0</v>
      </c>
      <c r="W185" s="10">
        <v>10000</v>
      </c>
      <c r="X185" s="10">
        <v>0</v>
      </c>
      <c r="Y185" s="10">
        <v>0</v>
      </c>
      <c r="Z185" s="9" t="s">
        <v>132</v>
      </c>
      <c r="AA185" s="8">
        <v>13550.900000000001</v>
      </c>
      <c r="AB185" s="8">
        <v>0</v>
      </c>
      <c r="AC185" s="8">
        <v>13550.900000000001</v>
      </c>
      <c r="AD185" s="8">
        <v>0</v>
      </c>
      <c r="AE185" s="8">
        <v>13550.900000000001</v>
      </c>
      <c r="AF185" s="8">
        <v>0</v>
      </c>
      <c r="AG185" s="1">
        <v>0</v>
      </c>
      <c r="AH185" s="1" t="s">
        <v>77</v>
      </c>
      <c r="AI185" s="1">
        <v>1</v>
      </c>
      <c r="AJ185" s="3">
        <v>45868</v>
      </c>
      <c r="AK185" s="3">
        <v>0</v>
      </c>
      <c r="AL185" s="3">
        <v>0</v>
      </c>
      <c r="AM185" s="3">
        <v>0</v>
      </c>
      <c r="AN185" s="3">
        <v>0</v>
      </c>
      <c r="AO185" s="3">
        <v>45867</v>
      </c>
      <c r="AP185" s="3">
        <v>45863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107</v>
      </c>
      <c r="BD185" s="56">
        <v>1522.9705944444447</v>
      </c>
    </row>
    <row r="186" spans="1:56" ht="27.7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28</v>
      </c>
      <c r="F186" s="9">
        <v>43</v>
      </c>
      <c r="G186" s="9">
        <v>0</v>
      </c>
      <c r="H186" s="9">
        <v>0</v>
      </c>
      <c r="I186" s="9">
        <v>130</v>
      </c>
      <c r="J186" s="9" t="s">
        <v>57</v>
      </c>
      <c r="K186" s="9">
        <v>3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132</v>
      </c>
      <c r="AA186" s="8">
        <v>20326.350000000002</v>
      </c>
      <c r="AB186" s="8">
        <v>5180</v>
      </c>
      <c r="AC186" s="8">
        <v>15146.350000000002</v>
      </c>
      <c r="AD186" s="8">
        <v>1499</v>
      </c>
      <c r="AE186" s="8">
        <v>18827.350000000002</v>
      </c>
      <c r="AF186" s="8" t="s">
        <v>58</v>
      </c>
      <c r="AG186" s="1">
        <v>0</v>
      </c>
      <c r="AH186" s="1">
        <v>0</v>
      </c>
      <c r="AI186" s="1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161</v>
      </c>
      <c r="BD186" s="56">
        <v>0</v>
      </c>
    </row>
  </sheetData>
  <autoFilter ref="A5:BD186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86">
    <cfRule type="expression" dxfId="1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D9C3-CF78-414A-878C-250CAFF56CBD}">
  <sheetPr>
    <tabColor rgb="FFFFFF00"/>
  </sheetPr>
  <dimension ref="A1:BD189"/>
  <sheetViews>
    <sheetView topLeftCell="A94" zoomScale="80" zoomScaleNormal="80" workbookViewId="0">
      <selection activeCell="F101" sqref="F10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45828</v>
      </c>
      <c r="E3" s="81" t="s">
        <v>52</v>
      </c>
      <c r="F3" s="81"/>
      <c r="G3" s="82">
        <v>10.42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141</v>
      </c>
      <c r="B6" s="14" t="s">
        <v>141</v>
      </c>
      <c r="C6" s="9" t="s">
        <v>284</v>
      </c>
      <c r="D6" s="13" t="s">
        <v>285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45868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286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119</v>
      </c>
      <c r="AH6" s="1" t="s">
        <v>68</v>
      </c>
      <c r="AI6" s="1">
        <v>4</v>
      </c>
      <c r="AJ6" s="3">
        <v>45868</v>
      </c>
      <c r="AK6" s="3">
        <v>45864</v>
      </c>
      <c r="AL6" s="3">
        <v>45858</v>
      </c>
      <c r="AM6" s="3">
        <v>45865</v>
      </c>
      <c r="AN6" s="3">
        <v>45866</v>
      </c>
      <c r="AO6" s="3">
        <v>45866</v>
      </c>
      <c r="AP6" s="3">
        <v>45863</v>
      </c>
      <c r="AQ6" s="3">
        <v>45867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286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134</v>
      </c>
      <c r="BD7" s="56">
        <v>0</v>
      </c>
    </row>
    <row r="8" spans="1:56" ht="27.75" customHeight="1" x14ac:dyDescent="0.45">
      <c r="A8" s="3">
        <v>45827</v>
      </c>
      <c r="B8" s="14" t="s">
        <v>643</v>
      </c>
      <c r="C8" s="9" t="s">
        <v>73</v>
      </c>
      <c r="D8" s="13" t="s">
        <v>644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150</v>
      </c>
      <c r="T8" s="12">
        <v>45836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138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>
        <v>0</v>
      </c>
      <c r="AG8" s="1" t="s">
        <v>119</v>
      </c>
      <c r="AH8" s="1" t="s">
        <v>74</v>
      </c>
      <c r="AI8" s="1">
        <v>2</v>
      </c>
      <c r="AJ8" s="3">
        <v>45836</v>
      </c>
      <c r="AK8" s="3">
        <v>0</v>
      </c>
      <c r="AL8" s="3">
        <v>45827</v>
      </c>
      <c r="AM8" s="3">
        <v>45834</v>
      </c>
      <c r="AN8" s="3">
        <v>45835</v>
      </c>
      <c r="AO8" s="3">
        <v>45835</v>
      </c>
      <c r="AP8" s="3">
        <v>45831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138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45814</v>
      </c>
      <c r="B10" s="14" t="s">
        <v>495</v>
      </c>
      <c r="C10" s="9" t="s">
        <v>496</v>
      </c>
      <c r="D10" s="13" t="s">
        <v>497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5300</v>
      </c>
      <c r="W10" s="10">
        <v>0</v>
      </c>
      <c r="X10" s="10">
        <v>5450</v>
      </c>
      <c r="Y10" s="10">
        <v>0</v>
      </c>
      <c r="Z10" s="9" t="s">
        <v>305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 t="s">
        <v>421</v>
      </c>
      <c r="AG10" s="1" t="s">
        <v>120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498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305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499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242</v>
      </c>
      <c r="D12" s="13" t="s">
        <v>290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45868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120</v>
      </c>
      <c r="AH12" s="1" t="s">
        <v>72</v>
      </c>
      <c r="AI12" s="1">
        <v>3</v>
      </c>
      <c r="AJ12" s="3">
        <v>45868</v>
      </c>
      <c r="AK12" s="3">
        <v>0</v>
      </c>
      <c r="AL12" s="3">
        <v>45858</v>
      </c>
      <c r="AM12" s="3">
        <v>45865</v>
      </c>
      <c r="AN12" s="3">
        <v>45866</v>
      </c>
      <c r="AO12" s="3">
        <v>45866</v>
      </c>
      <c r="AP12" s="3">
        <v>45863</v>
      </c>
      <c r="AQ12" s="3">
        <v>45867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228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45797</v>
      </c>
      <c r="B14" s="14" t="s">
        <v>379</v>
      </c>
      <c r="C14" s="9" t="s">
        <v>234</v>
      </c>
      <c r="D14" s="13" t="s">
        <v>365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45834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307</v>
      </c>
      <c r="AG14" s="1" t="s">
        <v>120</v>
      </c>
      <c r="AH14" s="1" t="s">
        <v>75</v>
      </c>
      <c r="AI14" s="1">
        <v>4</v>
      </c>
      <c r="AJ14" s="3">
        <v>45834</v>
      </c>
      <c r="AK14" s="3">
        <v>45830</v>
      </c>
      <c r="AL14" s="3">
        <v>45823</v>
      </c>
      <c r="AM14" s="3">
        <v>45831</v>
      </c>
      <c r="AN14" s="3">
        <v>45832</v>
      </c>
      <c r="AO14" s="3">
        <v>45833</v>
      </c>
      <c r="AP14" s="3">
        <v>45829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45824</v>
      </c>
      <c r="B15" s="14" t="s">
        <v>613</v>
      </c>
      <c r="C15" s="9" t="s">
        <v>234</v>
      </c>
      <c r="D15" s="13" t="s">
        <v>606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45834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143</v>
      </c>
      <c r="AA15" s="8">
        <v>4400.55</v>
      </c>
      <c r="AB15" s="8">
        <v>4400.55</v>
      </c>
      <c r="AC15" s="8">
        <v>0</v>
      </c>
      <c r="AD15" s="8">
        <v>0</v>
      </c>
      <c r="AE15" s="8">
        <v>4400.55</v>
      </c>
      <c r="AF15" s="8" t="s">
        <v>307</v>
      </c>
      <c r="AG15" s="1" t="s">
        <v>120</v>
      </c>
      <c r="AH15" s="1" t="s">
        <v>75</v>
      </c>
      <c r="AI15" s="1">
        <v>4</v>
      </c>
      <c r="AJ15" s="3">
        <v>45834</v>
      </c>
      <c r="AK15" s="3">
        <v>45830</v>
      </c>
      <c r="AL15" s="3">
        <v>45823</v>
      </c>
      <c r="AM15" s="3">
        <v>45831</v>
      </c>
      <c r="AN15" s="3">
        <v>45832</v>
      </c>
      <c r="AO15" s="3">
        <v>45833</v>
      </c>
      <c r="AP15" s="3">
        <v>45829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143</v>
      </c>
      <c r="AA16" s="8">
        <v>13201.650000000001</v>
      </c>
      <c r="AB16" s="8">
        <v>13201.650000000001</v>
      </c>
      <c r="AC16" s="8">
        <v>0</v>
      </c>
      <c r="AD16" s="8">
        <v>0</v>
      </c>
      <c r="AE16" s="8">
        <v>13201.650000000001</v>
      </c>
      <c r="AF16" s="8" t="s">
        <v>58</v>
      </c>
      <c r="AG16" s="1" t="s">
        <v>120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144</v>
      </c>
      <c r="BD16" s="56">
        <v>0</v>
      </c>
    </row>
    <row r="17" spans="1:56" ht="27.75" customHeight="1" x14ac:dyDescent="0.45">
      <c r="A17" s="3">
        <v>45820</v>
      </c>
      <c r="B17" s="14" t="s">
        <v>589</v>
      </c>
      <c r="C17" s="9" t="s">
        <v>575</v>
      </c>
      <c r="D17" s="13" t="s">
        <v>576</v>
      </c>
      <c r="E17" s="9">
        <v>19</v>
      </c>
      <c r="F17" s="9">
        <v>28</v>
      </c>
      <c r="G17" s="9" t="s">
        <v>60</v>
      </c>
      <c r="H17" s="9">
        <v>0</v>
      </c>
      <c r="I17" s="9">
        <v>56</v>
      </c>
      <c r="J17" s="9" t="s">
        <v>57</v>
      </c>
      <c r="K17" s="9">
        <v>5</v>
      </c>
      <c r="L17" s="9" t="s">
        <v>93</v>
      </c>
      <c r="M17" s="10">
        <v>20</v>
      </c>
      <c r="N17" s="9">
        <v>30</v>
      </c>
      <c r="O17" s="9">
        <v>90</v>
      </c>
      <c r="P17" s="10">
        <v>999.17219519999981</v>
      </c>
      <c r="Q17" s="10">
        <v>0</v>
      </c>
      <c r="R17" s="10">
        <v>999.17219519999981</v>
      </c>
      <c r="S17" s="9" t="s">
        <v>128</v>
      </c>
      <c r="T17" s="12">
        <v>45835</v>
      </c>
      <c r="U17" s="11">
        <v>30000</v>
      </c>
      <c r="V17" s="10">
        <v>0</v>
      </c>
      <c r="W17" s="10">
        <v>30000</v>
      </c>
      <c r="X17" s="10">
        <v>0</v>
      </c>
      <c r="Y17" s="10">
        <v>31500</v>
      </c>
      <c r="Z17" s="9" t="s">
        <v>180</v>
      </c>
      <c r="AA17" s="8">
        <v>24726.9</v>
      </c>
      <c r="AB17" s="8">
        <v>20084</v>
      </c>
      <c r="AC17" s="8">
        <v>4642.9000000000015</v>
      </c>
      <c r="AD17" s="8">
        <v>0</v>
      </c>
      <c r="AE17" s="8">
        <v>0</v>
      </c>
      <c r="AF17" s="8">
        <v>0</v>
      </c>
      <c r="AG17" s="1" t="s">
        <v>120</v>
      </c>
      <c r="AH17" s="1" t="s">
        <v>72</v>
      </c>
      <c r="AI17" s="1">
        <v>3</v>
      </c>
      <c r="AJ17" s="3">
        <v>45835</v>
      </c>
      <c r="AK17" s="3">
        <v>0</v>
      </c>
      <c r="AL17" s="3">
        <v>45825</v>
      </c>
      <c r="AM17" s="3">
        <v>45832</v>
      </c>
      <c r="AN17" s="3">
        <v>45833</v>
      </c>
      <c r="AO17" s="3">
        <v>45833</v>
      </c>
      <c r="AP17" s="3">
        <v>45830</v>
      </c>
      <c r="AQ17" s="3">
        <v>45834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337.17771555555572</v>
      </c>
    </row>
    <row r="18" spans="1:56" ht="27.75" customHeight="1" x14ac:dyDescent="0.45">
      <c r="A18" s="3">
        <v>45827</v>
      </c>
      <c r="B18" s="14" t="s">
        <v>133</v>
      </c>
      <c r="C18" s="9" t="s">
        <v>142</v>
      </c>
      <c r="D18" s="13" t="s">
        <v>129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67</v>
      </c>
      <c r="T18" s="12">
        <v>45841</v>
      </c>
      <c r="U18" s="11">
        <v>50000</v>
      </c>
      <c r="V18" s="10">
        <v>0</v>
      </c>
      <c r="W18" s="10">
        <v>50000</v>
      </c>
      <c r="X18" s="10">
        <v>0</v>
      </c>
      <c r="Y18" s="10">
        <v>52500</v>
      </c>
      <c r="Z18" s="9" t="s">
        <v>180</v>
      </c>
      <c r="AA18" s="8">
        <v>44005.499999999993</v>
      </c>
      <c r="AB18" s="8">
        <v>0</v>
      </c>
      <c r="AC18" s="8">
        <v>44005.499999999993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45841</v>
      </c>
      <c r="AK18" s="3">
        <v>0</v>
      </c>
      <c r="AL18" s="3">
        <v>45832</v>
      </c>
      <c r="AM18" s="3">
        <v>45839</v>
      </c>
      <c r="AN18" s="3">
        <v>45840</v>
      </c>
      <c r="AO18" s="3">
        <v>45840</v>
      </c>
      <c r="AP18" s="3">
        <v>45836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 t="s">
        <v>645</v>
      </c>
      <c r="AZ18" s="2">
        <v>0</v>
      </c>
      <c r="BA18" s="2">
        <v>0</v>
      </c>
      <c r="BB18" s="2">
        <v>0</v>
      </c>
      <c r="BC18" s="1" t="s">
        <v>104</v>
      </c>
      <c r="BD18" s="56">
        <v>3195.7771999999995</v>
      </c>
    </row>
    <row r="19" spans="1:56" ht="27.75" customHeight="1" x14ac:dyDescent="0.45">
      <c r="A19" s="3">
        <v>45827</v>
      </c>
      <c r="B19" s="14" t="s">
        <v>133</v>
      </c>
      <c r="C19" s="9" t="s">
        <v>142</v>
      </c>
      <c r="D19" s="13" t="s">
        <v>225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67</v>
      </c>
      <c r="T19" s="12">
        <v>45841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180</v>
      </c>
      <c r="AA19" s="8">
        <v>17602.2</v>
      </c>
      <c r="AB19" s="8">
        <v>0</v>
      </c>
      <c r="AC19" s="8">
        <v>17602.2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45841</v>
      </c>
      <c r="AK19" s="3">
        <v>0</v>
      </c>
      <c r="AL19" s="3">
        <v>45832</v>
      </c>
      <c r="AM19" s="3">
        <v>45839</v>
      </c>
      <c r="AN19" s="3">
        <v>45840</v>
      </c>
      <c r="AO19" s="3">
        <v>45840</v>
      </c>
      <c r="AP19" s="3">
        <v>45836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 t="s">
        <v>645</v>
      </c>
      <c r="AZ19" s="2">
        <v>0</v>
      </c>
      <c r="BA19" s="2">
        <v>0</v>
      </c>
      <c r="BB19" s="2">
        <v>0</v>
      </c>
      <c r="BC19" s="1" t="s">
        <v>104</v>
      </c>
      <c r="BD19" s="56">
        <v>1278.3108800000005</v>
      </c>
    </row>
    <row r="20" spans="1:56" ht="27.75" customHeight="1" x14ac:dyDescent="0.45">
      <c r="A20" s="3">
        <v>45827</v>
      </c>
      <c r="B20" s="14" t="s">
        <v>133</v>
      </c>
      <c r="C20" s="9" t="s">
        <v>142</v>
      </c>
      <c r="D20" s="13" t="s">
        <v>129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67</v>
      </c>
      <c r="T20" s="12">
        <v>45847</v>
      </c>
      <c r="U20" s="11">
        <v>50000</v>
      </c>
      <c r="V20" s="10">
        <v>0</v>
      </c>
      <c r="W20" s="10">
        <v>50000</v>
      </c>
      <c r="X20" s="10">
        <v>0</v>
      </c>
      <c r="Y20" s="10">
        <v>52500</v>
      </c>
      <c r="Z20" s="9" t="s">
        <v>180</v>
      </c>
      <c r="AA20" s="8">
        <v>44005.499999999993</v>
      </c>
      <c r="AB20" s="8">
        <v>0</v>
      </c>
      <c r="AC20" s="8">
        <v>44005.499999999993</v>
      </c>
      <c r="AD20" s="8">
        <v>0</v>
      </c>
      <c r="AE20" s="8">
        <v>0</v>
      </c>
      <c r="AF20" s="8">
        <v>0</v>
      </c>
      <c r="AG20" s="1" t="s">
        <v>120</v>
      </c>
      <c r="AH20" s="1" t="s">
        <v>74</v>
      </c>
      <c r="AI20" s="1">
        <v>2</v>
      </c>
      <c r="AJ20" s="3">
        <v>45847</v>
      </c>
      <c r="AK20" s="3">
        <v>0</v>
      </c>
      <c r="AL20" s="3">
        <v>45838</v>
      </c>
      <c r="AM20" s="3">
        <v>45845</v>
      </c>
      <c r="AN20" s="3">
        <v>45846</v>
      </c>
      <c r="AO20" s="3">
        <v>45846</v>
      </c>
      <c r="AP20" s="3">
        <v>45842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 t="s">
        <v>646</v>
      </c>
      <c r="AZ20" s="2">
        <v>0</v>
      </c>
      <c r="BA20" s="2">
        <v>0</v>
      </c>
      <c r="BB20" s="2">
        <v>0</v>
      </c>
      <c r="BC20" s="1" t="s">
        <v>104</v>
      </c>
      <c r="BD20" s="56">
        <v>3195.7771999999995</v>
      </c>
    </row>
    <row r="21" spans="1:56" ht="27.75" customHeight="1" x14ac:dyDescent="0.45">
      <c r="A21" s="3">
        <v>45827</v>
      </c>
      <c r="B21" s="14" t="s">
        <v>133</v>
      </c>
      <c r="C21" s="9" t="s">
        <v>142</v>
      </c>
      <c r="D21" s="13" t="s">
        <v>225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67</v>
      </c>
      <c r="T21" s="12">
        <v>45855</v>
      </c>
      <c r="U21" s="11">
        <v>20000</v>
      </c>
      <c r="V21" s="10">
        <v>0</v>
      </c>
      <c r="W21" s="10">
        <v>20000</v>
      </c>
      <c r="X21" s="10">
        <v>0</v>
      </c>
      <c r="Y21" s="10">
        <v>21000</v>
      </c>
      <c r="Z21" s="9" t="s">
        <v>180</v>
      </c>
      <c r="AA21" s="8">
        <v>17602.2</v>
      </c>
      <c r="AB21" s="8">
        <v>0</v>
      </c>
      <c r="AC21" s="8">
        <v>17602.2</v>
      </c>
      <c r="AD21" s="8">
        <v>0</v>
      </c>
      <c r="AE21" s="8">
        <v>0</v>
      </c>
      <c r="AF21" s="8">
        <v>0</v>
      </c>
      <c r="AG21" s="1" t="s">
        <v>119</v>
      </c>
      <c r="AH21" s="1" t="s">
        <v>74</v>
      </c>
      <c r="AI21" s="1">
        <v>2</v>
      </c>
      <c r="AJ21" s="3">
        <v>45855</v>
      </c>
      <c r="AK21" s="3">
        <v>0</v>
      </c>
      <c r="AL21" s="3">
        <v>45846</v>
      </c>
      <c r="AM21" s="3">
        <v>45853</v>
      </c>
      <c r="AN21" s="3">
        <v>45854</v>
      </c>
      <c r="AO21" s="3">
        <v>45854</v>
      </c>
      <c r="AP21" s="3">
        <v>45850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 t="s">
        <v>647</v>
      </c>
      <c r="AZ21" s="2">
        <v>0</v>
      </c>
      <c r="BA21" s="2">
        <v>0</v>
      </c>
      <c r="BB21" s="2">
        <v>0</v>
      </c>
      <c r="BC21" s="1" t="s">
        <v>104</v>
      </c>
      <c r="BD21" s="56">
        <v>1278.3108800000005</v>
      </c>
    </row>
    <row r="22" spans="1:56" ht="27.75" customHeight="1" x14ac:dyDescent="0.45">
      <c r="A22" s="3" t="s">
        <v>141</v>
      </c>
      <c r="B22" s="14" t="s">
        <v>141</v>
      </c>
      <c r="C22" s="9" t="s">
        <v>291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45868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180</v>
      </c>
      <c r="AA22" s="8">
        <v>26403.3</v>
      </c>
      <c r="AB22" s="8">
        <v>0</v>
      </c>
      <c r="AC22" s="8">
        <v>26403.3</v>
      </c>
      <c r="AD22" s="8">
        <v>0</v>
      </c>
      <c r="AE22" s="8">
        <v>0</v>
      </c>
      <c r="AF22" s="8">
        <v>0</v>
      </c>
      <c r="AG22" s="1" t="s">
        <v>121</v>
      </c>
      <c r="AH22" s="1" t="s">
        <v>74</v>
      </c>
      <c r="AI22" s="1">
        <v>2</v>
      </c>
      <c r="AJ22" s="3">
        <v>45868</v>
      </c>
      <c r="AK22" s="3">
        <v>0</v>
      </c>
      <c r="AL22" s="3">
        <v>45859</v>
      </c>
      <c r="AM22" s="3">
        <v>45866</v>
      </c>
      <c r="AN22" s="3">
        <v>45867</v>
      </c>
      <c r="AO22" s="3">
        <v>45867</v>
      </c>
      <c r="AP22" s="3">
        <v>45863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1917.46632</v>
      </c>
    </row>
    <row r="23" spans="1:56" ht="27.75" customHeight="1" x14ac:dyDescent="0.45">
      <c r="A23" s="3" t="s">
        <v>141</v>
      </c>
      <c r="B23" s="14" t="s">
        <v>141</v>
      </c>
      <c r="C23" s="9" t="s">
        <v>232</v>
      </c>
      <c r="D23" s="13" t="s">
        <v>233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93</v>
      </c>
      <c r="M23" s="10">
        <v>20</v>
      </c>
      <c r="N23" s="9">
        <v>35</v>
      </c>
      <c r="O23" s="9">
        <v>40</v>
      </c>
      <c r="P23" s="10">
        <v>345.39285759999996</v>
      </c>
      <c r="Q23" s="10">
        <v>0</v>
      </c>
      <c r="R23" s="10">
        <v>345.39285759999996</v>
      </c>
      <c r="S23" s="9" t="s">
        <v>67</v>
      </c>
      <c r="T23" s="12">
        <v>45868</v>
      </c>
      <c r="U23" s="11">
        <v>20000</v>
      </c>
      <c r="V23" s="10">
        <v>0</v>
      </c>
      <c r="W23" s="10">
        <v>20000</v>
      </c>
      <c r="X23" s="10">
        <v>0</v>
      </c>
      <c r="Y23" s="10">
        <v>21000</v>
      </c>
      <c r="Z23" s="9" t="s">
        <v>180</v>
      </c>
      <c r="AA23" s="8">
        <v>18719.800000000003</v>
      </c>
      <c r="AB23" s="8">
        <v>0</v>
      </c>
      <c r="AC23" s="8">
        <v>18719.800000000003</v>
      </c>
      <c r="AD23" s="8">
        <v>0</v>
      </c>
      <c r="AE23" s="8">
        <v>0</v>
      </c>
      <c r="AF23" s="8">
        <v>0</v>
      </c>
      <c r="AG23" s="1" t="s">
        <v>121</v>
      </c>
      <c r="AH23" s="1" t="s">
        <v>72</v>
      </c>
      <c r="AI23" s="1">
        <v>3</v>
      </c>
      <c r="AJ23" s="3">
        <v>45868</v>
      </c>
      <c r="AK23" s="3">
        <v>0</v>
      </c>
      <c r="AL23" s="3">
        <v>45858</v>
      </c>
      <c r="AM23" s="3">
        <v>45865</v>
      </c>
      <c r="AN23" s="3">
        <v>45866</v>
      </c>
      <c r="AO23" s="3">
        <v>45866</v>
      </c>
      <c r="AP23" s="3">
        <v>45863</v>
      </c>
      <c r="AQ23" s="3">
        <v>45867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1359.4734755555558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193065.39999999997</v>
      </c>
      <c r="AB24" s="8">
        <v>20084</v>
      </c>
      <c r="AC24" s="8">
        <v>172981.39999999997</v>
      </c>
      <c r="AD24" s="8">
        <v>0</v>
      </c>
      <c r="AE24" s="8">
        <v>0</v>
      </c>
      <c r="AF24" s="8" t="s">
        <v>58</v>
      </c>
      <c r="AG24" s="1" t="s">
        <v>121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7.75" customHeight="1" x14ac:dyDescent="0.45">
      <c r="A25" s="3">
        <v>45812</v>
      </c>
      <c r="B25" s="14" t="s">
        <v>469</v>
      </c>
      <c r="C25" s="9" t="s">
        <v>73</v>
      </c>
      <c r="D25" s="13" t="s">
        <v>477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45829</v>
      </c>
      <c r="U25" s="11">
        <v>5000</v>
      </c>
      <c r="V25" s="10">
        <v>0</v>
      </c>
      <c r="W25" s="10">
        <v>5000</v>
      </c>
      <c r="X25" s="10">
        <v>5200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487</v>
      </c>
      <c r="AG25" s="1" t="s">
        <v>119</v>
      </c>
      <c r="AH25" s="1" t="s">
        <v>74</v>
      </c>
      <c r="AI25" s="1">
        <v>2</v>
      </c>
      <c r="AJ25" s="3">
        <v>45829</v>
      </c>
      <c r="AK25" s="3">
        <v>0</v>
      </c>
      <c r="AL25" s="3">
        <v>45820</v>
      </c>
      <c r="AM25" s="3">
        <v>45827</v>
      </c>
      <c r="AN25" s="3">
        <v>45828</v>
      </c>
      <c r="AO25" s="3">
        <v>45828</v>
      </c>
      <c r="AP25" s="3">
        <v>45824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45812</v>
      </c>
      <c r="B26" s="14" t="s">
        <v>469</v>
      </c>
      <c r="C26" s="9" t="s">
        <v>73</v>
      </c>
      <c r="D26" s="13" t="s">
        <v>488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45829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487</v>
      </c>
      <c r="AG26" s="1" t="s">
        <v>121</v>
      </c>
      <c r="AH26" s="1" t="s">
        <v>74</v>
      </c>
      <c r="AI26" s="1">
        <v>2</v>
      </c>
      <c r="AJ26" s="3">
        <v>45829</v>
      </c>
      <c r="AK26" s="3">
        <v>0</v>
      </c>
      <c r="AL26" s="3">
        <v>45820</v>
      </c>
      <c r="AM26" s="3">
        <v>45827</v>
      </c>
      <c r="AN26" s="3">
        <v>45828</v>
      </c>
      <c r="AO26" s="3">
        <v>45828</v>
      </c>
      <c r="AP26" s="3">
        <v>45824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45812</v>
      </c>
      <c r="B27" s="14" t="s">
        <v>469</v>
      </c>
      <c r="C27" s="9" t="s">
        <v>73</v>
      </c>
      <c r="D27" s="13" t="s">
        <v>210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45829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487</v>
      </c>
      <c r="AG27" s="1" t="s">
        <v>120</v>
      </c>
      <c r="AH27" s="1" t="s">
        <v>74</v>
      </c>
      <c r="AI27" s="1">
        <v>2</v>
      </c>
      <c r="AJ27" s="3">
        <v>45829</v>
      </c>
      <c r="AK27" s="3">
        <v>0</v>
      </c>
      <c r="AL27" s="3">
        <v>45820</v>
      </c>
      <c r="AM27" s="3">
        <v>45827</v>
      </c>
      <c r="AN27" s="3">
        <v>45828</v>
      </c>
      <c r="AO27" s="3">
        <v>45828</v>
      </c>
      <c r="AP27" s="3">
        <v>45824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45812</v>
      </c>
      <c r="B28" s="14" t="s">
        <v>469</v>
      </c>
      <c r="C28" s="9" t="s">
        <v>73</v>
      </c>
      <c r="D28" s="13" t="s">
        <v>183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45829</v>
      </c>
      <c r="U28" s="11">
        <v>10000</v>
      </c>
      <c r="V28" s="10">
        <v>9568</v>
      </c>
      <c r="W28" s="10">
        <v>432</v>
      </c>
      <c r="X28" s="10">
        <v>10600</v>
      </c>
      <c r="Y28" s="10">
        <v>0</v>
      </c>
      <c r="Z28" s="9" t="s">
        <v>186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487</v>
      </c>
      <c r="AG28" s="1" t="s">
        <v>123</v>
      </c>
      <c r="AH28" s="1" t="s">
        <v>74</v>
      </c>
      <c r="AI28" s="1">
        <v>2</v>
      </c>
      <c r="AJ28" s="3">
        <v>45829</v>
      </c>
      <c r="AK28" s="3">
        <v>0</v>
      </c>
      <c r="AL28" s="3">
        <v>45820</v>
      </c>
      <c r="AM28" s="3">
        <v>45827</v>
      </c>
      <c r="AN28" s="3">
        <v>45828</v>
      </c>
      <c r="AO28" s="3">
        <v>45828</v>
      </c>
      <c r="AP28" s="3">
        <v>45824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45820</v>
      </c>
      <c r="B29" s="14" t="s">
        <v>577</v>
      </c>
      <c r="C29" s="9" t="s">
        <v>73</v>
      </c>
      <c r="D29" s="13" t="s">
        <v>480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150</v>
      </c>
      <c r="T29" s="12">
        <v>45832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563</v>
      </c>
      <c r="AG29" s="1" t="s">
        <v>121</v>
      </c>
      <c r="AH29" s="1" t="s">
        <v>74</v>
      </c>
      <c r="AI29" s="1">
        <v>2</v>
      </c>
      <c r="AJ29" s="3">
        <v>45829</v>
      </c>
      <c r="AK29" s="3">
        <v>0</v>
      </c>
      <c r="AL29" s="3">
        <v>45820</v>
      </c>
      <c r="AM29" s="3">
        <v>45827</v>
      </c>
      <c r="AN29" s="3">
        <v>45828</v>
      </c>
      <c r="AO29" s="3">
        <v>45828</v>
      </c>
      <c r="AP29" s="3">
        <v>45824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45820</v>
      </c>
      <c r="B30" s="14" t="s">
        <v>648</v>
      </c>
      <c r="C30" s="9" t="s">
        <v>73</v>
      </c>
      <c r="D30" s="13" t="s">
        <v>578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150</v>
      </c>
      <c r="T30" s="12">
        <v>45832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186</v>
      </c>
      <c r="AA30" s="8">
        <v>4679.9500000000007</v>
      </c>
      <c r="AB30" s="8">
        <v>0</v>
      </c>
      <c r="AC30" s="8">
        <v>4679.9500000000007</v>
      </c>
      <c r="AD30" s="8">
        <v>0</v>
      </c>
      <c r="AE30" s="8">
        <v>0</v>
      </c>
      <c r="AF30" s="8" t="s">
        <v>563</v>
      </c>
      <c r="AG30" s="1" t="s">
        <v>120</v>
      </c>
      <c r="AH30" s="1" t="s">
        <v>74</v>
      </c>
      <c r="AI30" s="1">
        <v>2</v>
      </c>
      <c r="AJ30" s="3">
        <v>45832</v>
      </c>
      <c r="AK30" s="3">
        <v>0</v>
      </c>
      <c r="AL30" s="3">
        <v>45823</v>
      </c>
      <c r="AM30" s="3">
        <v>45830</v>
      </c>
      <c r="AN30" s="3">
        <v>45831</v>
      </c>
      <c r="AO30" s="3">
        <v>45831</v>
      </c>
      <c r="AP30" s="3">
        <v>45827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352.51463377777782</v>
      </c>
    </row>
    <row r="31" spans="1:56" ht="27.75" customHeight="1" x14ac:dyDescent="0.45">
      <c r="A31" s="3">
        <v>45820</v>
      </c>
      <c r="B31" s="14" t="s">
        <v>577</v>
      </c>
      <c r="C31" s="9" t="s">
        <v>73</v>
      </c>
      <c r="D31" s="13" t="s">
        <v>222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150</v>
      </c>
      <c r="T31" s="12">
        <v>45832</v>
      </c>
      <c r="U31" s="11">
        <v>10000</v>
      </c>
      <c r="V31" s="10">
        <v>0</v>
      </c>
      <c r="W31" s="10">
        <v>10000</v>
      </c>
      <c r="X31" s="10">
        <v>3790</v>
      </c>
      <c r="Y31" s="10">
        <v>6520.5</v>
      </c>
      <c r="Z31" s="9" t="s">
        <v>186</v>
      </c>
      <c r="AA31" s="8">
        <v>5738.7572549999995</v>
      </c>
      <c r="AB31" s="8">
        <v>0</v>
      </c>
      <c r="AC31" s="8">
        <v>5738.7572549999995</v>
      </c>
      <c r="AD31" s="8">
        <v>0</v>
      </c>
      <c r="AE31" s="8">
        <v>0</v>
      </c>
      <c r="AF31" s="8" t="s">
        <v>563</v>
      </c>
      <c r="AG31" s="1" t="s">
        <v>120</v>
      </c>
      <c r="AH31" s="1" t="s">
        <v>74</v>
      </c>
      <c r="AI31" s="1">
        <v>2</v>
      </c>
      <c r="AJ31" s="3">
        <v>45832</v>
      </c>
      <c r="AK31" s="3">
        <v>0</v>
      </c>
      <c r="AL31" s="3">
        <v>45823</v>
      </c>
      <c r="AM31" s="3">
        <v>45830</v>
      </c>
      <c r="AN31" s="3">
        <v>45831</v>
      </c>
      <c r="AO31" s="3">
        <v>45831</v>
      </c>
      <c r="AP31" s="3">
        <v>45827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432.26870203440001</v>
      </c>
    </row>
    <row r="32" spans="1:56" ht="27.75" customHeight="1" x14ac:dyDescent="0.45">
      <c r="A32" s="3">
        <v>45820</v>
      </c>
      <c r="B32" s="14" t="s">
        <v>579</v>
      </c>
      <c r="C32" s="9" t="s">
        <v>73</v>
      </c>
      <c r="D32" s="13" t="s">
        <v>480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150</v>
      </c>
      <c r="T32" s="12">
        <v>45832</v>
      </c>
      <c r="U32" s="11">
        <v>5000</v>
      </c>
      <c r="V32" s="10">
        <v>0</v>
      </c>
      <c r="W32" s="10">
        <v>5000</v>
      </c>
      <c r="X32" s="10">
        <v>5200</v>
      </c>
      <c r="Y32" s="10">
        <v>0</v>
      </c>
      <c r="Z32" s="9" t="s">
        <v>186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556</v>
      </c>
      <c r="AG32" s="1" t="s">
        <v>120</v>
      </c>
      <c r="AH32" s="1" t="s">
        <v>74</v>
      </c>
      <c r="AI32" s="1">
        <v>2</v>
      </c>
      <c r="AJ32" s="3">
        <v>45829</v>
      </c>
      <c r="AK32" s="3">
        <v>0</v>
      </c>
      <c r="AL32" s="3">
        <v>45820</v>
      </c>
      <c r="AM32" s="3">
        <v>45827</v>
      </c>
      <c r="AN32" s="3">
        <v>45828</v>
      </c>
      <c r="AO32" s="3">
        <v>45828</v>
      </c>
      <c r="AP32" s="3">
        <v>45824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0</v>
      </c>
    </row>
    <row r="33" spans="1:56" ht="27.75" customHeight="1" x14ac:dyDescent="0.45">
      <c r="A33" s="3">
        <v>45820</v>
      </c>
      <c r="B33" s="14" t="s">
        <v>579</v>
      </c>
      <c r="C33" s="9" t="s">
        <v>73</v>
      </c>
      <c r="D33" s="13" t="s">
        <v>222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150</v>
      </c>
      <c r="T33" s="12">
        <v>45832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186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 t="s">
        <v>556</v>
      </c>
      <c r="AG33" s="1" t="s">
        <v>120</v>
      </c>
      <c r="AH33" s="1" t="s">
        <v>74</v>
      </c>
      <c r="AI33" s="1">
        <v>2</v>
      </c>
      <c r="AJ33" s="3">
        <v>45829</v>
      </c>
      <c r="AK33" s="3">
        <v>0</v>
      </c>
      <c r="AL33" s="3">
        <v>45820</v>
      </c>
      <c r="AM33" s="3">
        <v>45827</v>
      </c>
      <c r="AN33" s="3">
        <v>45828</v>
      </c>
      <c r="AO33" s="3">
        <v>45828</v>
      </c>
      <c r="AP33" s="3">
        <v>45824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662.93796800000007</v>
      </c>
    </row>
    <row r="34" spans="1:56" ht="27.75" customHeight="1" x14ac:dyDescent="0.45">
      <c r="A34" s="3">
        <v>45820</v>
      </c>
      <c r="B34" s="14" t="s">
        <v>582</v>
      </c>
      <c r="C34" s="9" t="s">
        <v>73</v>
      </c>
      <c r="D34" s="13" t="s">
        <v>340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150</v>
      </c>
      <c r="T34" s="12">
        <v>45832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186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556</v>
      </c>
      <c r="AG34" s="1" t="s">
        <v>120</v>
      </c>
      <c r="AH34" s="1" t="s">
        <v>74</v>
      </c>
      <c r="AI34" s="1">
        <v>2</v>
      </c>
      <c r="AJ34" s="3">
        <v>45832</v>
      </c>
      <c r="AK34" s="3">
        <v>0</v>
      </c>
      <c r="AL34" s="3">
        <v>45823</v>
      </c>
      <c r="AM34" s="3">
        <v>45830</v>
      </c>
      <c r="AN34" s="3">
        <v>45831</v>
      </c>
      <c r="AO34" s="3">
        <v>45831</v>
      </c>
      <c r="AP34" s="3">
        <v>45827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352.51463377777782</v>
      </c>
    </row>
    <row r="35" spans="1:56" ht="27.75" customHeight="1" x14ac:dyDescent="0.45">
      <c r="A35" s="3">
        <v>45820</v>
      </c>
      <c r="B35" s="14" t="s">
        <v>582</v>
      </c>
      <c r="C35" s="9" t="s">
        <v>73</v>
      </c>
      <c r="D35" s="13" t="s">
        <v>211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150</v>
      </c>
      <c r="T35" s="12">
        <v>45832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556</v>
      </c>
      <c r="AG35" s="1" t="s">
        <v>120</v>
      </c>
      <c r="AH35" s="1" t="s">
        <v>74</v>
      </c>
      <c r="AI35" s="1">
        <v>2</v>
      </c>
      <c r="AJ35" s="3">
        <v>45832</v>
      </c>
      <c r="AK35" s="3">
        <v>0</v>
      </c>
      <c r="AL35" s="3">
        <v>45823</v>
      </c>
      <c r="AM35" s="3">
        <v>45830</v>
      </c>
      <c r="AN35" s="3">
        <v>45831</v>
      </c>
      <c r="AO35" s="3">
        <v>45831</v>
      </c>
      <c r="AP35" s="3">
        <v>45827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352.51463377777782</v>
      </c>
    </row>
    <row r="36" spans="1:56" ht="27.75" customHeight="1" x14ac:dyDescent="0.45">
      <c r="A36" s="3">
        <v>45820</v>
      </c>
      <c r="B36" s="14" t="s">
        <v>577</v>
      </c>
      <c r="C36" s="9" t="s">
        <v>73</v>
      </c>
      <c r="D36" s="13" t="s">
        <v>183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150</v>
      </c>
      <c r="T36" s="12">
        <v>45834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186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557</v>
      </c>
      <c r="AG36" s="1" t="s">
        <v>120</v>
      </c>
      <c r="AH36" s="1" t="s">
        <v>74</v>
      </c>
      <c r="AI36" s="1">
        <v>2</v>
      </c>
      <c r="AJ36" s="3">
        <v>45832</v>
      </c>
      <c r="AK36" s="3">
        <v>0</v>
      </c>
      <c r="AL36" s="3">
        <v>45823</v>
      </c>
      <c r="AM36" s="3">
        <v>45830</v>
      </c>
      <c r="AN36" s="3">
        <v>45831</v>
      </c>
      <c r="AO36" s="3">
        <v>45831</v>
      </c>
      <c r="AP36" s="3">
        <v>45827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662.93796800000007</v>
      </c>
    </row>
    <row r="37" spans="1:56" ht="27.75" customHeight="1" x14ac:dyDescent="0.45">
      <c r="A37" s="3">
        <v>45820</v>
      </c>
      <c r="B37" s="14" t="s">
        <v>577</v>
      </c>
      <c r="C37" s="9" t="s">
        <v>73</v>
      </c>
      <c r="D37" s="13" t="s">
        <v>211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150</v>
      </c>
      <c r="T37" s="12">
        <v>45834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186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557</v>
      </c>
      <c r="AG37" s="1" t="s">
        <v>120</v>
      </c>
      <c r="AH37" s="1" t="s">
        <v>74</v>
      </c>
      <c r="AI37" s="1">
        <v>2</v>
      </c>
      <c r="AJ37" s="3">
        <v>45834</v>
      </c>
      <c r="AK37" s="3">
        <v>0</v>
      </c>
      <c r="AL37" s="3">
        <v>45825</v>
      </c>
      <c r="AM37" s="3">
        <v>45832</v>
      </c>
      <c r="AN37" s="3">
        <v>45833</v>
      </c>
      <c r="AO37" s="3">
        <v>45833</v>
      </c>
      <c r="AP37" s="3">
        <v>45829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331.46898400000003</v>
      </c>
    </row>
    <row r="38" spans="1:56" ht="27.75" customHeight="1" x14ac:dyDescent="0.45">
      <c r="A38" s="3">
        <v>45820</v>
      </c>
      <c r="B38" s="14" t="s">
        <v>579</v>
      </c>
      <c r="C38" s="9" t="s">
        <v>73</v>
      </c>
      <c r="D38" s="13" t="s">
        <v>580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150</v>
      </c>
      <c r="T38" s="12">
        <v>45834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558</v>
      </c>
      <c r="AG38" s="1" t="s">
        <v>120</v>
      </c>
      <c r="AH38" s="1" t="s">
        <v>74</v>
      </c>
      <c r="AI38" s="1">
        <v>2</v>
      </c>
      <c r="AJ38" s="3">
        <v>45832</v>
      </c>
      <c r="AK38" s="3">
        <v>0</v>
      </c>
      <c r="AL38" s="3">
        <v>45823</v>
      </c>
      <c r="AM38" s="3">
        <v>45830</v>
      </c>
      <c r="AN38" s="3">
        <v>45831</v>
      </c>
      <c r="AO38" s="3">
        <v>45831</v>
      </c>
      <c r="AP38" s="3">
        <v>45827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331.46898400000003</v>
      </c>
    </row>
    <row r="39" spans="1:56" ht="27.75" customHeight="1" x14ac:dyDescent="0.45">
      <c r="A39" s="3">
        <v>45820</v>
      </c>
      <c r="B39" s="14" t="s">
        <v>579</v>
      </c>
      <c r="C39" s="9" t="s">
        <v>73</v>
      </c>
      <c r="D39" s="13" t="s">
        <v>581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150</v>
      </c>
      <c r="T39" s="12">
        <v>45834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558</v>
      </c>
      <c r="AG39" s="1" t="s">
        <v>122</v>
      </c>
      <c r="AH39" s="1" t="s">
        <v>74</v>
      </c>
      <c r="AI39" s="1">
        <v>2</v>
      </c>
      <c r="AJ39" s="3">
        <v>45832</v>
      </c>
      <c r="AK39" s="3">
        <v>0</v>
      </c>
      <c r="AL39" s="3">
        <v>45823</v>
      </c>
      <c r="AM39" s="3">
        <v>45830</v>
      </c>
      <c r="AN39" s="3">
        <v>45831</v>
      </c>
      <c r="AO39" s="3">
        <v>45831</v>
      </c>
      <c r="AP39" s="3">
        <v>45827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331.46898400000003</v>
      </c>
    </row>
    <row r="40" spans="1:56" ht="27.75" customHeight="1" x14ac:dyDescent="0.45">
      <c r="A40" s="3">
        <v>45820</v>
      </c>
      <c r="B40" s="14" t="s">
        <v>579</v>
      </c>
      <c r="C40" s="9" t="s">
        <v>73</v>
      </c>
      <c r="D40" s="13" t="s">
        <v>210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150</v>
      </c>
      <c r="T40" s="12">
        <v>45834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186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558</v>
      </c>
      <c r="AG40" s="1" t="s">
        <v>122</v>
      </c>
      <c r="AH40" s="1" t="s">
        <v>74</v>
      </c>
      <c r="AI40" s="1">
        <v>2</v>
      </c>
      <c r="AJ40" s="3">
        <v>45832</v>
      </c>
      <c r="AK40" s="3">
        <v>0</v>
      </c>
      <c r="AL40" s="3">
        <v>45823</v>
      </c>
      <c r="AM40" s="3">
        <v>45830</v>
      </c>
      <c r="AN40" s="3">
        <v>45831</v>
      </c>
      <c r="AO40" s="3">
        <v>45831</v>
      </c>
      <c r="AP40" s="3">
        <v>45827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662.93796800000007</v>
      </c>
    </row>
    <row r="41" spans="1:56" ht="27.75" customHeight="1" x14ac:dyDescent="0.45">
      <c r="A41" s="3">
        <v>45820</v>
      </c>
      <c r="B41" s="14" t="s">
        <v>583</v>
      </c>
      <c r="C41" s="9" t="s">
        <v>73</v>
      </c>
      <c r="D41" s="13" t="s">
        <v>340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150</v>
      </c>
      <c r="T41" s="12">
        <v>45834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557</v>
      </c>
      <c r="AG41" s="1" t="s">
        <v>122</v>
      </c>
      <c r="AH41" s="1" t="s">
        <v>74</v>
      </c>
      <c r="AI41" s="1">
        <v>2</v>
      </c>
      <c r="AJ41" s="3">
        <v>45834</v>
      </c>
      <c r="AK41" s="3">
        <v>0</v>
      </c>
      <c r="AL41" s="3">
        <v>45825</v>
      </c>
      <c r="AM41" s="3">
        <v>45832</v>
      </c>
      <c r="AN41" s="3">
        <v>45833</v>
      </c>
      <c r="AO41" s="3">
        <v>45833</v>
      </c>
      <c r="AP41" s="3">
        <v>45829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352.51463377777782</v>
      </c>
    </row>
    <row r="42" spans="1:56" ht="27.75" customHeight="1" x14ac:dyDescent="0.45">
      <c r="A42" s="3">
        <v>45820</v>
      </c>
      <c r="B42" s="14" t="s">
        <v>583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150</v>
      </c>
      <c r="T42" s="12">
        <v>45834</v>
      </c>
      <c r="U42" s="11">
        <v>5000</v>
      </c>
      <c r="V42" s="10">
        <v>0</v>
      </c>
      <c r="W42" s="10">
        <v>5000</v>
      </c>
      <c r="X42" s="10">
        <v>0</v>
      </c>
      <c r="Y42" s="10">
        <v>0</v>
      </c>
      <c r="Z42" s="9" t="s">
        <v>186</v>
      </c>
      <c r="AA42" s="8">
        <v>5238.75</v>
      </c>
      <c r="AB42" s="8">
        <v>0</v>
      </c>
      <c r="AC42" s="8">
        <v>5238.75</v>
      </c>
      <c r="AD42" s="8">
        <v>0</v>
      </c>
      <c r="AE42" s="8">
        <v>0</v>
      </c>
      <c r="AF42" s="8" t="s">
        <v>557</v>
      </c>
      <c r="AG42" s="1" t="s">
        <v>120</v>
      </c>
      <c r="AH42" s="1" t="s">
        <v>77</v>
      </c>
      <c r="AI42" s="1">
        <v>2</v>
      </c>
      <c r="AJ42" s="3">
        <v>45834</v>
      </c>
      <c r="AK42" s="3">
        <v>0</v>
      </c>
      <c r="AL42" s="3">
        <v>0</v>
      </c>
      <c r="AM42" s="3">
        <v>0</v>
      </c>
      <c r="AN42" s="3">
        <v>0</v>
      </c>
      <c r="AO42" s="3">
        <v>45832</v>
      </c>
      <c r="AP42" s="3">
        <v>45829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394.60593333333333</v>
      </c>
    </row>
    <row r="43" spans="1:56" ht="27.75" customHeight="1" x14ac:dyDescent="0.45">
      <c r="A43" s="3">
        <v>45820</v>
      </c>
      <c r="B43" s="14" t="s">
        <v>584</v>
      </c>
      <c r="C43" s="9" t="s">
        <v>73</v>
      </c>
      <c r="D43" s="13" t="s">
        <v>59</v>
      </c>
      <c r="E43" s="9">
        <v>19</v>
      </c>
      <c r="F43" s="9">
        <v>36</v>
      </c>
      <c r="G43" s="9" t="s">
        <v>60</v>
      </c>
      <c r="H43" s="9">
        <v>0</v>
      </c>
      <c r="I43" s="9">
        <v>75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150</v>
      </c>
      <c r="T43" s="12">
        <v>45834</v>
      </c>
      <c r="U43" s="11">
        <v>5000</v>
      </c>
      <c r="V43" s="10">
        <v>0</v>
      </c>
      <c r="W43" s="10">
        <v>5000</v>
      </c>
      <c r="X43" s="10">
        <v>0</v>
      </c>
      <c r="Y43" s="10">
        <v>0</v>
      </c>
      <c r="Z43" s="9" t="s">
        <v>186</v>
      </c>
      <c r="AA43" s="8">
        <v>5238.75</v>
      </c>
      <c r="AB43" s="8">
        <v>0</v>
      </c>
      <c r="AC43" s="8">
        <v>5238.75</v>
      </c>
      <c r="AD43" s="8">
        <v>0</v>
      </c>
      <c r="AE43" s="8">
        <v>0</v>
      </c>
      <c r="AF43" s="8" t="s">
        <v>558</v>
      </c>
      <c r="AG43" s="1" t="s">
        <v>120</v>
      </c>
      <c r="AH43" s="1" t="s">
        <v>77</v>
      </c>
      <c r="AI43" s="1">
        <v>2</v>
      </c>
      <c r="AJ43" s="3">
        <v>45834</v>
      </c>
      <c r="AK43" s="3">
        <v>0</v>
      </c>
      <c r="AL43" s="3">
        <v>0</v>
      </c>
      <c r="AM43" s="3">
        <v>0</v>
      </c>
      <c r="AN43" s="3">
        <v>0</v>
      </c>
      <c r="AO43" s="3">
        <v>45832</v>
      </c>
      <c r="AP43" s="3">
        <v>45829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394.60593333333333</v>
      </c>
    </row>
    <row r="44" spans="1:56" ht="27.75" customHeight="1" x14ac:dyDescent="0.45">
      <c r="A44" s="3">
        <v>45825</v>
      </c>
      <c r="B44" s="14" t="s">
        <v>614</v>
      </c>
      <c r="C44" s="9" t="s">
        <v>73</v>
      </c>
      <c r="D44" s="13" t="s">
        <v>59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150</v>
      </c>
      <c r="T44" s="12">
        <v>45834</v>
      </c>
      <c r="U44" s="11">
        <v>20000</v>
      </c>
      <c r="V44" s="10">
        <v>1000</v>
      </c>
      <c r="W44" s="10">
        <v>19000</v>
      </c>
      <c r="X44" s="10">
        <v>0</v>
      </c>
      <c r="Y44" s="10">
        <v>0</v>
      </c>
      <c r="Z44" s="9" t="s">
        <v>186</v>
      </c>
      <c r="AA44" s="8">
        <v>16722.09</v>
      </c>
      <c r="AB44" s="8">
        <v>0</v>
      </c>
      <c r="AC44" s="8">
        <v>16722.09</v>
      </c>
      <c r="AD44" s="8">
        <v>0</v>
      </c>
      <c r="AE44" s="8">
        <v>0</v>
      </c>
      <c r="AF44" s="8" t="s">
        <v>615</v>
      </c>
      <c r="AG44" s="1" t="s">
        <v>120</v>
      </c>
      <c r="AH44" s="1" t="s">
        <v>77</v>
      </c>
      <c r="AI44" s="1">
        <v>2</v>
      </c>
      <c r="AJ44" s="3">
        <v>45834</v>
      </c>
      <c r="AK44" s="3">
        <v>0</v>
      </c>
      <c r="AL44" s="3">
        <v>0</v>
      </c>
      <c r="AM44" s="3">
        <v>0</v>
      </c>
      <c r="AN44" s="3">
        <v>0</v>
      </c>
      <c r="AO44" s="3">
        <v>45832</v>
      </c>
      <c r="AP44" s="3">
        <v>45829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1259.5821392000003</v>
      </c>
    </row>
    <row r="45" spans="1:56" ht="27.75" customHeight="1" x14ac:dyDescent="0.45">
      <c r="A45" s="3">
        <v>45827</v>
      </c>
      <c r="B45" s="14" t="s">
        <v>649</v>
      </c>
      <c r="C45" s="9" t="s">
        <v>73</v>
      </c>
      <c r="D45" s="13" t="s">
        <v>480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150</v>
      </c>
      <c r="T45" s="12">
        <v>45836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650</v>
      </c>
      <c r="AG45" s="1" t="s">
        <v>120</v>
      </c>
      <c r="AH45" s="1" t="s">
        <v>74</v>
      </c>
      <c r="AI45" s="1">
        <v>2</v>
      </c>
      <c r="AJ45" s="3">
        <v>45836</v>
      </c>
      <c r="AK45" s="3">
        <v>0</v>
      </c>
      <c r="AL45" s="3">
        <v>45827</v>
      </c>
      <c r="AM45" s="3">
        <v>45834</v>
      </c>
      <c r="AN45" s="3">
        <v>45835</v>
      </c>
      <c r="AO45" s="3">
        <v>45835</v>
      </c>
      <c r="AP45" s="3">
        <v>45831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331.46898400000003</v>
      </c>
    </row>
    <row r="46" spans="1:56" ht="27.75" customHeight="1" x14ac:dyDescent="0.45">
      <c r="A46" s="3">
        <v>45827</v>
      </c>
      <c r="B46" s="14" t="s">
        <v>649</v>
      </c>
      <c r="C46" s="9" t="s">
        <v>73</v>
      </c>
      <c r="D46" s="13">
        <v>997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150</v>
      </c>
      <c r="T46" s="12">
        <v>45836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650</v>
      </c>
      <c r="AG46" s="1" t="s">
        <v>120</v>
      </c>
      <c r="AH46" s="1" t="s">
        <v>74</v>
      </c>
      <c r="AI46" s="1">
        <v>2</v>
      </c>
      <c r="AJ46" s="3">
        <v>45836</v>
      </c>
      <c r="AK46" s="3">
        <v>0</v>
      </c>
      <c r="AL46" s="3">
        <v>45827</v>
      </c>
      <c r="AM46" s="3">
        <v>45834</v>
      </c>
      <c r="AN46" s="3">
        <v>45835</v>
      </c>
      <c r="AO46" s="3">
        <v>45835</v>
      </c>
      <c r="AP46" s="3">
        <v>45831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331.46898400000003</v>
      </c>
    </row>
    <row r="47" spans="1:56" ht="27.75" customHeight="1" x14ac:dyDescent="0.45">
      <c r="A47" s="3">
        <v>45827</v>
      </c>
      <c r="B47" s="14" t="s">
        <v>649</v>
      </c>
      <c r="C47" s="9" t="s">
        <v>73</v>
      </c>
      <c r="D47" s="13" t="s">
        <v>651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150</v>
      </c>
      <c r="T47" s="12">
        <v>45836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650</v>
      </c>
      <c r="AG47" s="1" t="s">
        <v>121</v>
      </c>
      <c r="AH47" s="1" t="s">
        <v>74</v>
      </c>
      <c r="AI47" s="1">
        <v>2</v>
      </c>
      <c r="AJ47" s="3">
        <v>45836</v>
      </c>
      <c r="AK47" s="3">
        <v>0</v>
      </c>
      <c r="AL47" s="3">
        <v>45827</v>
      </c>
      <c r="AM47" s="3">
        <v>45834</v>
      </c>
      <c r="AN47" s="3">
        <v>45835</v>
      </c>
      <c r="AO47" s="3">
        <v>45835</v>
      </c>
      <c r="AP47" s="3">
        <v>45831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331.46898400000003</v>
      </c>
    </row>
    <row r="48" spans="1:56" ht="27.75" customHeight="1" x14ac:dyDescent="0.45">
      <c r="A48" s="3">
        <v>45827</v>
      </c>
      <c r="B48" s="14" t="s">
        <v>652</v>
      </c>
      <c r="C48" s="9" t="s">
        <v>73</v>
      </c>
      <c r="D48" s="13" t="s">
        <v>340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150</v>
      </c>
      <c r="T48" s="12">
        <v>45836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650</v>
      </c>
      <c r="AG48" s="1" t="s">
        <v>120</v>
      </c>
      <c r="AH48" s="1" t="s">
        <v>74</v>
      </c>
      <c r="AI48" s="1">
        <v>2</v>
      </c>
      <c r="AJ48" s="3">
        <v>45836</v>
      </c>
      <c r="AK48" s="3">
        <v>0</v>
      </c>
      <c r="AL48" s="3">
        <v>45827</v>
      </c>
      <c r="AM48" s="3">
        <v>45834</v>
      </c>
      <c r="AN48" s="3">
        <v>45835</v>
      </c>
      <c r="AO48" s="3">
        <v>45835</v>
      </c>
      <c r="AP48" s="3">
        <v>45831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352.51463377777782</v>
      </c>
    </row>
    <row r="49" spans="1:56" ht="27.75" customHeight="1" x14ac:dyDescent="0.45">
      <c r="A49" s="3">
        <v>45827</v>
      </c>
      <c r="B49" s="14" t="s">
        <v>649</v>
      </c>
      <c r="C49" s="9" t="s">
        <v>73</v>
      </c>
      <c r="D49" s="13" t="s">
        <v>580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150</v>
      </c>
      <c r="T49" s="12">
        <v>45841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653</v>
      </c>
      <c r="AG49" s="1" t="s">
        <v>120</v>
      </c>
      <c r="AH49" s="1" t="s">
        <v>74</v>
      </c>
      <c r="AI49" s="1">
        <v>2</v>
      </c>
      <c r="AJ49" s="3">
        <v>45841</v>
      </c>
      <c r="AK49" s="3">
        <v>0</v>
      </c>
      <c r="AL49" s="3">
        <v>45832</v>
      </c>
      <c r="AM49" s="3">
        <v>45839</v>
      </c>
      <c r="AN49" s="3">
        <v>45840</v>
      </c>
      <c r="AO49" s="3">
        <v>45840</v>
      </c>
      <c r="AP49" s="3">
        <v>45836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331.46898400000003</v>
      </c>
    </row>
    <row r="50" spans="1:56" ht="27.75" customHeight="1" x14ac:dyDescent="0.45">
      <c r="A50" s="3">
        <v>45827</v>
      </c>
      <c r="B50" s="14" t="s">
        <v>649</v>
      </c>
      <c r="C50" s="9" t="s">
        <v>73</v>
      </c>
      <c r="D50" s="13" t="s">
        <v>477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150</v>
      </c>
      <c r="T50" s="12">
        <v>45841</v>
      </c>
      <c r="U50" s="11">
        <v>5000</v>
      </c>
      <c r="V50" s="10">
        <v>0</v>
      </c>
      <c r="W50" s="10">
        <v>5000</v>
      </c>
      <c r="X50" s="10">
        <v>5400</v>
      </c>
      <c r="Y50" s="10">
        <v>0</v>
      </c>
      <c r="Z50" s="9" t="s">
        <v>186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653</v>
      </c>
      <c r="AG50" s="1" t="s">
        <v>120</v>
      </c>
      <c r="AH50" s="1" t="s">
        <v>74</v>
      </c>
      <c r="AI50" s="1">
        <v>2</v>
      </c>
      <c r="AJ50" s="3">
        <v>45841</v>
      </c>
      <c r="AK50" s="3">
        <v>0</v>
      </c>
      <c r="AL50" s="3">
        <v>45832</v>
      </c>
      <c r="AM50" s="3">
        <v>45839</v>
      </c>
      <c r="AN50" s="3">
        <v>45840</v>
      </c>
      <c r="AO50" s="3">
        <v>45840</v>
      </c>
      <c r="AP50" s="3">
        <v>45836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187</v>
      </c>
      <c r="BD50" s="56">
        <v>0</v>
      </c>
    </row>
    <row r="51" spans="1:56" ht="27.75" customHeight="1" x14ac:dyDescent="0.45">
      <c r="A51" s="3">
        <v>45827</v>
      </c>
      <c r="B51" s="14" t="s">
        <v>649</v>
      </c>
      <c r="C51" s="9" t="s">
        <v>73</v>
      </c>
      <c r="D51" s="13" t="s">
        <v>478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150</v>
      </c>
      <c r="T51" s="12">
        <v>45841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653</v>
      </c>
      <c r="AG51" s="1" t="s">
        <v>121</v>
      </c>
      <c r="AH51" s="1" t="s">
        <v>74</v>
      </c>
      <c r="AI51" s="1">
        <v>2</v>
      </c>
      <c r="AJ51" s="3">
        <v>45841</v>
      </c>
      <c r="AK51" s="3">
        <v>0</v>
      </c>
      <c r="AL51" s="3">
        <v>45832</v>
      </c>
      <c r="AM51" s="3">
        <v>45839</v>
      </c>
      <c r="AN51" s="3">
        <v>45840</v>
      </c>
      <c r="AO51" s="3">
        <v>45840</v>
      </c>
      <c r="AP51" s="3">
        <v>45836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187</v>
      </c>
      <c r="BD51" s="56">
        <v>331.46898400000003</v>
      </c>
    </row>
    <row r="52" spans="1:56" ht="27.75" customHeight="1" x14ac:dyDescent="0.45">
      <c r="A52" s="3">
        <v>45827</v>
      </c>
      <c r="B52" s="14" t="s">
        <v>649</v>
      </c>
      <c r="C52" s="9" t="s">
        <v>73</v>
      </c>
      <c r="D52" s="13" t="s">
        <v>210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150</v>
      </c>
      <c r="T52" s="12">
        <v>45841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653</v>
      </c>
      <c r="AG52" s="1" t="s">
        <v>61</v>
      </c>
      <c r="AH52" s="1" t="s">
        <v>74</v>
      </c>
      <c r="AI52" s="1">
        <v>2</v>
      </c>
      <c r="AJ52" s="3">
        <v>45841</v>
      </c>
      <c r="AK52" s="3">
        <v>0</v>
      </c>
      <c r="AL52" s="3">
        <v>45832</v>
      </c>
      <c r="AM52" s="3">
        <v>45839</v>
      </c>
      <c r="AN52" s="3">
        <v>45840</v>
      </c>
      <c r="AO52" s="3">
        <v>45840</v>
      </c>
      <c r="AP52" s="3">
        <v>45836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187</v>
      </c>
      <c r="BD52" s="56">
        <v>331.46898400000003</v>
      </c>
    </row>
    <row r="53" spans="1:56" ht="27.75" customHeight="1" x14ac:dyDescent="0.45">
      <c r="A53" s="3">
        <v>45827</v>
      </c>
      <c r="B53" s="14" t="s">
        <v>652</v>
      </c>
      <c r="C53" s="9" t="s">
        <v>73</v>
      </c>
      <c r="D53" s="13" t="s">
        <v>340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150</v>
      </c>
      <c r="T53" s="12">
        <v>45841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186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653</v>
      </c>
      <c r="AG53" s="1" t="s">
        <v>119</v>
      </c>
      <c r="AH53" s="1" t="s">
        <v>74</v>
      </c>
      <c r="AI53" s="1">
        <v>2</v>
      </c>
      <c r="AJ53" s="3">
        <v>45841</v>
      </c>
      <c r="AK53" s="3">
        <v>0</v>
      </c>
      <c r="AL53" s="3">
        <v>45832</v>
      </c>
      <c r="AM53" s="3">
        <v>45839</v>
      </c>
      <c r="AN53" s="3">
        <v>45840</v>
      </c>
      <c r="AO53" s="3">
        <v>45840</v>
      </c>
      <c r="AP53" s="3">
        <v>45836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187</v>
      </c>
      <c r="BD53" s="56">
        <v>352.51463377777782</v>
      </c>
    </row>
    <row r="54" spans="1:56" ht="27.75" customHeight="1" x14ac:dyDescent="0.45">
      <c r="A54" s="3">
        <v>0</v>
      </c>
      <c r="B54" s="14" t="s">
        <v>133</v>
      </c>
      <c r="C54" s="9" t="s">
        <v>73</v>
      </c>
      <c r="D54" s="13" t="s">
        <v>485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150</v>
      </c>
      <c r="T54" s="12" t="s">
        <v>63</v>
      </c>
      <c r="U54" s="11">
        <v>5000</v>
      </c>
      <c r="V54" s="10">
        <v>0</v>
      </c>
      <c r="W54" s="10">
        <v>5000</v>
      </c>
      <c r="X54" s="10">
        <v>5800</v>
      </c>
      <c r="Y54" s="10">
        <v>0</v>
      </c>
      <c r="Z54" s="9" t="s">
        <v>186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121</v>
      </c>
      <c r="AH54" s="1" t="s">
        <v>74</v>
      </c>
      <c r="AI54" s="1">
        <v>2</v>
      </c>
      <c r="AJ54" s="3" t="s">
        <v>63</v>
      </c>
      <c r="AK54" s="3">
        <v>0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187</v>
      </c>
      <c r="BD54" s="56">
        <v>0</v>
      </c>
    </row>
    <row r="55" spans="1:56" ht="27.75" customHeight="1" x14ac:dyDescent="0.45">
      <c r="A55" s="3" t="s">
        <v>141</v>
      </c>
      <c r="B55" s="14" t="s">
        <v>141</v>
      </c>
      <c r="C55" s="9" t="s">
        <v>73</v>
      </c>
      <c r="D55" s="13" t="s">
        <v>61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150</v>
      </c>
      <c r="T55" s="12">
        <v>45868</v>
      </c>
      <c r="U55" s="11">
        <v>400000</v>
      </c>
      <c r="V55" s="10">
        <v>0</v>
      </c>
      <c r="W55" s="10">
        <v>400000</v>
      </c>
      <c r="X55" s="10">
        <v>0</v>
      </c>
      <c r="Y55" s="10">
        <v>420000</v>
      </c>
      <c r="Z55" s="9" t="s">
        <v>186</v>
      </c>
      <c r="AA55" s="8">
        <v>352043.99999999994</v>
      </c>
      <c r="AB55" s="8">
        <v>0</v>
      </c>
      <c r="AC55" s="8">
        <v>352043.99999999994</v>
      </c>
      <c r="AD55" s="8">
        <v>0</v>
      </c>
      <c r="AE55" s="8">
        <v>0</v>
      </c>
      <c r="AF55" s="8">
        <v>0</v>
      </c>
      <c r="AG55" s="1" t="s">
        <v>119</v>
      </c>
      <c r="AH55" s="1" t="s">
        <v>74</v>
      </c>
      <c r="AI55" s="1">
        <v>2</v>
      </c>
      <c r="AJ55" s="3">
        <v>45868</v>
      </c>
      <c r="AK55" s="3">
        <v>0</v>
      </c>
      <c r="AL55" s="3">
        <v>45859</v>
      </c>
      <c r="AM55" s="3">
        <v>45866</v>
      </c>
      <c r="AN55" s="3">
        <v>45867</v>
      </c>
      <c r="AO55" s="3">
        <v>45867</v>
      </c>
      <c r="AP55" s="3">
        <v>45863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187</v>
      </c>
      <c r="BD55" s="56">
        <v>26517.51872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186</v>
      </c>
      <c r="AA56" s="8">
        <v>479070.29725499998</v>
      </c>
      <c r="AB56" s="8">
        <v>0</v>
      </c>
      <c r="AC56" s="8">
        <v>479070.29725499998</v>
      </c>
      <c r="AD56" s="8">
        <v>0</v>
      </c>
      <c r="AE56" s="8">
        <v>0</v>
      </c>
      <c r="AF56" s="8" t="s">
        <v>58</v>
      </c>
      <c r="AG56" s="1" t="s">
        <v>120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188</v>
      </c>
      <c r="BD56" s="56">
        <v>0</v>
      </c>
    </row>
    <row r="57" spans="1:56" ht="27.75" customHeight="1" x14ac:dyDescent="0.45">
      <c r="A57" s="3">
        <v>45819</v>
      </c>
      <c r="B57" s="14" t="s">
        <v>559</v>
      </c>
      <c r="C57" s="9" t="s">
        <v>402</v>
      </c>
      <c r="D57" s="13" t="s">
        <v>544</v>
      </c>
      <c r="E57" s="9">
        <v>19</v>
      </c>
      <c r="F57" s="9">
        <v>34</v>
      </c>
      <c r="G57" s="9" t="s">
        <v>60</v>
      </c>
      <c r="H57" s="9" t="s">
        <v>76</v>
      </c>
      <c r="I57" s="9">
        <v>84</v>
      </c>
      <c r="J57" s="9" t="s">
        <v>57</v>
      </c>
      <c r="K57" s="9">
        <v>5</v>
      </c>
      <c r="L57" s="9" t="s">
        <v>91</v>
      </c>
      <c r="M57" s="10">
        <v>20</v>
      </c>
      <c r="N57" s="9">
        <v>37</v>
      </c>
      <c r="O57" s="9">
        <v>40</v>
      </c>
      <c r="P57" s="10">
        <v>365.12959231999992</v>
      </c>
      <c r="Q57" s="10">
        <v>0</v>
      </c>
      <c r="R57" s="10">
        <v>365.12959231999992</v>
      </c>
      <c r="S57" s="9" t="s">
        <v>67</v>
      </c>
      <c r="T57" s="12">
        <v>45834</v>
      </c>
      <c r="U57" s="11">
        <v>20000</v>
      </c>
      <c r="V57" s="10">
        <v>0</v>
      </c>
      <c r="W57" s="10">
        <v>20000</v>
      </c>
      <c r="X57" s="10">
        <v>20906</v>
      </c>
      <c r="Y57" s="10">
        <v>0</v>
      </c>
      <c r="Z57" s="9" t="s">
        <v>248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45834</v>
      </c>
      <c r="AK57" s="3">
        <v>45830</v>
      </c>
      <c r="AL57" s="3">
        <v>45823</v>
      </c>
      <c r="AM57" s="3">
        <v>45831</v>
      </c>
      <c r="AN57" s="3">
        <v>45832</v>
      </c>
      <c r="AO57" s="3">
        <v>45833</v>
      </c>
      <c r="AP57" s="3">
        <v>45829</v>
      </c>
      <c r="AQ57" s="3">
        <v>45834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607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30</v>
      </c>
      <c r="G58" s="9">
        <v>0</v>
      </c>
      <c r="H58" s="9">
        <v>0</v>
      </c>
      <c r="I58" s="9">
        <v>56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 t="s">
        <v>96</v>
      </c>
      <c r="W58" s="10">
        <v>0</v>
      </c>
      <c r="X58" s="10">
        <v>0</v>
      </c>
      <c r="Y58" s="10">
        <v>0</v>
      </c>
      <c r="Z58" s="9" t="s">
        <v>248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119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249</v>
      </c>
      <c r="BD58" s="56">
        <v>0</v>
      </c>
    </row>
    <row r="59" spans="1:56" ht="27.75" customHeight="1" x14ac:dyDescent="0.45">
      <c r="A59" s="3">
        <v>45825</v>
      </c>
      <c r="B59" s="14" t="s">
        <v>616</v>
      </c>
      <c r="C59" s="9" t="s">
        <v>147</v>
      </c>
      <c r="D59" s="13" t="s">
        <v>617</v>
      </c>
      <c r="E59" s="9">
        <v>19</v>
      </c>
      <c r="F59" s="9">
        <v>35</v>
      </c>
      <c r="G59" s="9" t="s">
        <v>60</v>
      </c>
      <c r="H59" s="9" t="s">
        <v>76</v>
      </c>
      <c r="I59" s="9">
        <v>102</v>
      </c>
      <c r="J59" s="9" t="s">
        <v>57</v>
      </c>
      <c r="K59" s="9">
        <v>5</v>
      </c>
      <c r="L59" s="9" t="s">
        <v>221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45840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116</v>
      </c>
      <c r="AA59" s="8">
        <v>5139.8424000000005</v>
      </c>
      <c r="AB59" s="8">
        <v>4000</v>
      </c>
      <c r="AC59" s="8">
        <v>1139.8424000000005</v>
      </c>
      <c r="AD59" s="8">
        <v>0</v>
      </c>
      <c r="AE59" s="8">
        <v>5139.8424000000005</v>
      </c>
      <c r="AF59" s="8">
        <v>0</v>
      </c>
      <c r="AG59" s="1" t="s">
        <v>119</v>
      </c>
      <c r="AH59" s="1" t="s">
        <v>75</v>
      </c>
      <c r="AI59" s="1">
        <v>4</v>
      </c>
      <c r="AJ59" s="3">
        <v>45840</v>
      </c>
      <c r="AK59" s="3">
        <v>45836</v>
      </c>
      <c r="AL59" s="3">
        <v>45829</v>
      </c>
      <c r="AM59" s="3">
        <v>45837</v>
      </c>
      <c r="AN59" s="3">
        <v>45838</v>
      </c>
      <c r="AO59" s="3">
        <v>45839</v>
      </c>
      <c r="AP59" s="3">
        <v>45835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214</v>
      </c>
      <c r="BD59" s="56">
        <v>96.253358222222246</v>
      </c>
    </row>
    <row r="60" spans="1:56" ht="27.75" customHeight="1" x14ac:dyDescent="0.45">
      <c r="A60" s="3">
        <v>45825</v>
      </c>
      <c r="B60" s="14" t="s">
        <v>616</v>
      </c>
      <c r="C60" s="9" t="s">
        <v>147</v>
      </c>
      <c r="D60" s="13" t="s">
        <v>618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221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45841</v>
      </c>
      <c r="U60" s="11">
        <v>5040</v>
      </c>
      <c r="V60" s="10">
        <v>0</v>
      </c>
      <c r="W60" s="10">
        <v>5040</v>
      </c>
      <c r="X60" s="10">
        <v>0</v>
      </c>
      <c r="Y60" s="10">
        <v>5292</v>
      </c>
      <c r="Z60" s="9" t="s">
        <v>116</v>
      </c>
      <c r="AA60" s="8">
        <v>4999.0247999999992</v>
      </c>
      <c r="AB60" s="8">
        <v>0</v>
      </c>
      <c r="AC60" s="8">
        <v>4999.0247999999992</v>
      </c>
      <c r="AD60" s="8">
        <v>0</v>
      </c>
      <c r="AE60" s="8">
        <v>4999.0247999999992</v>
      </c>
      <c r="AF60" s="8">
        <v>0</v>
      </c>
      <c r="AG60" s="1" t="s">
        <v>119</v>
      </c>
      <c r="AH60" s="1" t="s">
        <v>75</v>
      </c>
      <c r="AI60" s="1">
        <v>4</v>
      </c>
      <c r="AJ60" s="3">
        <v>45841</v>
      </c>
      <c r="AK60" s="3">
        <v>45837</v>
      </c>
      <c r="AL60" s="3">
        <v>45830</v>
      </c>
      <c r="AM60" s="3">
        <v>45838</v>
      </c>
      <c r="AN60" s="3">
        <v>45839</v>
      </c>
      <c r="AO60" s="3">
        <v>45840</v>
      </c>
      <c r="AP60" s="3">
        <v>45836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214</v>
      </c>
      <c r="BD60" s="56">
        <v>422.13987199999997</v>
      </c>
    </row>
    <row r="61" spans="1:56" ht="27.75" customHeight="1" x14ac:dyDescent="0.45">
      <c r="A61" s="3">
        <v>45796</v>
      </c>
      <c r="B61" s="14" t="s">
        <v>368</v>
      </c>
      <c r="C61" s="9" t="s">
        <v>147</v>
      </c>
      <c r="D61" s="13" t="s">
        <v>359</v>
      </c>
      <c r="E61" s="9">
        <v>19</v>
      </c>
      <c r="F61" s="9">
        <v>34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221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503</v>
      </c>
      <c r="V61" s="10">
        <v>0</v>
      </c>
      <c r="W61" s="10">
        <v>503</v>
      </c>
      <c r="X61" s="10">
        <v>5250</v>
      </c>
      <c r="Y61" s="10">
        <v>0</v>
      </c>
      <c r="Z61" s="9" t="s">
        <v>116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214</v>
      </c>
      <c r="BD61" s="56">
        <v>0</v>
      </c>
    </row>
    <row r="62" spans="1:56" ht="27.7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34</v>
      </c>
      <c r="G62" s="9" t="s">
        <v>60</v>
      </c>
      <c r="H62" s="9">
        <v>0</v>
      </c>
      <c r="I62" s="9">
        <v>80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116</v>
      </c>
      <c r="AA62" s="8">
        <v>10138.867200000001</v>
      </c>
      <c r="AB62" s="8">
        <v>4000</v>
      </c>
      <c r="AC62" s="8">
        <v>6138.8671999999997</v>
      </c>
      <c r="AD62" s="8">
        <v>0</v>
      </c>
      <c r="AE62" s="8">
        <v>10138.867200000001</v>
      </c>
      <c r="AF62" s="8" t="s">
        <v>58</v>
      </c>
      <c r="AG62" s="1" t="s">
        <v>121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215</v>
      </c>
      <c r="BD62" s="56">
        <v>0</v>
      </c>
    </row>
    <row r="63" spans="1:56" ht="27.75" customHeight="1" x14ac:dyDescent="0.45">
      <c r="A63" s="3">
        <v>45803</v>
      </c>
      <c r="B63" s="14" t="s">
        <v>412</v>
      </c>
      <c r="C63" s="9" t="s">
        <v>111</v>
      </c>
      <c r="D63" s="13" t="s">
        <v>413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45831</v>
      </c>
      <c r="U63" s="11">
        <v>3000</v>
      </c>
      <c r="V63" s="10">
        <v>0</v>
      </c>
      <c r="W63" s="10">
        <v>3000</v>
      </c>
      <c r="X63" s="10">
        <v>3300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>
        <v>45831</v>
      </c>
      <c r="AK63" s="3">
        <v>45827</v>
      </c>
      <c r="AL63" s="3">
        <v>45820</v>
      </c>
      <c r="AM63" s="3">
        <v>45828</v>
      </c>
      <c r="AN63" s="3">
        <v>45829</v>
      </c>
      <c r="AO63" s="3">
        <v>45830</v>
      </c>
      <c r="AP63" s="3">
        <v>45826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140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45814</v>
      </c>
      <c r="B64" s="14" t="s">
        <v>500</v>
      </c>
      <c r="C64" s="9" t="s">
        <v>501</v>
      </c>
      <c r="D64" s="13" t="s">
        <v>502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45833</v>
      </c>
      <c r="U64" s="11">
        <v>20000</v>
      </c>
      <c r="V64" s="10">
        <v>0</v>
      </c>
      <c r="W64" s="10">
        <v>20000</v>
      </c>
      <c r="X64" s="10">
        <v>20500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120</v>
      </c>
      <c r="AH64" s="1" t="s">
        <v>75</v>
      </c>
      <c r="AI64" s="1">
        <v>4</v>
      </c>
      <c r="AJ64" s="3">
        <v>45833</v>
      </c>
      <c r="AK64" s="3">
        <v>45829</v>
      </c>
      <c r="AL64" s="3">
        <v>45822</v>
      </c>
      <c r="AM64" s="3">
        <v>45830</v>
      </c>
      <c r="AN64" s="3">
        <v>45831</v>
      </c>
      <c r="AO64" s="3">
        <v>45832</v>
      </c>
      <c r="AP64" s="3">
        <v>45828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45803</v>
      </c>
      <c r="B65" s="14" t="s">
        <v>408</v>
      </c>
      <c r="C65" s="9" t="s">
        <v>111</v>
      </c>
      <c r="D65" s="13" t="s">
        <v>409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45835</v>
      </c>
      <c r="U65" s="11">
        <v>3000</v>
      </c>
      <c r="V65" s="10">
        <v>0</v>
      </c>
      <c r="W65" s="10">
        <v>3000</v>
      </c>
      <c r="X65" s="10">
        <v>3300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120</v>
      </c>
      <c r="AH65" s="1" t="s">
        <v>75</v>
      </c>
      <c r="AI65" s="1">
        <v>4</v>
      </c>
      <c r="AJ65" s="3">
        <v>45835</v>
      </c>
      <c r="AK65" s="3">
        <v>45831</v>
      </c>
      <c r="AL65" s="3">
        <v>45824</v>
      </c>
      <c r="AM65" s="3">
        <v>45832</v>
      </c>
      <c r="AN65" s="3">
        <v>45833</v>
      </c>
      <c r="AO65" s="3">
        <v>45834</v>
      </c>
      <c r="AP65" s="3">
        <v>45830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45825</v>
      </c>
      <c r="B66" s="14" t="s">
        <v>620</v>
      </c>
      <c r="C66" s="9" t="s">
        <v>147</v>
      </c>
      <c r="D66" s="13" t="s">
        <v>155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322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45836</v>
      </c>
      <c r="U66" s="11">
        <v>5040</v>
      </c>
      <c r="V66" s="10">
        <v>316</v>
      </c>
      <c r="W66" s="10">
        <v>4724</v>
      </c>
      <c r="X66" s="10">
        <v>0</v>
      </c>
      <c r="Y66" s="10">
        <v>4960.2</v>
      </c>
      <c r="Z66" s="9" t="s">
        <v>81</v>
      </c>
      <c r="AA66" s="8">
        <v>4949.5709999999999</v>
      </c>
      <c r="AB66" s="8">
        <v>4949.5709999999999</v>
      </c>
      <c r="AC66" s="8">
        <v>0</v>
      </c>
      <c r="AD66" s="8">
        <v>0</v>
      </c>
      <c r="AE66" s="8">
        <v>4949.5709999999999</v>
      </c>
      <c r="AF66" s="8">
        <v>0</v>
      </c>
      <c r="AG66" s="1" t="s">
        <v>119</v>
      </c>
      <c r="AH66" s="1" t="s">
        <v>75</v>
      </c>
      <c r="AI66" s="1">
        <v>4</v>
      </c>
      <c r="AJ66" s="3">
        <v>45836</v>
      </c>
      <c r="AK66" s="3">
        <v>45832</v>
      </c>
      <c r="AL66" s="3">
        <v>45825</v>
      </c>
      <c r="AM66" s="3">
        <v>45833</v>
      </c>
      <c r="AN66" s="3">
        <v>45834</v>
      </c>
      <c r="AO66" s="3">
        <v>45835</v>
      </c>
      <c r="AP66" s="3">
        <v>45831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45825</v>
      </c>
      <c r="B67" s="14" t="s">
        <v>620</v>
      </c>
      <c r="C67" s="9" t="s">
        <v>147</v>
      </c>
      <c r="D67" s="13" t="s">
        <v>621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322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45836</v>
      </c>
      <c r="U67" s="11">
        <v>5040</v>
      </c>
      <c r="V67" s="10">
        <v>360</v>
      </c>
      <c r="W67" s="10">
        <v>4680</v>
      </c>
      <c r="X67" s="10">
        <v>0</v>
      </c>
      <c r="Y67" s="10">
        <v>4914</v>
      </c>
      <c r="Z67" s="9" t="s">
        <v>81</v>
      </c>
      <c r="AA67" s="8">
        <v>4903.47</v>
      </c>
      <c r="AB67" s="8">
        <v>4903.47</v>
      </c>
      <c r="AC67" s="8">
        <v>0</v>
      </c>
      <c r="AD67" s="8">
        <v>0</v>
      </c>
      <c r="AE67" s="8">
        <v>4903.47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45836</v>
      </c>
      <c r="AK67" s="3">
        <v>45832</v>
      </c>
      <c r="AL67" s="3">
        <v>45825</v>
      </c>
      <c r="AM67" s="3">
        <v>45833</v>
      </c>
      <c r="AN67" s="3">
        <v>45834</v>
      </c>
      <c r="AO67" s="3">
        <v>45835</v>
      </c>
      <c r="AP67" s="3">
        <v>45831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45825</v>
      </c>
      <c r="B68" s="14" t="s">
        <v>620</v>
      </c>
      <c r="C68" s="9" t="s">
        <v>147</v>
      </c>
      <c r="D68" s="13" t="s">
        <v>294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322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45836</v>
      </c>
      <c r="U68" s="11">
        <v>5040</v>
      </c>
      <c r="V68" s="10">
        <v>0</v>
      </c>
      <c r="W68" s="10">
        <v>5040</v>
      </c>
      <c r="X68" s="10">
        <v>0</v>
      </c>
      <c r="Y68" s="10">
        <v>5292</v>
      </c>
      <c r="Z68" s="9" t="s">
        <v>81</v>
      </c>
      <c r="AA68" s="8">
        <v>5280.6600000000008</v>
      </c>
      <c r="AB68" s="8">
        <v>5280.6600000000008</v>
      </c>
      <c r="AC68" s="8">
        <v>0</v>
      </c>
      <c r="AD68" s="8">
        <v>0</v>
      </c>
      <c r="AE68" s="8">
        <v>5280.6600000000008</v>
      </c>
      <c r="AF68" s="8">
        <v>0</v>
      </c>
      <c r="AG68" s="1" t="s">
        <v>121</v>
      </c>
      <c r="AH68" s="1" t="s">
        <v>75</v>
      </c>
      <c r="AI68" s="1">
        <v>4</v>
      </c>
      <c r="AJ68" s="3">
        <v>45836</v>
      </c>
      <c r="AK68" s="3">
        <v>45832</v>
      </c>
      <c r="AL68" s="3">
        <v>45825</v>
      </c>
      <c r="AM68" s="3">
        <v>45833</v>
      </c>
      <c r="AN68" s="3">
        <v>45834</v>
      </c>
      <c r="AO68" s="3">
        <v>45835</v>
      </c>
      <c r="AP68" s="3">
        <v>45831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45721</v>
      </c>
      <c r="B69" s="14" t="s">
        <v>297</v>
      </c>
      <c r="C69" s="9" t="s">
        <v>147</v>
      </c>
      <c r="D69" s="13" t="s">
        <v>294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45836</v>
      </c>
      <c r="U69" s="11">
        <v>734</v>
      </c>
      <c r="V69" s="10">
        <v>0</v>
      </c>
      <c r="W69" s="10">
        <v>734</v>
      </c>
      <c r="X69" s="10">
        <v>0</v>
      </c>
      <c r="Y69" s="10">
        <v>770.7</v>
      </c>
      <c r="Z69" s="9" t="s">
        <v>81</v>
      </c>
      <c r="AA69" s="8">
        <v>769.0485000000001</v>
      </c>
      <c r="AB69" s="8">
        <v>769.0485000000001</v>
      </c>
      <c r="AC69" s="8">
        <v>0</v>
      </c>
      <c r="AD69" s="8">
        <v>0</v>
      </c>
      <c r="AE69" s="8">
        <v>769.0485000000001</v>
      </c>
      <c r="AF69" s="8">
        <v>0</v>
      </c>
      <c r="AG69" s="1" t="s">
        <v>121</v>
      </c>
      <c r="AH69" s="1" t="s">
        <v>75</v>
      </c>
      <c r="AI69" s="1">
        <v>4</v>
      </c>
      <c r="AJ69" s="3">
        <v>45836</v>
      </c>
      <c r="AK69" s="3">
        <v>45832</v>
      </c>
      <c r="AL69" s="3">
        <v>45825</v>
      </c>
      <c r="AM69" s="3">
        <v>45833</v>
      </c>
      <c r="AN69" s="3">
        <v>45834</v>
      </c>
      <c r="AO69" s="3">
        <v>45835</v>
      </c>
      <c r="AP69" s="3">
        <v>45831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45796</v>
      </c>
      <c r="B70" s="14" t="s">
        <v>369</v>
      </c>
      <c r="C70" s="9" t="s">
        <v>147</v>
      </c>
      <c r="D70" s="13" t="s">
        <v>361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45838</v>
      </c>
      <c r="U70" s="11">
        <v>833</v>
      </c>
      <c r="V70" s="10">
        <v>0</v>
      </c>
      <c r="W70" s="10">
        <v>833</v>
      </c>
      <c r="X70" s="10">
        <v>0</v>
      </c>
      <c r="Y70" s="10">
        <v>874.65000000000009</v>
      </c>
      <c r="Z70" s="9" t="s">
        <v>81</v>
      </c>
      <c r="AA70" s="8">
        <v>872.77575000000013</v>
      </c>
      <c r="AB70" s="8">
        <v>872.77575000000013</v>
      </c>
      <c r="AC70" s="8">
        <v>0</v>
      </c>
      <c r="AD70" s="8">
        <v>0</v>
      </c>
      <c r="AE70" s="8">
        <v>872.77575000000013</v>
      </c>
      <c r="AF70" s="8">
        <v>0</v>
      </c>
      <c r="AG70" s="1" t="s">
        <v>120</v>
      </c>
      <c r="AH70" s="1" t="s">
        <v>75</v>
      </c>
      <c r="AI70" s="1">
        <v>4</v>
      </c>
      <c r="AJ70" s="3">
        <v>45838</v>
      </c>
      <c r="AK70" s="3">
        <v>45834</v>
      </c>
      <c r="AL70" s="3">
        <v>45827</v>
      </c>
      <c r="AM70" s="3">
        <v>45835</v>
      </c>
      <c r="AN70" s="3">
        <v>45836</v>
      </c>
      <c r="AO70" s="3">
        <v>45837</v>
      </c>
      <c r="AP70" s="3">
        <v>45833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45814</v>
      </c>
      <c r="B71" s="14" t="s">
        <v>505</v>
      </c>
      <c r="C71" s="9" t="s">
        <v>501</v>
      </c>
      <c r="D71" s="13" t="s">
        <v>506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45838</v>
      </c>
      <c r="U71" s="11">
        <v>5000</v>
      </c>
      <c r="V71" s="10">
        <v>0</v>
      </c>
      <c r="W71" s="10">
        <v>5000</v>
      </c>
      <c r="X71" s="10">
        <v>5100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45838</v>
      </c>
      <c r="AK71" s="3">
        <v>45834</v>
      </c>
      <c r="AL71" s="3">
        <v>45827</v>
      </c>
      <c r="AM71" s="3">
        <v>45835</v>
      </c>
      <c r="AN71" s="3">
        <v>45836</v>
      </c>
      <c r="AO71" s="3">
        <v>45837</v>
      </c>
      <c r="AP71" s="3">
        <v>45833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45814</v>
      </c>
      <c r="B72" s="14" t="s">
        <v>505</v>
      </c>
      <c r="C72" s="9" t="s">
        <v>501</v>
      </c>
      <c r="D72" s="13" t="s">
        <v>507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45838</v>
      </c>
      <c r="U72" s="11">
        <v>10000</v>
      </c>
      <c r="V72" s="10">
        <v>0</v>
      </c>
      <c r="W72" s="10">
        <v>10000</v>
      </c>
      <c r="X72" s="10">
        <v>10700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 t="s">
        <v>634</v>
      </c>
      <c r="AG72" s="1" t="s">
        <v>120</v>
      </c>
      <c r="AH72" s="1" t="s">
        <v>75</v>
      </c>
      <c r="AI72" s="1">
        <v>4</v>
      </c>
      <c r="AJ72" s="3">
        <v>45838</v>
      </c>
      <c r="AK72" s="3">
        <v>45834</v>
      </c>
      <c r="AL72" s="3">
        <v>45827</v>
      </c>
      <c r="AM72" s="3">
        <v>45835</v>
      </c>
      <c r="AN72" s="3">
        <v>45836</v>
      </c>
      <c r="AO72" s="3">
        <v>45837</v>
      </c>
      <c r="AP72" s="3">
        <v>45833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45825</v>
      </c>
      <c r="B73" s="14" t="s">
        <v>619</v>
      </c>
      <c r="C73" s="9" t="s">
        <v>147</v>
      </c>
      <c r="D73" s="13" t="s">
        <v>361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221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45838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81</v>
      </c>
      <c r="AA73" s="8">
        <v>5280.6600000000008</v>
      </c>
      <c r="AB73" s="8">
        <v>5280.6600000000008</v>
      </c>
      <c r="AC73" s="8">
        <v>0</v>
      </c>
      <c r="AD73" s="8">
        <v>0</v>
      </c>
      <c r="AE73" s="8">
        <v>5280.6600000000008</v>
      </c>
      <c r="AF73" s="8">
        <v>0</v>
      </c>
      <c r="AG73" s="1" t="s">
        <v>119</v>
      </c>
      <c r="AH73" s="1" t="s">
        <v>75</v>
      </c>
      <c r="AI73" s="1">
        <v>4</v>
      </c>
      <c r="AJ73" s="3">
        <v>45838</v>
      </c>
      <c r="AK73" s="3">
        <v>45834</v>
      </c>
      <c r="AL73" s="3">
        <v>45827</v>
      </c>
      <c r="AM73" s="3">
        <v>45835</v>
      </c>
      <c r="AN73" s="3">
        <v>45836</v>
      </c>
      <c r="AO73" s="3">
        <v>45837</v>
      </c>
      <c r="AP73" s="3">
        <v>45833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45825</v>
      </c>
      <c r="B74" s="14" t="s">
        <v>619</v>
      </c>
      <c r="C74" s="9" t="s">
        <v>147</v>
      </c>
      <c r="D74" s="13" t="s">
        <v>209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221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45838</v>
      </c>
      <c r="U74" s="11">
        <v>5040</v>
      </c>
      <c r="V74" s="10">
        <v>0</v>
      </c>
      <c r="W74" s="10">
        <v>5040</v>
      </c>
      <c r="X74" s="10">
        <v>0</v>
      </c>
      <c r="Y74" s="10">
        <v>5292</v>
      </c>
      <c r="Z74" s="9" t="s">
        <v>81</v>
      </c>
      <c r="AA74" s="8">
        <v>5280.6600000000008</v>
      </c>
      <c r="AB74" s="8">
        <v>5280.6600000000008</v>
      </c>
      <c r="AC74" s="8">
        <v>0</v>
      </c>
      <c r="AD74" s="8">
        <v>0</v>
      </c>
      <c r="AE74" s="8">
        <v>5280.6600000000008</v>
      </c>
      <c r="AF74" s="8">
        <v>0</v>
      </c>
      <c r="AG74" s="1" t="s">
        <v>120</v>
      </c>
      <c r="AH74" s="1" t="s">
        <v>75</v>
      </c>
      <c r="AI74" s="1">
        <v>4</v>
      </c>
      <c r="AJ74" s="3">
        <v>45838</v>
      </c>
      <c r="AK74" s="3">
        <v>45834</v>
      </c>
      <c r="AL74" s="3">
        <v>45827</v>
      </c>
      <c r="AM74" s="3">
        <v>45835</v>
      </c>
      <c r="AN74" s="3">
        <v>45836</v>
      </c>
      <c r="AO74" s="3">
        <v>45837</v>
      </c>
      <c r="AP74" s="3">
        <v>45833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45825</v>
      </c>
      <c r="B75" s="14" t="s">
        <v>619</v>
      </c>
      <c r="C75" s="9" t="s">
        <v>147</v>
      </c>
      <c r="D75" s="13" t="s">
        <v>262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221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45838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81</v>
      </c>
      <c r="AA75" s="8">
        <v>5280.6600000000008</v>
      </c>
      <c r="AB75" s="8">
        <v>5280.6600000000008</v>
      </c>
      <c r="AC75" s="8">
        <v>0</v>
      </c>
      <c r="AD75" s="8">
        <v>0</v>
      </c>
      <c r="AE75" s="8">
        <v>5280.6600000000008</v>
      </c>
      <c r="AF75" s="8">
        <v>0</v>
      </c>
      <c r="AG75" s="1" t="s">
        <v>121</v>
      </c>
      <c r="AH75" s="1" t="s">
        <v>75</v>
      </c>
      <c r="AI75" s="1">
        <v>4</v>
      </c>
      <c r="AJ75" s="3">
        <v>45838</v>
      </c>
      <c r="AK75" s="3">
        <v>45834</v>
      </c>
      <c r="AL75" s="3">
        <v>45827</v>
      </c>
      <c r="AM75" s="3">
        <v>45835</v>
      </c>
      <c r="AN75" s="3">
        <v>45836</v>
      </c>
      <c r="AO75" s="3">
        <v>45837</v>
      </c>
      <c r="AP75" s="3">
        <v>45833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45721</v>
      </c>
      <c r="B76" s="14" t="s">
        <v>296</v>
      </c>
      <c r="C76" s="9" t="s">
        <v>147</v>
      </c>
      <c r="D76" s="13" t="s">
        <v>262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45838</v>
      </c>
      <c r="U76" s="11">
        <v>111</v>
      </c>
      <c r="V76" s="10">
        <v>0</v>
      </c>
      <c r="W76" s="10">
        <v>111</v>
      </c>
      <c r="X76" s="10">
        <v>0</v>
      </c>
      <c r="Y76" s="10">
        <v>116.55000000000001</v>
      </c>
      <c r="Z76" s="9" t="s">
        <v>81</v>
      </c>
      <c r="AA76" s="8">
        <v>116.30025000000002</v>
      </c>
      <c r="AB76" s="8">
        <v>116.30025000000002</v>
      </c>
      <c r="AC76" s="8">
        <v>0</v>
      </c>
      <c r="AD76" s="8">
        <v>0</v>
      </c>
      <c r="AE76" s="8">
        <v>116.30025000000002</v>
      </c>
      <c r="AF76" s="8">
        <v>0</v>
      </c>
      <c r="AG76" s="1" t="s">
        <v>121</v>
      </c>
      <c r="AH76" s="1" t="s">
        <v>75</v>
      </c>
      <c r="AI76" s="1">
        <v>4</v>
      </c>
      <c r="AJ76" s="3">
        <v>45838</v>
      </c>
      <c r="AK76" s="3">
        <v>45834</v>
      </c>
      <c r="AL76" s="3">
        <v>45827</v>
      </c>
      <c r="AM76" s="3">
        <v>45835</v>
      </c>
      <c r="AN76" s="3">
        <v>45836</v>
      </c>
      <c r="AO76" s="3">
        <v>45837</v>
      </c>
      <c r="AP76" s="3">
        <v>45833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45827</v>
      </c>
      <c r="B77" s="14" t="s">
        <v>133</v>
      </c>
      <c r="C77" s="9" t="s">
        <v>147</v>
      </c>
      <c r="D77" s="13" t="s">
        <v>198</v>
      </c>
      <c r="E77" s="9">
        <v>20</v>
      </c>
      <c r="F77" s="9">
        <v>35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221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45841</v>
      </c>
      <c r="U77" s="11">
        <v>5040</v>
      </c>
      <c r="V77" s="10">
        <v>0</v>
      </c>
      <c r="W77" s="10">
        <v>5040</v>
      </c>
      <c r="X77" s="10">
        <v>0</v>
      </c>
      <c r="Y77" s="10">
        <v>5292</v>
      </c>
      <c r="Z77" s="9" t="s">
        <v>81</v>
      </c>
      <c r="AA77" s="8">
        <v>5139.8424000000005</v>
      </c>
      <c r="AB77" s="8">
        <v>0</v>
      </c>
      <c r="AC77" s="8">
        <v>5139.8424000000005</v>
      </c>
      <c r="AD77" s="8">
        <v>0</v>
      </c>
      <c r="AE77" s="8">
        <v>5139.8424000000005</v>
      </c>
      <c r="AF77" s="8">
        <v>0</v>
      </c>
      <c r="AG77" s="1" t="s">
        <v>120</v>
      </c>
      <c r="AH77" s="1" t="s">
        <v>75</v>
      </c>
      <c r="AI77" s="1">
        <v>4</v>
      </c>
      <c r="AJ77" s="3">
        <v>45841</v>
      </c>
      <c r="AK77" s="3">
        <v>45837</v>
      </c>
      <c r="AL77" s="3">
        <v>45830</v>
      </c>
      <c r="AM77" s="3">
        <v>45838</v>
      </c>
      <c r="AN77" s="3">
        <v>45839</v>
      </c>
      <c r="AO77" s="3">
        <v>45840</v>
      </c>
      <c r="AP77" s="3">
        <v>45836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388.34364800000003</v>
      </c>
    </row>
    <row r="78" spans="1:56" ht="27.75" customHeight="1" x14ac:dyDescent="0.45">
      <c r="A78" s="3">
        <v>45705</v>
      </c>
      <c r="B78" s="14" t="s">
        <v>287</v>
      </c>
      <c r="C78" s="9" t="s">
        <v>147</v>
      </c>
      <c r="D78" s="13" t="s">
        <v>198</v>
      </c>
      <c r="E78" s="9">
        <v>20</v>
      </c>
      <c r="F78" s="9">
        <v>35</v>
      </c>
      <c r="G78" s="9" t="s">
        <v>60</v>
      </c>
      <c r="H78" s="9" t="s">
        <v>76</v>
      </c>
      <c r="I78" s="9">
        <v>97</v>
      </c>
      <c r="J78" s="9" t="s">
        <v>57</v>
      </c>
      <c r="K78" s="9">
        <v>5</v>
      </c>
      <c r="L78" s="9" t="s">
        <v>221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45841</v>
      </c>
      <c r="U78" s="11">
        <v>855</v>
      </c>
      <c r="V78" s="10">
        <v>0</v>
      </c>
      <c r="W78" s="10">
        <v>855</v>
      </c>
      <c r="X78" s="10">
        <v>16440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120</v>
      </c>
      <c r="AH78" s="1" t="s">
        <v>75</v>
      </c>
      <c r="AI78" s="1">
        <v>4</v>
      </c>
      <c r="AJ78" s="3">
        <v>45841</v>
      </c>
      <c r="AK78" s="3">
        <v>45837</v>
      </c>
      <c r="AL78" s="3">
        <v>45830</v>
      </c>
      <c r="AM78" s="3">
        <v>45838</v>
      </c>
      <c r="AN78" s="3">
        <v>45839</v>
      </c>
      <c r="AO78" s="3">
        <v>45840</v>
      </c>
      <c r="AP78" s="3">
        <v>45836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 t="s">
        <v>289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45782</v>
      </c>
      <c r="B79" s="14" t="s">
        <v>358</v>
      </c>
      <c r="C79" s="9" t="s">
        <v>80</v>
      </c>
      <c r="D79" s="13" t="s">
        <v>311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45846</v>
      </c>
      <c r="U79" s="11">
        <v>5000</v>
      </c>
      <c r="V79" s="10">
        <v>3318</v>
      </c>
      <c r="W79" s="10">
        <v>1682</v>
      </c>
      <c r="X79" s="10">
        <v>4748</v>
      </c>
      <c r="Y79" s="10">
        <v>264.60000000000002</v>
      </c>
      <c r="Z79" s="9" t="s">
        <v>81</v>
      </c>
      <c r="AA79" s="8">
        <v>292.02049800000003</v>
      </c>
      <c r="AB79" s="8">
        <v>292.02049800000003</v>
      </c>
      <c r="AC79" s="8">
        <v>0</v>
      </c>
      <c r="AD79" s="8">
        <v>0</v>
      </c>
      <c r="AE79" s="8">
        <v>292.02049800000003</v>
      </c>
      <c r="AF79" s="8">
        <v>0</v>
      </c>
      <c r="AG79" s="1" t="s">
        <v>61</v>
      </c>
      <c r="AH79" s="1" t="s">
        <v>75</v>
      </c>
      <c r="AI79" s="1">
        <v>4</v>
      </c>
      <c r="AJ79" s="3">
        <v>45846</v>
      </c>
      <c r="AK79" s="3">
        <v>45842</v>
      </c>
      <c r="AL79" s="3">
        <v>45835</v>
      </c>
      <c r="AM79" s="3">
        <v>45843</v>
      </c>
      <c r="AN79" s="3">
        <v>45844</v>
      </c>
      <c r="AO79" s="3">
        <v>45845</v>
      </c>
      <c r="AP79" s="3">
        <v>45841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45810</v>
      </c>
      <c r="B80" s="14" t="s">
        <v>464</v>
      </c>
      <c r="C80" s="9" t="s">
        <v>80</v>
      </c>
      <c r="D80" s="13" t="s">
        <v>465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45846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3310.89</v>
      </c>
      <c r="AC80" s="8">
        <v>0</v>
      </c>
      <c r="AD80" s="8">
        <v>0</v>
      </c>
      <c r="AE80" s="8">
        <v>3310.89</v>
      </c>
      <c r="AF80" s="8">
        <v>0</v>
      </c>
      <c r="AG80" s="1" t="s">
        <v>119</v>
      </c>
      <c r="AH80" s="1" t="s">
        <v>75</v>
      </c>
      <c r="AI80" s="1">
        <v>4</v>
      </c>
      <c r="AJ80" s="3">
        <v>45846</v>
      </c>
      <c r="AK80" s="3">
        <v>45842</v>
      </c>
      <c r="AL80" s="3">
        <v>45835</v>
      </c>
      <c r="AM80" s="3">
        <v>45843</v>
      </c>
      <c r="AN80" s="3">
        <v>45844</v>
      </c>
      <c r="AO80" s="3">
        <v>45845</v>
      </c>
      <c r="AP80" s="3">
        <v>45841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45826</v>
      </c>
      <c r="B81" s="14" t="s">
        <v>635</v>
      </c>
      <c r="C81" s="9" t="s">
        <v>111</v>
      </c>
      <c r="D81" s="13" t="s">
        <v>636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45868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0</v>
      </c>
      <c r="AC81" s="8">
        <v>3310.89</v>
      </c>
      <c r="AD81" s="8">
        <v>0</v>
      </c>
      <c r="AE81" s="8">
        <v>3310.89</v>
      </c>
      <c r="AF81" s="8">
        <v>0</v>
      </c>
      <c r="AG81" s="1" t="s">
        <v>119</v>
      </c>
      <c r="AH81" s="1" t="s">
        <v>75</v>
      </c>
      <c r="AI81" s="1">
        <v>4</v>
      </c>
      <c r="AJ81" s="3">
        <v>45868</v>
      </c>
      <c r="AK81" s="3">
        <v>45864</v>
      </c>
      <c r="AL81" s="3">
        <v>45857</v>
      </c>
      <c r="AM81" s="3">
        <v>45865</v>
      </c>
      <c r="AN81" s="3">
        <v>45866</v>
      </c>
      <c r="AO81" s="3">
        <v>45867</v>
      </c>
      <c r="AP81" s="3">
        <v>45863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250.15613333333337</v>
      </c>
    </row>
    <row r="82" spans="1:56" ht="27.75" customHeight="1" x14ac:dyDescent="0.45">
      <c r="A82" s="3" t="s">
        <v>141</v>
      </c>
      <c r="B82" s="14" t="s">
        <v>141</v>
      </c>
      <c r="C82" s="9" t="s">
        <v>147</v>
      </c>
      <c r="D82" s="13" t="s">
        <v>61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45868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81</v>
      </c>
      <c r="AA82" s="8">
        <v>104775.00000000001</v>
      </c>
      <c r="AB82" s="8">
        <v>0</v>
      </c>
      <c r="AC82" s="8">
        <v>104775.00000000001</v>
      </c>
      <c r="AD82" s="8">
        <v>0</v>
      </c>
      <c r="AE82" s="8">
        <v>104775.00000000001</v>
      </c>
      <c r="AF82" s="8">
        <v>0</v>
      </c>
      <c r="AG82" s="1" t="s">
        <v>121</v>
      </c>
      <c r="AH82" s="1" t="s">
        <v>75</v>
      </c>
      <c r="AI82" s="1">
        <v>4</v>
      </c>
      <c r="AJ82" s="3">
        <v>45868</v>
      </c>
      <c r="AK82" s="3">
        <v>45864</v>
      </c>
      <c r="AL82" s="3">
        <v>45857</v>
      </c>
      <c r="AM82" s="3">
        <v>45865</v>
      </c>
      <c r="AN82" s="3">
        <v>45866</v>
      </c>
      <c r="AO82" s="3">
        <v>45867</v>
      </c>
      <c r="AP82" s="3">
        <v>45863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7916.333333333333</v>
      </c>
    </row>
    <row r="83" spans="1:56" ht="27.75" customHeight="1" x14ac:dyDescent="0.45">
      <c r="A83" s="3">
        <v>45799</v>
      </c>
      <c r="B83" s="14" t="s">
        <v>407</v>
      </c>
      <c r="C83" s="9" t="s">
        <v>385</v>
      </c>
      <c r="D83" s="13" t="s">
        <v>386</v>
      </c>
      <c r="E83" s="9">
        <v>20</v>
      </c>
      <c r="F83" s="9">
        <v>34</v>
      </c>
      <c r="G83" s="9" t="s">
        <v>60</v>
      </c>
      <c r="H83" s="9" t="s">
        <v>66</v>
      </c>
      <c r="I83" s="9">
        <v>95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71</v>
      </c>
      <c r="T83" s="12" t="s">
        <v>137</v>
      </c>
      <c r="U83" s="11">
        <v>8000</v>
      </c>
      <c r="V83" s="10">
        <v>8154</v>
      </c>
      <c r="W83" s="10">
        <v>0</v>
      </c>
      <c r="X83" s="10">
        <v>14180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 t="s">
        <v>240</v>
      </c>
      <c r="AG83" s="1" t="s">
        <v>121</v>
      </c>
      <c r="AH83" s="1" t="s">
        <v>75</v>
      </c>
      <c r="AI83" s="1">
        <v>4</v>
      </c>
      <c r="AJ83" s="3" t="s">
        <v>137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45799</v>
      </c>
      <c r="B84" s="14" t="s">
        <v>407</v>
      </c>
      <c r="C84" s="9" t="s">
        <v>385</v>
      </c>
      <c r="D84" s="13" t="s">
        <v>387</v>
      </c>
      <c r="E84" s="9">
        <v>20</v>
      </c>
      <c r="F84" s="9">
        <v>34</v>
      </c>
      <c r="G84" s="9" t="s">
        <v>60</v>
      </c>
      <c r="H84" s="9" t="s">
        <v>66</v>
      </c>
      <c r="I84" s="9">
        <v>95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71</v>
      </c>
      <c r="T84" s="12" t="s">
        <v>137</v>
      </c>
      <c r="U84" s="11">
        <v>8000</v>
      </c>
      <c r="V84" s="10">
        <v>7840</v>
      </c>
      <c r="W84" s="10">
        <v>160</v>
      </c>
      <c r="X84" s="10">
        <v>8450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 t="s">
        <v>240</v>
      </c>
      <c r="AG84" s="1" t="s">
        <v>119</v>
      </c>
      <c r="AH84" s="1" t="s">
        <v>75</v>
      </c>
      <c r="AI84" s="1">
        <v>4</v>
      </c>
      <c r="AJ84" s="3" t="s">
        <v>137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45796</v>
      </c>
      <c r="B85" s="14" t="s">
        <v>370</v>
      </c>
      <c r="C85" s="9" t="s">
        <v>147</v>
      </c>
      <c r="D85" s="13" t="s">
        <v>261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3853</v>
      </c>
      <c r="V85" s="10">
        <v>840</v>
      </c>
      <c r="W85" s="10">
        <v>3013</v>
      </c>
      <c r="X85" s="10">
        <v>15401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45796</v>
      </c>
      <c r="B86" s="14" t="s">
        <v>373</v>
      </c>
      <c r="C86" s="9" t="s">
        <v>147</v>
      </c>
      <c r="D86" s="13" t="s">
        <v>154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3360</v>
      </c>
      <c r="V86" s="10">
        <v>0</v>
      </c>
      <c r="W86" s="10">
        <v>3360</v>
      </c>
      <c r="X86" s="10">
        <v>35200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119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 t="s">
        <v>364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45796</v>
      </c>
      <c r="B87" s="14" t="s">
        <v>374</v>
      </c>
      <c r="C87" s="9" t="s">
        <v>147</v>
      </c>
      <c r="D87" s="13" t="s">
        <v>263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614</v>
      </c>
      <c r="V87" s="10">
        <v>0</v>
      </c>
      <c r="W87" s="10">
        <v>614</v>
      </c>
      <c r="X87" s="10">
        <v>12101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119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45796</v>
      </c>
      <c r="B88" s="14" t="s">
        <v>369</v>
      </c>
      <c r="C88" s="9" t="s">
        <v>147</v>
      </c>
      <c r="D88" s="13" t="s">
        <v>360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366</v>
      </c>
      <c r="V88" s="10">
        <v>0</v>
      </c>
      <c r="W88" s="10">
        <v>366</v>
      </c>
      <c r="X88" s="10">
        <v>5113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45796</v>
      </c>
      <c r="B89" s="14" t="s">
        <v>371</v>
      </c>
      <c r="C89" s="9" t="s">
        <v>147</v>
      </c>
      <c r="D89" s="13" t="s">
        <v>293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179</v>
      </c>
      <c r="V89" s="10">
        <v>0</v>
      </c>
      <c r="W89" s="10">
        <v>179</v>
      </c>
      <c r="X89" s="10">
        <v>11000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45796</v>
      </c>
      <c r="B90" s="14" t="s">
        <v>371</v>
      </c>
      <c r="C90" s="9" t="s">
        <v>147</v>
      </c>
      <c r="D90" s="13" t="s">
        <v>362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302</v>
      </c>
      <c r="V90" s="10">
        <v>0</v>
      </c>
      <c r="W90" s="10">
        <v>302</v>
      </c>
      <c r="X90" s="10">
        <v>5300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45796</v>
      </c>
      <c r="B91" s="14" t="s">
        <v>372</v>
      </c>
      <c r="C91" s="9" t="s">
        <v>147</v>
      </c>
      <c r="D91" s="13" t="s">
        <v>136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1200</v>
      </c>
      <c r="V91" s="10">
        <v>0</v>
      </c>
      <c r="W91" s="10">
        <v>1200</v>
      </c>
      <c r="X91" s="10">
        <v>10700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120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45798</v>
      </c>
      <c r="B92" s="14" t="s">
        <v>396</v>
      </c>
      <c r="C92" s="9" t="s">
        <v>111</v>
      </c>
      <c r="D92" s="13" t="s">
        <v>388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81</v>
      </c>
      <c r="AA92" s="8">
        <v>5518.15</v>
      </c>
      <c r="AB92" s="8">
        <v>5518.15</v>
      </c>
      <c r="AC92" s="8">
        <v>0</v>
      </c>
      <c r="AD92" s="8">
        <v>0</v>
      </c>
      <c r="AE92" s="8">
        <v>5518.15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140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45782</v>
      </c>
      <c r="B93" s="14" t="s">
        <v>358</v>
      </c>
      <c r="C93" s="9" t="s">
        <v>80</v>
      </c>
      <c r="D93" s="13" t="s">
        <v>311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15000</v>
      </c>
      <c r="V93" s="10">
        <v>0</v>
      </c>
      <c r="W93" s="10">
        <v>15000</v>
      </c>
      <c r="X93" s="10">
        <v>0</v>
      </c>
      <c r="Y93" s="10">
        <v>15750</v>
      </c>
      <c r="Z93" s="9" t="s">
        <v>81</v>
      </c>
      <c r="AA93" s="8">
        <v>16554.45</v>
      </c>
      <c r="AB93" s="8">
        <v>0</v>
      </c>
      <c r="AC93" s="8">
        <v>16554.45</v>
      </c>
      <c r="AD93" s="8">
        <v>0</v>
      </c>
      <c r="AE93" s="8">
        <v>16554.45</v>
      </c>
      <c r="AF93" s="8">
        <v>0</v>
      </c>
      <c r="AG93" s="1" t="s">
        <v>61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1250.7806666666668</v>
      </c>
    </row>
    <row r="94" spans="1:56" ht="27.75" customHeight="1" x14ac:dyDescent="0.45">
      <c r="A94" s="3">
        <v>45810</v>
      </c>
      <c r="B94" s="14" t="s">
        <v>463</v>
      </c>
      <c r="C94" s="9" t="s">
        <v>80</v>
      </c>
      <c r="D94" s="13" t="s">
        <v>257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81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416.92688888888887</v>
      </c>
    </row>
    <row r="95" spans="1:56" ht="27.75" customHeight="1" x14ac:dyDescent="0.45">
      <c r="A95" s="3">
        <v>45611</v>
      </c>
      <c r="B95" s="14" t="s">
        <v>219</v>
      </c>
      <c r="C95" s="9" t="s">
        <v>147</v>
      </c>
      <c r="D95" s="13" t="s">
        <v>127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67</v>
      </c>
      <c r="V95" s="10">
        <v>67</v>
      </c>
      <c r="W95" s="10">
        <v>0</v>
      </c>
      <c r="X95" s="10">
        <v>80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120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 t="s">
        <v>141</v>
      </c>
      <c r="B96" s="14" t="s">
        <v>141</v>
      </c>
      <c r="C96" s="9" t="s">
        <v>80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45868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81</v>
      </c>
      <c r="AA96" s="8">
        <v>22072.6</v>
      </c>
      <c r="AB96" s="8">
        <v>0</v>
      </c>
      <c r="AC96" s="8">
        <v>22072.6</v>
      </c>
      <c r="AD96" s="8">
        <v>0</v>
      </c>
      <c r="AE96" s="8">
        <v>22072.6</v>
      </c>
      <c r="AF96" s="8">
        <v>0</v>
      </c>
      <c r="AG96" s="1" t="s">
        <v>119</v>
      </c>
      <c r="AH96" s="1" t="s">
        <v>75</v>
      </c>
      <c r="AI96" s="1">
        <v>4</v>
      </c>
      <c r="AJ96" s="3">
        <v>45868</v>
      </c>
      <c r="AK96" s="3">
        <v>45864</v>
      </c>
      <c r="AL96" s="3">
        <v>45857</v>
      </c>
      <c r="AM96" s="3">
        <v>45865</v>
      </c>
      <c r="AN96" s="3">
        <v>45866</v>
      </c>
      <c r="AO96" s="3">
        <v>45867</v>
      </c>
      <c r="AP96" s="3">
        <v>45863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1667.7075555555555</v>
      </c>
    </row>
    <row r="97" spans="1:56" ht="27.75" customHeight="1" x14ac:dyDescent="0.45">
      <c r="A97" s="3" t="s">
        <v>141</v>
      </c>
      <c r="B97" s="14" t="s">
        <v>141</v>
      </c>
      <c r="C97" s="9" t="s">
        <v>98</v>
      </c>
      <c r="D97" s="13" t="s">
        <v>61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45868</v>
      </c>
      <c r="U97" s="11">
        <v>40000</v>
      </c>
      <c r="V97" s="10">
        <v>0</v>
      </c>
      <c r="W97" s="10">
        <v>40000</v>
      </c>
      <c r="X97" s="10">
        <v>0</v>
      </c>
      <c r="Y97" s="10">
        <v>42000</v>
      </c>
      <c r="Z97" s="9" t="s">
        <v>81</v>
      </c>
      <c r="AA97" s="8">
        <v>43027.600000000006</v>
      </c>
      <c r="AB97" s="8">
        <v>0</v>
      </c>
      <c r="AC97" s="8">
        <v>43027.600000000006</v>
      </c>
      <c r="AD97" s="8">
        <v>0</v>
      </c>
      <c r="AE97" s="8">
        <v>43027.600000000006</v>
      </c>
      <c r="AF97" s="8">
        <v>0</v>
      </c>
      <c r="AG97" s="1" t="s">
        <v>119</v>
      </c>
      <c r="AH97" s="1" t="s">
        <v>75</v>
      </c>
      <c r="AI97" s="1">
        <v>4</v>
      </c>
      <c r="AJ97" s="3">
        <v>45868</v>
      </c>
      <c r="AK97" s="3">
        <v>45864</v>
      </c>
      <c r="AL97" s="3">
        <v>45857</v>
      </c>
      <c r="AM97" s="3">
        <v>45865</v>
      </c>
      <c r="AN97" s="3">
        <v>45866</v>
      </c>
      <c r="AO97" s="3">
        <v>45867</v>
      </c>
      <c r="AP97" s="3">
        <v>45863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3250.9742222222226</v>
      </c>
    </row>
    <row r="98" spans="1:56" ht="27.75" customHeight="1" x14ac:dyDescent="0.45">
      <c r="A98" s="3">
        <v>45681</v>
      </c>
      <c r="B98" s="14" t="s">
        <v>268</v>
      </c>
      <c r="C98" s="9" t="s">
        <v>80</v>
      </c>
      <c r="D98" s="13" t="s">
        <v>267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81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121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262.82226666666674</v>
      </c>
    </row>
    <row r="99" spans="1:56" ht="27.75" customHeight="1" x14ac:dyDescent="0.45">
      <c r="A99" s="3">
        <v>45674</v>
      </c>
      <c r="B99" s="14" t="s">
        <v>265</v>
      </c>
      <c r="C99" s="9" t="s">
        <v>147</v>
      </c>
      <c r="D99" s="13" t="s">
        <v>264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221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119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288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45611</v>
      </c>
      <c r="B100" s="14" t="s">
        <v>218</v>
      </c>
      <c r="C100" s="9" t="s">
        <v>147</v>
      </c>
      <c r="D100" s="13" t="s">
        <v>217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117</v>
      </c>
      <c r="V100" s="10">
        <v>0</v>
      </c>
      <c r="W100" s="10">
        <v>117</v>
      </c>
      <c r="X100" s="10">
        <v>10065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45523</v>
      </c>
      <c r="B101" s="14" t="s">
        <v>195</v>
      </c>
      <c r="C101" s="9" t="s">
        <v>147</v>
      </c>
      <c r="D101" s="13" t="s">
        <v>193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1260</v>
      </c>
      <c r="V101" s="10">
        <v>0</v>
      </c>
      <c r="W101" s="10">
        <v>1260</v>
      </c>
      <c r="X101" s="10">
        <v>11095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45523</v>
      </c>
      <c r="B102" s="14" t="s">
        <v>195</v>
      </c>
      <c r="C102" s="9" t="s">
        <v>147</v>
      </c>
      <c r="D102" s="13" t="s">
        <v>194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89</v>
      </c>
      <c r="V102" s="10">
        <v>0</v>
      </c>
      <c r="W102" s="10">
        <v>89</v>
      </c>
      <c r="X102" s="10">
        <v>11180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45741</v>
      </c>
      <c r="B103" s="14" t="s">
        <v>304</v>
      </c>
      <c r="C103" s="9" t="s">
        <v>111</v>
      </c>
      <c r="D103" s="13" t="s">
        <v>302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137</v>
      </c>
      <c r="U103" s="11">
        <v>4000</v>
      </c>
      <c r="V103" s="10">
        <v>3857</v>
      </c>
      <c r="W103" s="10">
        <v>143</v>
      </c>
      <c r="X103" s="10">
        <v>4200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137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313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45720</v>
      </c>
      <c r="B104" s="14" t="s">
        <v>133</v>
      </c>
      <c r="C104" s="9" t="s">
        <v>111</v>
      </c>
      <c r="D104" s="13" t="s">
        <v>238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137</v>
      </c>
      <c r="U104" s="11">
        <v>4000</v>
      </c>
      <c r="V104" s="10">
        <v>4010</v>
      </c>
      <c r="W104" s="10">
        <v>0</v>
      </c>
      <c r="X104" s="10">
        <v>4470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75</v>
      </c>
      <c r="AI104" s="1">
        <v>4</v>
      </c>
      <c r="AJ104" s="3" t="s">
        <v>137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45720</v>
      </c>
      <c r="B105" s="14" t="s">
        <v>133</v>
      </c>
      <c r="C105" s="9" t="s">
        <v>111</v>
      </c>
      <c r="D105" s="13" t="s">
        <v>256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137</v>
      </c>
      <c r="U105" s="11">
        <v>3000</v>
      </c>
      <c r="V105" s="10">
        <v>3065</v>
      </c>
      <c r="W105" s="10">
        <v>0</v>
      </c>
      <c r="X105" s="10">
        <v>3300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75</v>
      </c>
      <c r="AI105" s="1">
        <v>4</v>
      </c>
      <c r="AJ105" s="3" t="s">
        <v>137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45541</v>
      </c>
      <c r="B106" s="14" t="s">
        <v>199</v>
      </c>
      <c r="C106" s="9" t="s">
        <v>111</v>
      </c>
      <c r="D106" s="13" t="s">
        <v>200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137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203</v>
      </c>
      <c r="AG106" s="1" t="s">
        <v>119</v>
      </c>
      <c r="AH106" s="1" t="s">
        <v>75</v>
      </c>
      <c r="AI106" s="1">
        <v>4</v>
      </c>
      <c r="AJ106" s="3" t="s">
        <v>137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259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45581</v>
      </c>
      <c r="B107" s="14" t="s">
        <v>207</v>
      </c>
      <c r="C107" s="9" t="s">
        <v>111</v>
      </c>
      <c r="D107" s="13" t="s">
        <v>208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137</v>
      </c>
      <c r="U107" s="11">
        <v>3000</v>
      </c>
      <c r="V107" s="10">
        <v>3194</v>
      </c>
      <c r="W107" s="10">
        <v>0</v>
      </c>
      <c r="X107" s="10">
        <v>5632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75</v>
      </c>
      <c r="AI107" s="1">
        <v>4</v>
      </c>
      <c r="AJ107" s="3" t="s">
        <v>137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84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81</v>
      </c>
      <c r="AA108" s="8">
        <v>245731.92839800002</v>
      </c>
      <c r="AB108" s="8">
        <v>41854.865998000001</v>
      </c>
      <c r="AC108" s="8">
        <v>203877.06240000002</v>
      </c>
      <c r="AD108" s="8">
        <v>0</v>
      </c>
      <c r="AE108" s="8">
        <v>245731.92839800002</v>
      </c>
      <c r="AF108" s="8" t="s">
        <v>58</v>
      </c>
      <c r="AG108" s="1" t="s">
        <v>120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45820</v>
      </c>
      <c r="B109" s="14" t="s">
        <v>585</v>
      </c>
      <c r="C109" s="9" t="s">
        <v>73</v>
      </c>
      <c r="D109" s="13" t="s">
        <v>562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150</v>
      </c>
      <c r="T109" s="12">
        <v>45832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82</v>
      </c>
      <c r="AA109" s="8">
        <v>4679.9500000000007</v>
      </c>
      <c r="AB109" s="8">
        <v>4679.9500000000007</v>
      </c>
      <c r="AC109" s="8">
        <v>0</v>
      </c>
      <c r="AD109" s="8">
        <v>0</v>
      </c>
      <c r="AE109" s="8">
        <v>0</v>
      </c>
      <c r="AF109" s="8" t="s">
        <v>563</v>
      </c>
      <c r="AG109" s="1" t="s">
        <v>121</v>
      </c>
      <c r="AH109" s="1" t="s">
        <v>74</v>
      </c>
      <c r="AI109" s="1">
        <v>2</v>
      </c>
      <c r="AJ109" s="3">
        <v>45832</v>
      </c>
      <c r="AK109" s="3">
        <v>0</v>
      </c>
      <c r="AL109" s="3">
        <v>45823</v>
      </c>
      <c r="AM109" s="3">
        <v>45830</v>
      </c>
      <c r="AN109" s="3">
        <v>45831</v>
      </c>
      <c r="AO109" s="3">
        <v>45831</v>
      </c>
      <c r="AP109" s="3">
        <v>45827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45818</v>
      </c>
      <c r="B110" s="14" t="s">
        <v>565</v>
      </c>
      <c r="C110" s="9" t="s">
        <v>546</v>
      </c>
      <c r="D110" s="13" t="s">
        <v>547</v>
      </c>
      <c r="E110" s="9">
        <v>20</v>
      </c>
      <c r="F110" s="9">
        <v>34</v>
      </c>
      <c r="G110" s="9" t="s">
        <v>60</v>
      </c>
      <c r="H110" s="9">
        <v>0</v>
      </c>
      <c r="I110" s="9">
        <v>75</v>
      </c>
      <c r="J110" s="9" t="s">
        <v>57</v>
      </c>
      <c r="K110" s="9">
        <v>5</v>
      </c>
      <c r="L110" s="9" t="s">
        <v>93</v>
      </c>
      <c r="M110" s="10">
        <v>21</v>
      </c>
      <c r="N110" s="9">
        <v>37</v>
      </c>
      <c r="O110" s="9">
        <v>40</v>
      </c>
      <c r="P110" s="10">
        <v>479.23258992000001</v>
      </c>
      <c r="Q110" s="10">
        <v>0</v>
      </c>
      <c r="R110" s="10">
        <v>479.23258992000001</v>
      </c>
      <c r="S110" s="9" t="s">
        <v>71</v>
      </c>
      <c r="T110" s="12">
        <v>45832</v>
      </c>
      <c r="U110" s="11">
        <v>25000</v>
      </c>
      <c r="V110" s="10">
        <v>0</v>
      </c>
      <c r="W110" s="10">
        <v>25000</v>
      </c>
      <c r="X110" s="10">
        <v>26310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421</v>
      </c>
      <c r="AG110" s="1" t="s">
        <v>121</v>
      </c>
      <c r="AH110" s="1" t="s">
        <v>72</v>
      </c>
      <c r="AI110" s="1">
        <v>3</v>
      </c>
      <c r="AJ110" s="3">
        <v>45832</v>
      </c>
      <c r="AK110" s="3">
        <v>0</v>
      </c>
      <c r="AL110" s="3">
        <v>45822</v>
      </c>
      <c r="AM110" s="3">
        <v>45829</v>
      </c>
      <c r="AN110" s="3">
        <v>45830</v>
      </c>
      <c r="AO110" s="3">
        <v>45830</v>
      </c>
      <c r="AP110" s="3">
        <v>45827</v>
      </c>
      <c r="AQ110" s="3">
        <v>45831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45786</v>
      </c>
      <c r="B111" s="14" t="s">
        <v>356</v>
      </c>
      <c r="C111" s="9" t="s">
        <v>86</v>
      </c>
      <c r="D111" s="13" t="s">
        <v>351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252</v>
      </c>
      <c r="T111" s="12">
        <v>45838</v>
      </c>
      <c r="U111" s="11">
        <v>10000</v>
      </c>
      <c r="V111" s="10">
        <v>10196</v>
      </c>
      <c r="W111" s="10">
        <v>0</v>
      </c>
      <c r="X111" s="10">
        <v>10500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239</v>
      </c>
      <c r="AG111" s="1" t="s">
        <v>123</v>
      </c>
      <c r="AH111" s="1" t="s">
        <v>74</v>
      </c>
      <c r="AI111" s="1">
        <v>2</v>
      </c>
      <c r="AJ111" s="3">
        <v>45838</v>
      </c>
      <c r="AK111" s="3">
        <v>0</v>
      </c>
      <c r="AL111" s="3">
        <v>45829</v>
      </c>
      <c r="AM111" s="3">
        <v>45836</v>
      </c>
      <c r="AN111" s="3">
        <v>45837</v>
      </c>
      <c r="AO111" s="3">
        <v>45837</v>
      </c>
      <c r="AP111" s="3">
        <v>45833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45813</v>
      </c>
      <c r="B112" s="14" t="s">
        <v>508</v>
      </c>
      <c r="C112" s="9" t="s">
        <v>86</v>
      </c>
      <c r="D112" s="13" t="s">
        <v>490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252</v>
      </c>
      <c r="T112" s="12">
        <v>45838</v>
      </c>
      <c r="U112" s="11">
        <v>5000</v>
      </c>
      <c r="V112" s="10">
        <v>0</v>
      </c>
      <c r="W112" s="10">
        <v>5000</v>
      </c>
      <c r="X112" s="10">
        <v>5400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239</v>
      </c>
      <c r="AG112" s="1" t="s">
        <v>120</v>
      </c>
      <c r="AH112" s="1" t="s">
        <v>74</v>
      </c>
      <c r="AI112" s="1">
        <v>2</v>
      </c>
      <c r="AJ112" s="3">
        <v>45838</v>
      </c>
      <c r="AK112" s="3">
        <v>0</v>
      </c>
      <c r="AL112" s="3">
        <v>45829</v>
      </c>
      <c r="AM112" s="3">
        <v>45836</v>
      </c>
      <c r="AN112" s="3">
        <v>45837</v>
      </c>
      <c r="AO112" s="3">
        <v>45837</v>
      </c>
      <c r="AP112" s="3">
        <v>45833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45825</v>
      </c>
      <c r="B113" s="14" t="s">
        <v>628</v>
      </c>
      <c r="C113" s="9" t="s">
        <v>147</v>
      </c>
      <c r="D113" s="13" t="s">
        <v>609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221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>
        <v>45838</v>
      </c>
      <c r="U113" s="11">
        <v>10000</v>
      </c>
      <c r="V113" s="10">
        <v>0</v>
      </c>
      <c r="W113" s="10">
        <v>10000</v>
      </c>
      <c r="X113" s="10">
        <v>10906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240</v>
      </c>
      <c r="AG113" s="1" t="s">
        <v>119</v>
      </c>
      <c r="AH113" s="1" t="s">
        <v>74</v>
      </c>
      <c r="AI113" s="1">
        <v>2</v>
      </c>
      <c r="AJ113" s="3">
        <v>45838</v>
      </c>
      <c r="AK113" s="3">
        <v>0</v>
      </c>
      <c r="AL113" s="3">
        <v>45829</v>
      </c>
      <c r="AM113" s="3">
        <v>45836</v>
      </c>
      <c r="AN113" s="3">
        <v>45837</v>
      </c>
      <c r="AO113" s="3">
        <v>45837</v>
      </c>
      <c r="AP113" s="3">
        <v>45833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45825</v>
      </c>
      <c r="B114" s="14" t="s">
        <v>629</v>
      </c>
      <c r="C114" s="9" t="s">
        <v>147</v>
      </c>
      <c r="D114" s="13" t="s">
        <v>610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221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45838</v>
      </c>
      <c r="U114" s="11">
        <v>50000</v>
      </c>
      <c r="V114" s="10">
        <v>0</v>
      </c>
      <c r="W114" s="10">
        <v>50000</v>
      </c>
      <c r="X114" s="10">
        <v>40596</v>
      </c>
      <c r="Y114" s="10">
        <v>9874.2000000000007</v>
      </c>
      <c r="Z114" s="9" t="s">
        <v>82</v>
      </c>
      <c r="AA114" s="8">
        <v>10345.693050000002</v>
      </c>
      <c r="AB114" s="8">
        <v>10345.693050000002</v>
      </c>
      <c r="AC114" s="8">
        <v>0</v>
      </c>
      <c r="AD114" s="8">
        <v>0</v>
      </c>
      <c r="AE114" s="8">
        <v>0</v>
      </c>
      <c r="AF114" s="8" t="s">
        <v>240</v>
      </c>
      <c r="AG114" s="1" t="s">
        <v>120</v>
      </c>
      <c r="AH114" s="1" t="s">
        <v>74</v>
      </c>
      <c r="AI114" s="1">
        <v>2</v>
      </c>
      <c r="AJ114" s="3">
        <v>45838</v>
      </c>
      <c r="AK114" s="3">
        <v>0</v>
      </c>
      <c r="AL114" s="3">
        <v>45829</v>
      </c>
      <c r="AM114" s="3">
        <v>45836</v>
      </c>
      <c r="AN114" s="3">
        <v>45837</v>
      </c>
      <c r="AO114" s="3">
        <v>45837</v>
      </c>
      <c r="AP114" s="3">
        <v>45833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45825</v>
      </c>
      <c r="B115" s="14" t="s">
        <v>630</v>
      </c>
      <c r="C115" s="9" t="s">
        <v>147</v>
      </c>
      <c r="D115" s="13" t="s">
        <v>611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221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>
        <v>45838</v>
      </c>
      <c r="U115" s="11">
        <v>50000</v>
      </c>
      <c r="V115" s="10">
        <v>0</v>
      </c>
      <c r="W115" s="10">
        <v>50000</v>
      </c>
      <c r="X115" s="10">
        <v>0</v>
      </c>
      <c r="Y115" s="10">
        <v>52500</v>
      </c>
      <c r="Z115" s="9" t="s">
        <v>82</v>
      </c>
      <c r="AA115" s="8">
        <v>52387.500000000007</v>
      </c>
      <c r="AB115" s="8">
        <v>49312</v>
      </c>
      <c r="AC115" s="8">
        <v>3075.5000000000073</v>
      </c>
      <c r="AD115" s="8">
        <v>0</v>
      </c>
      <c r="AE115" s="8">
        <v>0</v>
      </c>
      <c r="AF115" s="8" t="s">
        <v>240</v>
      </c>
      <c r="AG115" s="1" t="s">
        <v>120</v>
      </c>
      <c r="AH115" s="1" t="s">
        <v>74</v>
      </c>
      <c r="AI115" s="1">
        <v>2</v>
      </c>
      <c r="AJ115" s="3">
        <v>45838</v>
      </c>
      <c r="AK115" s="3">
        <v>0</v>
      </c>
      <c r="AL115" s="3">
        <v>45829</v>
      </c>
      <c r="AM115" s="3">
        <v>45836</v>
      </c>
      <c r="AN115" s="3">
        <v>45837</v>
      </c>
      <c r="AO115" s="3">
        <v>45837</v>
      </c>
      <c r="AP115" s="3">
        <v>45833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235.10488888888943</v>
      </c>
    </row>
    <row r="116" spans="1:56" ht="27.75" customHeight="1" x14ac:dyDescent="0.45">
      <c r="A116" s="3">
        <v>45796</v>
      </c>
      <c r="B116" s="14" t="s">
        <v>375</v>
      </c>
      <c r="C116" s="9" t="s">
        <v>147</v>
      </c>
      <c r="D116" s="13" t="s">
        <v>611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221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>
        <v>45838</v>
      </c>
      <c r="U116" s="11">
        <v>640</v>
      </c>
      <c r="V116" s="10">
        <v>0</v>
      </c>
      <c r="W116" s="10">
        <v>640</v>
      </c>
      <c r="X116" s="10">
        <v>0</v>
      </c>
      <c r="Y116" s="10">
        <v>672</v>
      </c>
      <c r="Z116" s="9" t="s">
        <v>82</v>
      </c>
      <c r="AA116" s="8">
        <v>670.56000000000006</v>
      </c>
      <c r="AB116" s="8">
        <v>0</v>
      </c>
      <c r="AC116" s="8">
        <v>670.56000000000006</v>
      </c>
      <c r="AD116" s="8">
        <v>0</v>
      </c>
      <c r="AE116" s="8">
        <v>0</v>
      </c>
      <c r="AF116" s="8" t="s">
        <v>240</v>
      </c>
      <c r="AG116" s="1" t="s">
        <v>121</v>
      </c>
      <c r="AH116" s="1" t="s">
        <v>74</v>
      </c>
      <c r="AI116" s="1">
        <v>2</v>
      </c>
      <c r="AJ116" s="3">
        <v>45838</v>
      </c>
      <c r="AK116" s="3">
        <v>0</v>
      </c>
      <c r="AL116" s="3">
        <v>45829</v>
      </c>
      <c r="AM116" s="3">
        <v>45836</v>
      </c>
      <c r="AN116" s="3">
        <v>45837</v>
      </c>
      <c r="AO116" s="3">
        <v>45837</v>
      </c>
      <c r="AP116" s="3">
        <v>45833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51.260586666666669</v>
      </c>
    </row>
    <row r="117" spans="1:56" ht="27.75" customHeight="1" x14ac:dyDescent="0.45">
      <c r="A117" s="3">
        <v>45825</v>
      </c>
      <c r="B117" s="14" t="s">
        <v>629</v>
      </c>
      <c r="C117" s="9" t="s">
        <v>147</v>
      </c>
      <c r="D117" s="13" t="s">
        <v>610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221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45843</v>
      </c>
      <c r="U117" s="11">
        <v>40000</v>
      </c>
      <c r="V117" s="10">
        <v>0</v>
      </c>
      <c r="W117" s="10">
        <v>40000</v>
      </c>
      <c r="X117" s="10">
        <v>0</v>
      </c>
      <c r="Y117" s="10">
        <v>42000</v>
      </c>
      <c r="Z117" s="9" t="s">
        <v>82</v>
      </c>
      <c r="AA117" s="8">
        <v>41910</v>
      </c>
      <c r="AB117" s="8">
        <v>0</v>
      </c>
      <c r="AC117" s="8">
        <v>41910</v>
      </c>
      <c r="AD117" s="8">
        <v>0</v>
      </c>
      <c r="AE117" s="8">
        <v>0</v>
      </c>
      <c r="AF117" s="8" t="s">
        <v>240</v>
      </c>
      <c r="AG117" s="1" t="s">
        <v>121</v>
      </c>
      <c r="AH117" s="1" t="s">
        <v>74</v>
      </c>
      <c r="AI117" s="1">
        <v>2</v>
      </c>
      <c r="AJ117" s="3">
        <v>45843</v>
      </c>
      <c r="AK117" s="3">
        <v>0</v>
      </c>
      <c r="AL117" s="3">
        <v>45834</v>
      </c>
      <c r="AM117" s="3">
        <v>45841</v>
      </c>
      <c r="AN117" s="3">
        <v>45842</v>
      </c>
      <c r="AO117" s="3">
        <v>45842</v>
      </c>
      <c r="AP117" s="3">
        <v>45838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 t="s">
        <v>631</v>
      </c>
      <c r="AZ117" s="2">
        <v>0</v>
      </c>
      <c r="BA117" s="2">
        <v>0</v>
      </c>
      <c r="BB117" s="2">
        <v>0</v>
      </c>
      <c r="BC117" s="1" t="s">
        <v>104</v>
      </c>
      <c r="BD117" s="56">
        <v>3203.7866666666664</v>
      </c>
    </row>
    <row r="118" spans="1:56" ht="27.75" customHeight="1" x14ac:dyDescent="0.45">
      <c r="A118" s="3">
        <v>45825</v>
      </c>
      <c r="B118" s="14" t="s">
        <v>630</v>
      </c>
      <c r="C118" s="9" t="s">
        <v>147</v>
      </c>
      <c r="D118" s="13" t="s">
        <v>611</v>
      </c>
      <c r="E118" s="9">
        <v>20</v>
      </c>
      <c r="F118" s="9">
        <v>36</v>
      </c>
      <c r="G118" s="9" t="s">
        <v>60</v>
      </c>
      <c r="H118" s="9">
        <v>0</v>
      </c>
      <c r="I118" s="9">
        <v>78</v>
      </c>
      <c r="J118" s="9" t="s">
        <v>57</v>
      </c>
      <c r="K118" s="9">
        <v>5</v>
      </c>
      <c r="L118" s="9" t="s">
        <v>221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112</v>
      </c>
      <c r="T118" s="12">
        <v>45843</v>
      </c>
      <c r="U118" s="11">
        <v>100000</v>
      </c>
      <c r="V118" s="10">
        <v>0</v>
      </c>
      <c r="W118" s="10">
        <v>100000</v>
      </c>
      <c r="X118" s="10">
        <v>0</v>
      </c>
      <c r="Y118" s="10">
        <v>105000</v>
      </c>
      <c r="Z118" s="9" t="s">
        <v>82</v>
      </c>
      <c r="AA118" s="8">
        <v>104775.00000000001</v>
      </c>
      <c r="AB118" s="8">
        <v>0</v>
      </c>
      <c r="AC118" s="8">
        <v>104775.00000000001</v>
      </c>
      <c r="AD118" s="8">
        <v>0</v>
      </c>
      <c r="AE118" s="8">
        <v>0</v>
      </c>
      <c r="AF118" s="8" t="s">
        <v>240</v>
      </c>
      <c r="AG118" s="1" t="s">
        <v>120</v>
      </c>
      <c r="AH118" s="1" t="s">
        <v>74</v>
      </c>
      <c r="AI118" s="1">
        <v>2</v>
      </c>
      <c r="AJ118" s="3">
        <v>45843</v>
      </c>
      <c r="AK118" s="3">
        <v>0</v>
      </c>
      <c r="AL118" s="3">
        <v>45834</v>
      </c>
      <c r="AM118" s="3">
        <v>45841</v>
      </c>
      <c r="AN118" s="3">
        <v>45842</v>
      </c>
      <c r="AO118" s="3">
        <v>45842</v>
      </c>
      <c r="AP118" s="3">
        <v>45838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 t="s">
        <v>632</v>
      </c>
      <c r="AZ118" s="2">
        <v>0</v>
      </c>
      <c r="BA118" s="2">
        <v>0</v>
      </c>
      <c r="BB118" s="2">
        <v>0</v>
      </c>
      <c r="BC118" s="1" t="s">
        <v>104</v>
      </c>
      <c r="BD118" s="56">
        <v>8009.4666666666681</v>
      </c>
    </row>
    <row r="119" spans="1:56" ht="27.75" customHeight="1" x14ac:dyDescent="0.45">
      <c r="A119" s="3">
        <v>45805</v>
      </c>
      <c r="B119" s="14" t="s">
        <v>430</v>
      </c>
      <c r="C119" s="9" t="s">
        <v>86</v>
      </c>
      <c r="D119" s="13" t="s">
        <v>431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212</v>
      </c>
      <c r="T119" s="12">
        <v>45845</v>
      </c>
      <c r="U119" s="11">
        <v>5000</v>
      </c>
      <c r="V119" s="10">
        <v>0</v>
      </c>
      <c r="W119" s="10">
        <v>5000</v>
      </c>
      <c r="X119" s="10">
        <v>5400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347</v>
      </c>
      <c r="AG119" s="1" t="s">
        <v>120</v>
      </c>
      <c r="AH119" s="1" t="s">
        <v>74</v>
      </c>
      <c r="AI119" s="1">
        <v>2</v>
      </c>
      <c r="AJ119" s="3">
        <v>45845</v>
      </c>
      <c r="AK119" s="3">
        <v>0</v>
      </c>
      <c r="AL119" s="3">
        <v>45836</v>
      </c>
      <c r="AM119" s="3">
        <v>45843</v>
      </c>
      <c r="AN119" s="3">
        <v>45844</v>
      </c>
      <c r="AO119" s="3">
        <v>45844</v>
      </c>
      <c r="AP119" s="3">
        <v>45840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45805</v>
      </c>
      <c r="B120" s="14" t="s">
        <v>430</v>
      </c>
      <c r="C120" s="9" t="s">
        <v>86</v>
      </c>
      <c r="D120" s="13" t="s">
        <v>328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212</v>
      </c>
      <c r="T120" s="12">
        <v>45845</v>
      </c>
      <c r="U120" s="11">
        <v>5000</v>
      </c>
      <c r="V120" s="10">
        <v>0</v>
      </c>
      <c r="W120" s="10">
        <v>5000</v>
      </c>
      <c r="X120" s="10">
        <v>5450</v>
      </c>
      <c r="Y120" s="10">
        <v>0</v>
      </c>
      <c r="Z120" s="9" t="s">
        <v>82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347</v>
      </c>
      <c r="AG120" s="1" t="s">
        <v>120</v>
      </c>
      <c r="AH120" s="1" t="s">
        <v>74</v>
      </c>
      <c r="AI120" s="1">
        <v>2</v>
      </c>
      <c r="AJ120" s="3">
        <v>45845</v>
      </c>
      <c r="AK120" s="3">
        <v>0</v>
      </c>
      <c r="AL120" s="3">
        <v>45836</v>
      </c>
      <c r="AM120" s="3">
        <v>45843</v>
      </c>
      <c r="AN120" s="3">
        <v>45844</v>
      </c>
      <c r="AO120" s="3">
        <v>45844</v>
      </c>
      <c r="AP120" s="3">
        <v>45840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45818</v>
      </c>
      <c r="B121" s="14" t="s">
        <v>567</v>
      </c>
      <c r="C121" s="9" t="s">
        <v>86</v>
      </c>
      <c r="D121" s="13" t="s">
        <v>533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212</v>
      </c>
      <c r="T121" s="12">
        <v>45847</v>
      </c>
      <c r="U121" s="11">
        <v>30000</v>
      </c>
      <c r="V121" s="10">
        <v>0</v>
      </c>
      <c r="W121" s="10">
        <v>30000</v>
      </c>
      <c r="X121" s="10">
        <v>0</v>
      </c>
      <c r="Y121" s="10">
        <v>31500</v>
      </c>
      <c r="Z121" s="9" t="s">
        <v>82</v>
      </c>
      <c r="AA121" s="8">
        <v>32270.700000000004</v>
      </c>
      <c r="AB121" s="8">
        <v>0</v>
      </c>
      <c r="AC121" s="8">
        <v>32270.700000000004</v>
      </c>
      <c r="AD121" s="8">
        <v>0</v>
      </c>
      <c r="AE121" s="8">
        <v>0</v>
      </c>
      <c r="AF121" s="8" t="s">
        <v>532</v>
      </c>
      <c r="AG121" s="1" t="s">
        <v>120</v>
      </c>
      <c r="AH121" s="1" t="s">
        <v>74</v>
      </c>
      <c r="AI121" s="1">
        <v>2</v>
      </c>
      <c r="AJ121" s="3">
        <v>45847</v>
      </c>
      <c r="AK121" s="3">
        <v>0</v>
      </c>
      <c r="AL121" s="3">
        <v>45838</v>
      </c>
      <c r="AM121" s="3">
        <v>45845</v>
      </c>
      <c r="AN121" s="3">
        <v>45846</v>
      </c>
      <c r="AO121" s="3">
        <v>45846</v>
      </c>
      <c r="AP121" s="3">
        <v>45842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2466.9157333333337</v>
      </c>
    </row>
    <row r="122" spans="1:56" ht="27.75" customHeight="1" x14ac:dyDescent="0.45">
      <c r="A122" s="3">
        <v>45818</v>
      </c>
      <c r="B122" s="14" t="s">
        <v>568</v>
      </c>
      <c r="C122" s="9" t="s">
        <v>86</v>
      </c>
      <c r="D122" s="13" t="s">
        <v>534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212</v>
      </c>
      <c r="T122" s="12">
        <v>45847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82</v>
      </c>
      <c r="AA122" s="8">
        <v>32270.700000000004</v>
      </c>
      <c r="AB122" s="8">
        <v>0</v>
      </c>
      <c r="AC122" s="8">
        <v>32270.700000000004</v>
      </c>
      <c r="AD122" s="8">
        <v>0</v>
      </c>
      <c r="AE122" s="8">
        <v>0</v>
      </c>
      <c r="AF122" s="8" t="s">
        <v>532</v>
      </c>
      <c r="AG122" s="1" t="s">
        <v>120</v>
      </c>
      <c r="AH122" s="1" t="s">
        <v>74</v>
      </c>
      <c r="AI122" s="1">
        <v>2</v>
      </c>
      <c r="AJ122" s="3">
        <v>45847</v>
      </c>
      <c r="AK122" s="3">
        <v>0</v>
      </c>
      <c r="AL122" s="3">
        <v>45838</v>
      </c>
      <c r="AM122" s="3">
        <v>45845</v>
      </c>
      <c r="AN122" s="3">
        <v>45846</v>
      </c>
      <c r="AO122" s="3">
        <v>45846</v>
      </c>
      <c r="AP122" s="3">
        <v>45842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2466.9157333333337</v>
      </c>
    </row>
    <row r="123" spans="1:56" ht="27.75" customHeight="1" x14ac:dyDescent="0.45">
      <c r="A123" s="3">
        <v>45821</v>
      </c>
      <c r="B123" s="14" t="s">
        <v>592</v>
      </c>
      <c r="C123" s="9" t="s">
        <v>86</v>
      </c>
      <c r="D123" s="13" t="s">
        <v>593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212</v>
      </c>
      <c r="T123" s="12">
        <v>45848</v>
      </c>
      <c r="U123" s="11">
        <v>5000</v>
      </c>
      <c r="V123" s="10">
        <v>0</v>
      </c>
      <c r="W123" s="10">
        <v>5000</v>
      </c>
      <c r="X123" s="10">
        <v>0</v>
      </c>
      <c r="Y123" s="10">
        <v>5250</v>
      </c>
      <c r="Z123" s="9" t="s">
        <v>82</v>
      </c>
      <c r="AA123" s="8">
        <v>5378.4500000000007</v>
      </c>
      <c r="AB123" s="8">
        <v>0</v>
      </c>
      <c r="AC123" s="8">
        <v>5378.4500000000007</v>
      </c>
      <c r="AD123" s="8">
        <v>0</v>
      </c>
      <c r="AE123" s="8">
        <v>0</v>
      </c>
      <c r="AF123" s="8" t="s">
        <v>347</v>
      </c>
      <c r="AG123" s="1" t="s">
        <v>119</v>
      </c>
      <c r="AH123" s="1" t="s">
        <v>74</v>
      </c>
      <c r="AI123" s="1">
        <v>2</v>
      </c>
      <c r="AJ123" s="3">
        <v>45848</v>
      </c>
      <c r="AK123" s="3">
        <v>0</v>
      </c>
      <c r="AL123" s="3">
        <v>45839</v>
      </c>
      <c r="AM123" s="3">
        <v>45846</v>
      </c>
      <c r="AN123" s="3">
        <v>45847</v>
      </c>
      <c r="AO123" s="3">
        <v>45847</v>
      </c>
      <c r="AP123" s="3">
        <v>45843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411.15262222222225</v>
      </c>
    </row>
    <row r="124" spans="1:56" ht="27.75" customHeight="1" x14ac:dyDescent="0.45">
      <c r="A124" s="3">
        <v>45821</v>
      </c>
      <c r="B124" s="14" t="s">
        <v>592</v>
      </c>
      <c r="C124" s="9" t="s">
        <v>86</v>
      </c>
      <c r="D124" s="13" t="s">
        <v>594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212</v>
      </c>
      <c r="T124" s="12">
        <v>45848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82</v>
      </c>
      <c r="AA124" s="8">
        <v>32270.700000000004</v>
      </c>
      <c r="AB124" s="8">
        <v>0</v>
      </c>
      <c r="AC124" s="8">
        <v>32270.700000000004</v>
      </c>
      <c r="AD124" s="8">
        <v>0</v>
      </c>
      <c r="AE124" s="8">
        <v>0</v>
      </c>
      <c r="AF124" s="8" t="s">
        <v>347</v>
      </c>
      <c r="AG124" s="1" t="s">
        <v>120</v>
      </c>
      <c r="AH124" s="1" t="s">
        <v>74</v>
      </c>
      <c r="AI124" s="1">
        <v>2</v>
      </c>
      <c r="AJ124" s="3">
        <v>45848</v>
      </c>
      <c r="AK124" s="3">
        <v>0</v>
      </c>
      <c r="AL124" s="3">
        <v>45839</v>
      </c>
      <c r="AM124" s="3">
        <v>45846</v>
      </c>
      <c r="AN124" s="3">
        <v>45847</v>
      </c>
      <c r="AO124" s="3">
        <v>45847</v>
      </c>
      <c r="AP124" s="3">
        <v>45843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2466.9157333333337</v>
      </c>
    </row>
    <row r="125" spans="1:56" ht="27.75" customHeight="1" x14ac:dyDescent="0.45">
      <c r="A125" s="3">
        <v>45821</v>
      </c>
      <c r="B125" s="14" t="s">
        <v>592</v>
      </c>
      <c r="C125" s="9" t="s">
        <v>86</v>
      </c>
      <c r="D125" s="13" t="s">
        <v>595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212</v>
      </c>
      <c r="T125" s="12">
        <v>45848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82</v>
      </c>
      <c r="AA125" s="8">
        <v>5378.4500000000007</v>
      </c>
      <c r="AB125" s="8">
        <v>0</v>
      </c>
      <c r="AC125" s="8">
        <v>5378.4500000000007</v>
      </c>
      <c r="AD125" s="8">
        <v>0</v>
      </c>
      <c r="AE125" s="8">
        <v>0</v>
      </c>
      <c r="AF125" s="8" t="s">
        <v>347</v>
      </c>
      <c r="AG125" s="1" t="s">
        <v>120</v>
      </c>
      <c r="AH125" s="1" t="s">
        <v>74</v>
      </c>
      <c r="AI125" s="1">
        <v>2</v>
      </c>
      <c r="AJ125" s="3">
        <v>45848</v>
      </c>
      <c r="AK125" s="3">
        <v>0</v>
      </c>
      <c r="AL125" s="3">
        <v>45839</v>
      </c>
      <c r="AM125" s="3">
        <v>45846</v>
      </c>
      <c r="AN125" s="3">
        <v>45847</v>
      </c>
      <c r="AO125" s="3">
        <v>45847</v>
      </c>
      <c r="AP125" s="3">
        <v>45843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411.15262222222225</v>
      </c>
    </row>
    <row r="126" spans="1:56" ht="27.75" customHeight="1" x14ac:dyDescent="0.45">
      <c r="A126" s="3">
        <v>45818</v>
      </c>
      <c r="B126" s="14" t="s">
        <v>561</v>
      </c>
      <c r="C126" s="9" t="s">
        <v>86</v>
      </c>
      <c r="D126" s="13" t="s">
        <v>535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212</v>
      </c>
      <c r="T126" s="12">
        <v>45849</v>
      </c>
      <c r="U126" s="11">
        <v>5000</v>
      </c>
      <c r="V126" s="10">
        <v>5072</v>
      </c>
      <c r="W126" s="10">
        <v>0</v>
      </c>
      <c r="X126" s="10">
        <v>5435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530</v>
      </c>
      <c r="AG126" s="1" t="s">
        <v>120</v>
      </c>
      <c r="AH126" s="1" t="s">
        <v>74</v>
      </c>
      <c r="AI126" s="1">
        <v>2</v>
      </c>
      <c r="AJ126" s="3">
        <v>45849</v>
      </c>
      <c r="AK126" s="3">
        <v>0</v>
      </c>
      <c r="AL126" s="3">
        <v>45840</v>
      </c>
      <c r="AM126" s="3">
        <v>45847</v>
      </c>
      <c r="AN126" s="3">
        <v>45848</v>
      </c>
      <c r="AO126" s="3">
        <v>45848</v>
      </c>
      <c r="AP126" s="3">
        <v>45844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45821</v>
      </c>
      <c r="B127" s="14" t="s">
        <v>590</v>
      </c>
      <c r="C127" s="9" t="s">
        <v>86</v>
      </c>
      <c r="D127" s="13" t="s">
        <v>346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212</v>
      </c>
      <c r="T127" s="12">
        <v>45852</v>
      </c>
      <c r="U127" s="11">
        <v>80000</v>
      </c>
      <c r="V127" s="10">
        <v>0</v>
      </c>
      <c r="W127" s="10">
        <v>80000</v>
      </c>
      <c r="X127" s="10">
        <v>0</v>
      </c>
      <c r="Y127" s="10">
        <v>84000</v>
      </c>
      <c r="Z127" s="9" t="s">
        <v>82</v>
      </c>
      <c r="AA127" s="8">
        <v>86055.200000000012</v>
      </c>
      <c r="AB127" s="8">
        <v>0</v>
      </c>
      <c r="AC127" s="8">
        <v>86055.200000000012</v>
      </c>
      <c r="AD127" s="8">
        <v>0</v>
      </c>
      <c r="AE127" s="8">
        <v>0</v>
      </c>
      <c r="AF127" s="8" t="s">
        <v>347</v>
      </c>
      <c r="AG127" s="1" t="s">
        <v>120</v>
      </c>
      <c r="AH127" s="1" t="s">
        <v>74</v>
      </c>
      <c r="AI127" s="1">
        <v>2</v>
      </c>
      <c r="AJ127" s="3">
        <v>45852</v>
      </c>
      <c r="AK127" s="3">
        <v>0</v>
      </c>
      <c r="AL127" s="3">
        <v>45843</v>
      </c>
      <c r="AM127" s="3">
        <v>45850</v>
      </c>
      <c r="AN127" s="3">
        <v>45851</v>
      </c>
      <c r="AO127" s="3">
        <v>45851</v>
      </c>
      <c r="AP127" s="3">
        <v>45847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6578.441955555556</v>
      </c>
    </row>
    <row r="128" spans="1:56" ht="27.75" customHeight="1" x14ac:dyDescent="0.45">
      <c r="A128" s="3">
        <v>45821</v>
      </c>
      <c r="B128" s="14" t="s">
        <v>590</v>
      </c>
      <c r="C128" s="9" t="s">
        <v>86</v>
      </c>
      <c r="D128" s="13" t="s">
        <v>591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212</v>
      </c>
      <c r="T128" s="12">
        <v>45852</v>
      </c>
      <c r="U128" s="11">
        <v>20000</v>
      </c>
      <c r="V128" s="10">
        <v>0</v>
      </c>
      <c r="W128" s="10">
        <v>20000</v>
      </c>
      <c r="X128" s="10">
        <v>0</v>
      </c>
      <c r="Y128" s="10">
        <v>21000</v>
      </c>
      <c r="Z128" s="9" t="s">
        <v>82</v>
      </c>
      <c r="AA128" s="8">
        <v>21513.800000000003</v>
      </c>
      <c r="AB128" s="8">
        <v>0</v>
      </c>
      <c r="AC128" s="8">
        <v>21513.800000000003</v>
      </c>
      <c r="AD128" s="8">
        <v>0</v>
      </c>
      <c r="AE128" s="8">
        <v>0</v>
      </c>
      <c r="AF128" s="8" t="s">
        <v>347</v>
      </c>
      <c r="AG128" s="1" t="s">
        <v>61</v>
      </c>
      <c r="AH128" s="1" t="s">
        <v>74</v>
      </c>
      <c r="AI128" s="1">
        <v>2</v>
      </c>
      <c r="AJ128" s="3">
        <v>45852</v>
      </c>
      <c r="AK128" s="3">
        <v>0</v>
      </c>
      <c r="AL128" s="3">
        <v>45843</v>
      </c>
      <c r="AM128" s="3">
        <v>45850</v>
      </c>
      <c r="AN128" s="3">
        <v>45851</v>
      </c>
      <c r="AO128" s="3">
        <v>45851</v>
      </c>
      <c r="AP128" s="3">
        <v>45847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1644.610488888889</v>
      </c>
    </row>
    <row r="129" spans="1:56" ht="27.75" customHeight="1" x14ac:dyDescent="0.45">
      <c r="A129" s="3">
        <v>45818</v>
      </c>
      <c r="B129" s="14" t="s">
        <v>567</v>
      </c>
      <c r="C129" s="9" t="s">
        <v>86</v>
      </c>
      <c r="D129" s="13" t="s">
        <v>346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212</v>
      </c>
      <c r="T129" s="12">
        <v>45859</v>
      </c>
      <c r="U129" s="11">
        <v>50000</v>
      </c>
      <c r="V129" s="10">
        <v>0</v>
      </c>
      <c r="W129" s="10">
        <v>50000</v>
      </c>
      <c r="X129" s="10">
        <v>0</v>
      </c>
      <c r="Y129" s="10">
        <v>52500</v>
      </c>
      <c r="Z129" s="9" t="s">
        <v>82</v>
      </c>
      <c r="AA129" s="8">
        <v>53784.500000000007</v>
      </c>
      <c r="AB129" s="8">
        <v>0</v>
      </c>
      <c r="AC129" s="8">
        <v>53784.500000000007</v>
      </c>
      <c r="AD129" s="8">
        <v>0</v>
      </c>
      <c r="AE129" s="8">
        <v>0</v>
      </c>
      <c r="AF129" s="8" t="s">
        <v>532</v>
      </c>
      <c r="AG129" s="1" t="s">
        <v>119</v>
      </c>
      <c r="AH129" s="1" t="s">
        <v>74</v>
      </c>
      <c r="AI129" s="1">
        <v>2</v>
      </c>
      <c r="AJ129" s="3">
        <v>45859</v>
      </c>
      <c r="AK129" s="3">
        <v>0</v>
      </c>
      <c r="AL129" s="3">
        <v>45850</v>
      </c>
      <c r="AM129" s="3">
        <v>45857</v>
      </c>
      <c r="AN129" s="3">
        <v>45858</v>
      </c>
      <c r="AO129" s="3">
        <v>45858</v>
      </c>
      <c r="AP129" s="3">
        <v>45854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4111.5262222222227</v>
      </c>
    </row>
    <row r="130" spans="1:56" ht="27.75" customHeight="1" x14ac:dyDescent="0.45">
      <c r="A130" s="3">
        <v>45818</v>
      </c>
      <c r="B130" s="14" t="s">
        <v>568</v>
      </c>
      <c r="C130" s="9" t="s">
        <v>86</v>
      </c>
      <c r="D130" s="13" t="s">
        <v>533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212</v>
      </c>
      <c r="T130" s="12">
        <v>45859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82</v>
      </c>
      <c r="AA130" s="8">
        <v>32270.700000000004</v>
      </c>
      <c r="AB130" s="8">
        <v>0</v>
      </c>
      <c r="AC130" s="8">
        <v>32270.700000000004</v>
      </c>
      <c r="AD130" s="8">
        <v>0</v>
      </c>
      <c r="AE130" s="8">
        <v>0</v>
      </c>
      <c r="AF130" s="8" t="s">
        <v>532</v>
      </c>
      <c r="AG130" s="1" t="s">
        <v>119</v>
      </c>
      <c r="AH130" s="1" t="s">
        <v>74</v>
      </c>
      <c r="AI130" s="1">
        <v>2</v>
      </c>
      <c r="AJ130" s="3">
        <v>45859</v>
      </c>
      <c r="AK130" s="3">
        <v>0</v>
      </c>
      <c r="AL130" s="3">
        <v>45850</v>
      </c>
      <c r="AM130" s="3">
        <v>45857</v>
      </c>
      <c r="AN130" s="3">
        <v>45858</v>
      </c>
      <c r="AO130" s="3">
        <v>45858</v>
      </c>
      <c r="AP130" s="3">
        <v>45854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2466.9157333333337</v>
      </c>
    </row>
    <row r="131" spans="1:56" ht="27.75" customHeight="1" x14ac:dyDescent="0.45">
      <c r="A131" s="3" t="s">
        <v>141</v>
      </c>
      <c r="B131" s="14" t="s">
        <v>141</v>
      </c>
      <c r="C131" s="9" t="s">
        <v>147</v>
      </c>
      <c r="D131" s="13" t="s">
        <v>61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221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>
        <v>45868</v>
      </c>
      <c r="U131" s="11">
        <v>150000</v>
      </c>
      <c r="V131" s="10">
        <v>0</v>
      </c>
      <c r="W131" s="10">
        <v>150000</v>
      </c>
      <c r="X131" s="10">
        <v>0</v>
      </c>
      <c r="Y131" s="10">
        <v>157500</v>
      </c>
      <c r="Z131" s="9" t="s">
        <v>82</v>
      </c>
      <c r="AA131" s="8">
        <v>157162.5</v>
      </c>
      <c r="AB131" s="8">
        <v>0</v>
      </c>
      <c r="AC131" s="8">
        <v>157162.5</v>
      </c>
      <c r="AD131" s="8">
        <v>0</v>
      </c>
      <c r="AE131" s="8">
        <v>0</v>
      </c>
      <c r="AF131" s="8" t="s">
        <v>240</v>
      </c>
      <c r="AG131" s="1" t="s">
        <v>119</v>
      </c>
      <c r="AH131" s="1" t="s">
        <v>74</v>
      </c>
      <c r="AI131" s="1">
        <v>2</v>
      </c>
      <c r="AJ131" s="3">
        <v>45868</v>
      </c>
      <c r="AK131" s="3">
        <v>0</v>
      </c>
      <c r="AL131" s="3">
        <v>45859</v>
      </c>
      <c r="AM131" s="3">
        <v>45866</v>
      </c>
      <c r="AN131" s="3">
        <v>45867</v>
      </c>
      <c r="AO131" s="3">
        <v>45867</v>
      </c>
      <c r="AP131" s="3">
        <v>45863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12014.2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37</v>
      </c>
      <c r="G132" s="9">
        <v>0</v>
      </c>
      <c r="H132" s="9">
        <v>0</v>
      </c>
      <c r="I132" s="9">
        <v>80</v>
      </c>
      <c r="J132" s="9" t="s">
        <v>57</v>
      </c>
      <c r="K132" s="9">
        <v>3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82</v>
      </c>
      <c r="AA132" s="8">
        <v>673124.40305000008</v>
      </c>
      <c r="AB132" s="8">
        <v>64337.643049999999</v>
      </c>
      <c r="AC132" s="8">
        <v>608786.76000000013</v>
      </c>
      <c r="AD132" s="8">
        <v>0</v>
      </c>
      <c r="AE132" s="8">
        <v>0</v>
      </c>
      <c r="AF132" s="8" t="s">
        <v>58</v>
      </c>
      <c r="AG132" s="1" t="s">
        <v>119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0</v>
      </c>
    </row>
    <row r="133" spans="1:56" ht="27.75" customHeight="1" x14ac:dyDescent="0.45">
      <c r="A133" s="3">
        <v>45815</v>
      </c>
      <c r="B133" s="14" t="s">
        <v>518</v>
      </c>
      <c r="C133" s="9" t="s">
        <v>519</v>
      </c>
      <c r="D133" s="13" t="s">
        <v>332</v>
      </c>
      <c r="E133" s="9">
        <v>20</v>
      </c>
      <c r="F133" s="9">
        <v>34</v>
      </c>
      <c r="G133" s="9" t="s">
        <v>60</v>
      </c>
      <c r="H133" s="9">
        <v>0</v>
      </c>
      <c r="I133" s="9">
        <v>85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128</v>
      </c>
      <c r="T133" s="12">
        <v>45838</v>
      </c>
      <c r="U133" s="11">
        <v>1345000</v>
      </c>
      <c r="V133" s="10">
        <v>960000</v>
      </c>
      <c r="W133" s="10">
        <v>385000</v>
      </c>
      <c r="X133" s="10">
        <v>992436</v>
      </c>
      <c r="Y133" s="10">
        <v>370192.2</v>
      </c>
      <c r="Z133" s="9" t="s">
        <v>333</v>
      </c>
      <c r="AA133" s="8">
        <v>337140.32980739995</v>
      </c>
      <c r="AB133" s="8">
        <v>124050.669037338</v>
      </c>
      <c r="AC133" s="8">
        <v>213089.66077006195</v>
      </c>
      <c r="AD133" s="8">
        <v>0</v>
      </c>
      <c r="AE133" s="8">
        <v>0</v>
      </c>
      <c r="AF133" s="8">
        <v>0</v>
      </c>
      <c r="AG133" s="1" t="s">
        <v>119</v>
      </c>
      <c r="AH133" s="1" t="s">
        <v>74</v>
      </c>
      <c r="AI133" s="1">
        <v>2</v>
      </c>
      <c r="AJ133" s="3">
        <v>45838</v>
      </c>
      <c r="AK133" s="3">
        <v>0</v>
      </c>
      <c r="AL133" s="3">
        <v>45829</v>
      </c>
      <c r="AM133" s="3">
        <v>45836</v>
      </c>
      <c r="AN133" s="3">
        <v>45837</v>
      </c>
      <c r="AO133" s="3">
        <v>45837</v>
      </c>
      <c r="AP133" s="3">
        <v>45833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334</v>
      </c>
      <c r="BD133" s="56">
        <v>18716.375204303775</v>
      </c>
    </row>
    <row r="134" spans="1:56" ht="27.75" customHeight="1" x14ac:dyDescent="0.45">
      <c r="A134" s="3">
        <v>0</v>
      </c>
      <c r="B134" s="14">
        <v>0</v>
      </c>
      <c r="C134" s="9">
        <v>0</v>
      </c>
      <c r="D134" s="13">
        <v>0</v>
      </c>
      <c r="E134" s="9">
        <v>20</v>
      </c>
      <c r="F134" s="9">
        <v>34</v>
      </c>
      <c r="G134" s="9">
        <v>0</v>
      </c>
      <c r="H134" s="9">
        <v>0</v>
      </c>
      <c r="I134" s="9">
        <v>85</v>
      </c>
      <c r="J134" s="9" t="s">
        <v>57</v>
      </c>
      <c r="K134" s="9">
        <v>5</v>
      </c>
      <c r="L134" s="9">
        <v>0</v>
      </c>
      <c r="M134" s="10">
        <v>0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>
        <v>0</v>
      </c>
      <c r="T134" s="12"/>
      <c r="U134" s="11">
        <v>0</v>
      </c>
      <c r="V134" s="10">
        <v>0</v>
      </c>
      <c r="W134" s="10">
        <v>0</v>
      </c>
      <c r="X134" s="10">
        <v>0</v>
      </c>
      <c r="Y134" s="10">
        <v>0</v>
      </c>
      <c r="Z134" s="9" t="s">
        <v>333</v>
      </c>
      <c r="AA134" s="8">
        <v>337140.32980739995</v>
      </c>
      <c r="AB134" s="8">
        <v>124050.669037338</v>
      </c>
      <c r="AC134" s="8">
        <v>213089.66077006195</v>
      </c>
      <c r="AD134" s="8">
        <v>0</v>
      </c>
      <c r="AE134" s="8">
        <v>0</v>
      </c>
      <c r="AF134" s="8" t="s">
        <v>58</v>
      </c>
      <c r="AG134" s="1" t="s">
        <v>119</v>
      </c>
      <c r="AH134" s="1">
        <v>0</v>
      </c>
      <c r="AI134" s="1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335</v>
      </c>
      <c r="BD134" s="56">
        <v>0</v>
      </c>
    </row>
    <row r="135" spans="1:56" ht="27.75" customHeight="1" x14ac:dyDescent="0.45">
      <c r="A135" s="3">
        <v>45803</v>
      </c>
      <c r="B135" s="14" t="s">
        <v>416</v>
      </c>
      <c r="C135" s="9" t="s">
        <v>111</v>
      </c>
      <c r="D135" s="13" t="s">
        <v>417</v>
      </c>
      <c r="E135" s="9">
        <v>21</v>
      </c>
      <c r="F135" s="9">
        <v>40</v>
      </c>
      <c r="G135" s="9" t="s">
        <v>60</v>
      </c>
      <c r="H135" s="9" t="s">
        <v>66</v>
      </c>
      <c r="I135" s="9">
        <v>108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42</v>
      </c>
      <c r="O135" s="9">
        <v>40</v>
      </c>
      <c r="P135" s="10">
        <v>113.97964300799998</v>
      </c>
      <c r="Q135" s="10">
        <v>0</v>
      </c>
      <c r="R135" s="10">
        <v>113.97964300799998</v>
      </c>
      <c r="S135" s="9" t="s">
        <v>67</v>
      </c>
      <c r="T135" s="12">
        <v>45831</v>
      </c>
      <c r="U135" s="11">
        <v>5000</v>
      </c>
      <c r="V135" s="10">
        <v>0</v>
      </c>
      <c r="W135" s="10">
        <v>5000</v>
      </c>
      <c r="X135" s="10">
        <v>5440</v>
      </c>
      <c r="Y135" s="10">
        <v>0</v>
      </c>
      <c r="Z135" s="9" t="s">
        <v>124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121</v>
      </c>
      <c r="AH135" s="1" t="s">
        <v>68</v>
      </c>
      <c r="AI135" s="1">
        <v>4</v>
      </c>
      <c r="AJ135" s="3">
        <v>45831</v>
      </c>
      <c r="AK135" s="3">
        <v>45827</v>
      </c>
      <c r="AL135" s="3">
        <v>45821</v>
      </c>
      <c r="AM135" s="3">
        <v>45828</v>
      </c>
      <c r="AN135" s="3">
        <v>45829</v>
      </c>
      <c r="AO135" s="3">
        <v>45829</v>
      </c>
      <c r="AP135" s="3">
        <v>45826</v>
      </c>
      <c r="AQ135" s="3">
        <v>45830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125</v>
      </c>
      <c r="BD135" s="56">
        <v>0</v>
      </c>
    </row>
    <row r="136" spans="1:56" ht="27.75" customHeight="1" x14ac:dyDescent="0.45">
      <c r="A136" s="3">
        <v>45817</v>
      </c>
      <c r="B136" s="14" t="s">
        <v>550</v>
      </c>
      <c r="C136" s="9" t="s">
        <v>538</v>
      </c>
      <c r="D136" s="13" t="s">
        <v>539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97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71</v>
      </c>
      <c r="T136" s="12">
        <v>45831</v>
      </c>
      <c r="U136" s="11">
        <v>5000</v>
      </c>
      <c r="V136" s="10">
        <v>0</v>
      </c>
      <c r="W136" s="10">
        <v>5000</v>
      </c>
      <c r="X136" s="10">
        <v>5400</v>
      </c>
      <c r="Y136" s="10">
        <v>0</v>
      </c>
      <c r="Z136" s="9" t="s">
        <v>124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121</v>
      </c>
      <c r="AH136" s="1" t="s">
        <v>68</v>
      </c>
      <c r="AI136" s="1">
        <v>4</v>
      </c>
      <c r="AJ136" s="3">
        <v>45831</v>
      </c>
      <c r="AK136" s="3">
        <v>45827</v>
      </c>
      <c r="AL136" s="3">
        <v>45821</v>
      </c>
      <c r="AM136" s="3">
        <v>45828</v>
      </c>
      <c r="AN136" s="3">
        <v>45829</v>
      </c>
      <c r="AO136" s="3">
        <v>45829</v>
      </c>
      <c r="AP136" s="3">
        <v>45826</v>
      </c>
      <c r="AQ136" s="3">
        <v>45830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0</v>
      </c>
    </row>
    <row r="137" spans="1:56" ht="27.75" customHeight="1" x14ac:dyDescent="0.45">
      <c r="A137" s="3">
        <v>45817</v>
      </c>
      <c r="B137" s="14" t="s">
        <v>550</v>
      </c>
      <c r="C137" s="9" t="s">
        <v>538</v>
      </c>
      <c r="D137" s="13" t="s">
        <v>540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97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71</v>
      </c>
      <c r="T137" s="12">
        <v>45831</v>
      </c>
      <c r="U137" s="11">
        <v>5000</v>
      </c>
      <c r="V137" s="10">
        <v>0</v>
      </c>
      <c r="W137" s="10">
        <v>5000</v>
      </c>
      <c r="X137" s="10">
        <v>5340</v>
      </c>
      <c r="Y137" s="10">
        <v>0</v>
      </c>
      <c r="Z137" s="9" t="s">
        <v>124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120</v>
      </c>
      <c r="AH137" s="1" t="s">
        <v>68</v>
      </c>
      <c r="AI137" s="1">
        <v>4</v>
      </c>
      <c r="AJ137" s="3">
        <v>45831</v>
      </c>
      <c r="AK137" s="3">
        <v>45827</v>
      </c>
      <c r="AL137" s="3">
        <v>45821</v>
      </c>
      <c r="AM137" s="3">
        <v>45828</v>
      </c>
      <c r="AN137" s="3">
        <v>45829</v>
      </c>
      <c r="AO137" s="3">
        <v>45829</v>
      </c>
      <c r="AP137" s="3">
        <v>45826</v>
      </c>
      <c r="AQ137" s="3">
        <v>45830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125</v>
      </c>
      <c r="BD137" s="56">
        <v>0</v>
      </c>
    </row>
    <row r="138" spans="1:56" ht="27.75" customHeight="1" x14ac:dyDescent="0.45">
      <c r="A138" s="3">
        <v>45822</v>
      </c>
      <c r="B138" s="14" t="s">
        <v>612</v>
      </c>
      <c r="C138" s="9" t="s">
        <v>538</v>
      </c>
      <c r="D138" s="13" t="s">
        <v>587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97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40</v>
      </c>
      <c r="O138" s="9">
        <v>40</v>
      </c>
      <c r="P138" s="10">
        <v>65.13122457599998</v>
      </c>
      <c r="Q138" s="10">
        <v>0</v>
      </c>
      <c r="R138" s="10">
        <v>65.13122457599998</v>
      </c>
      <c r="S138" s="9" t="s">
        <v>71</v>
      </c>
      <c r="T138" s="12">
        <v>45831</v>
      </c>
      <c r="U138" s="11">
        <v>3000</v>
      </c>
      <c r="V138" s="10">
        <v>0</v>
      </c>
      <c r="W138" s="10">
        <v>3000</v>
      </c>
      <c r="X138" s="10">
        <v>3300</v>
      </c>
      <c r="Y138" s="10">
        <v>0</v>
      </c>
      <c r="Z138" s="9" t="s">
        <v>124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120</v>
      </c>
      <c r="AH138" s="1" t="s">
        <v>68</v>
      </c>
      <c r="AI138" s="1">
        <v>4</v>
      </c>
      <c r="AJ138" s="3">
        <v>45831</v>
      </c>
      <c r="AK138" s="3">
        <v>45827</v>
      </c>
      <c r="AL138" s="3">
        <v>45821</v>
      </c>
      <c r="AM138" s="3">
        <v>45828</v>
      </c>
      <c r="AN138" s="3">
        <v>45829</v>
      </c>
      <c r="AO138" s="3">
        <v>45829</v>
      </c>
      <c r="AP138" s="3">
        <v>45826</v>
      </c>
      <c r="AQ138" s="3">
        <v>45830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0</v>
      </c>
    </row>
    <row r="139" spans="1:56" ht="27.75" customHeight="1" x14ac:dyDescent="0.45">
      <c r="A139" s="3">
        <v>45822</v>
      </c>
      <c r="B139" s="14" t="s">
        <v>596</v>
      </c>
      <c r="C139" s="9" t="s">
        <v>185</v>
      </c>
      <c r="D139" s="13" t="s">
        <v>597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40</v>
      </c>
      <c r="O139" s="9">
        <v>40</v>
      </c>
      <c r="P139" s="10">
        <v>217.10408191999997</v>
      </c>
      <c r="Q139" s="10">
        <v>0</v>
      </c>
      <c r="R139" s="10">
        <v>217.10408191999997</v>
      </c>
      <c r="S139" s="9" t="s">
        <v>71</v>
      </c>
      <c r="T139" s="12">
        <v>45834</v>
      </c>
      <c r="U139" s="11">
        <v>10000</v>
      </c>
      <c r="V139" s="10">
        <v>0</v>
      </c>
      <c r="W139" s="10">
        <v>10000</v>
      </c>
      <c r="X139" s="10">
        <v>10500</v>
      </c>
      <c r="Y139" s="10">
        <v>0</v>
      </c>
      <c r="Z139" s="9" t="s">
        <v>124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120</v>
      </c>
      <c r="AH139" s="1" t="s">
        <v>68</v>
      </c>
      <c r="AI139" s="1">
        <v>4</v>
      </c>
      <c r="AJ139" s="3">
        <v>45834</v>
      </c>
      <c r="AK139" s="3">
        <v>45830</v>
      </c>
      <c r="AL139" s="3">
        <v>45824</v>
      </c>
      <c r="AM139" s="3">
        <v>45831</v>
      </c>
      <c r="AN139" s="3">
        <v>45832</v>
      </c>
      <c r="AO139" s="3">
        <v>45832</v>
      </c>
      <c r="AP139" s="3">
        <v>45829</v>
      </c>
      <c r="AQ139" s="3">
        <v>45833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0</v>
      </c>
    </row>
    <row r="140" spans="1:56" ht="27.75" customHeight="1" x14ac:dyDescent="0.45">
      <c r="A140" s="3">
        <v>45827</v>
      </c>
      <c r="B140" s="14" t="s">
        <v>133</v>
      </c>
      <c r="C140" s="9" t="s">
        <v>115</v>
      </c>
      <c r="D140" s="13" t="s">
        <v>654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45835</v>
      </c>
      <c r="U140" s="11">
        <v>50000</v>
      </c>
      <c r="V140" s="10">
        <v>0</v>
      </c>
      <c r="W140" s="10">
        <v>50000</v>
      </c>
      <c r="X140" s="10">
        <v>0</v>
      </c>
      <c r="Y140" s="10">
        <v>52500</v>
      </c>
      <c r="Z140" s="9" t="s">
        <v>124</v>
      </c>
      <c r="AA140" s="8">
        <v>53784.500000000007</v>
      </c>
      <c r="AB140" s="8">
        <v>53784.500000000007</v>
      </c>
      <c r="AC140" s="8">
        <v>0</v>
      </c>
      <c r="AD140" s="8">
        <v>0</v>
      </c>
      <c r="AE140" s="8">
        <v>53784.500000000007</v>
      </c>
      <c r="AF140" s="8">
        <v>0</v>
      </c>
      <c r="AG140" s="1" t="s">
        <v>120</v>
      </c>
      <c r="AH140" s="1" t="s">
        <v>68</v>
      </c>
      <c r="AI140" s="1">
        <v>4</v>
      </c>
      <c r="AJ140" s="3">
        <v>45835</v>
      </c>
      <c r="AK140" s="3">
        <v>45831</v>
      </c>
      <c r="AL140" s="3">
        <v>45825</v>
      </c>
      <c r="AM140" s="3">
        <v>45832</v>
      </c>
      <c r="AN140" s="3">
        <v>45833</v>
      </c>
      <c r="AO140" s="3">
        <v>45833</v>
      </c>
      <c r="AP140" s="3">
        <v>45830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655</v>
      </c>
      <c r="AZ140" s="2">
        <v>0</v>
      </c>
      <c r="BA140" s="2">
        <v>0</v>
      </c>
      <c r="BB140" s="2">
        <v>0</v>
      </c>
      <c r="BC140" s="1" t="s">
        <v>125</v>
      </c>
      <c r="BD140" s="56">
        <v>0</v>
      </c>
    </row>
    <row r="141" spans="1:56" ht="27.75" customHeight="1" x14ac:dyDescent="0.45">
      <c r="A141" s="3">
        <v>45827</v>
      </c>
      <c r="B141" s="14" t="s">
        <v>133</v>
      </c>
      <c r="C141" s="9" t="s">
        <v>115</v>
      </c>
      <c r="D141" s="13" t="s">
        <v>656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>
        <v>45835</v>
      </c>
      <c r="U141" s="11">
        <v>50000</v>
      </c>
      <c r="V141" s="10">
        <v>0</v>
      </c>
      <c r="W141" s="10">
        <v>50000</v>
      </c>
      <c r="X141" s="10">
        <v>0</v>
      </c>
      <c r="Y141" s="10">
        <v>52500</v>
      </c>
      <c r="Z141" s="9" t="s">
        <v>124</v>
      </c>
      <c r="AA141" s="8">
        <v>53784.500000000007</v>
      </c>
      <c r="AB141" s="8">
        <v>7508</v>
      </c>
      <c r="AC141" s="8">
        <v>46276.500000000007</v>
      </c>
      <c r="AD141" s="8">
        <v>0</v>
      </c>
      <c r="AE141" s="8">
        <v>53784.500000000007</v>
      </c>
      <c r="AF141" s="8">
        <v>0</v>
      </c>
      <c r="AG141" s="1" t="s">
        <v>120</v>
      </c>
      <c r="AH141" s="1" t="s">
        <v>68</v>
      </c>
      <c r="AI141" s="1">
        <v>4</v>
      </c>
      <c r="AJ141" s="3">
        <v>45835</v>
      </c>
      <c r="AK141" s="3">
        <v>45831</v>
      </c>
      <c r="AL141" s="3">
        <v>45825</v>
      </c>
      <c r="AM141" s="3">
        <v>45832</v>
      </c>
      <c r="AN141" s="3">
        <v>45833</v>
      </c>
      <c r="AO141" s="3">
        <v>45833</v>
      </c>
      <c r="AP141" s="3">
        <v>45830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655</v>
      </c>
      <c r="AZ141" s="2">
        <v>0</v>
      </c>
      <c r="BA141" s="2">
        <v>0</v>
      </c>
      <c r="BB141" s="2">
        <v>0</v>
      </c>
      <c r="BC141" s="1" t="s">
        <v>125</v>
      </c>
      <c r="BD141" s="56">
        <v>3327.8973699999997</v>
      </c>
    </row>
    <row r="142" spans="1:56" ht="27.75" customHeight="1" x14ac:dyDescent="0.45">
      <c r="A142" s="3">
        <v>45827</v>
      </c>
      <c r="B142" s="14" t="s">
        <v>133</v>
      </c>
      <c r="C142" s="9" t="s">
        <v>115</v>
      </c>
      <c r="D142" s="13" t="s">
        <v>657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>
        <v>45835</v>
      </c>
      <c r="U142" s="11">
        <v>50000</v>
      </c>
      <c r="V142" s="10">
        <v>0</v>
      </c>
      <c r="W142" s="10">
        <v>50000</v>
      </c>
      <c r="X142" s="10">
        <v>0</v>
      </c>
      <c r="Y142" s="10">
        <v>52500</v>
      </c>
      <c r="Z142" s="9" t="s">
        <v>124</v>
      </c>
      <c r="AA142" s="8">
        <v>53784.500000000007</v>
      </c>
      <c r="AB142" s="8">
        <v>0</v>
      </c>
      <c r="AC142" s="8">
        <v>53784.500000000007</v>
      </c>
      <c r="AD142" s="8">
        <v>0</v>
      </c>
      <c r="AE142" s="8">
        <v>53784.500000000007</v>
      </c>
      <c r="AF142" s="8">
        <v>0</v>
      </c>
      <c r="AG142" s="1" t="s">
        <v>120</v>
      </c>
      <c r="AH142" s="1" t="s">
        <v>68</v>
      </c>
      <c r="AI142" s="1">
        <v>4</v>
      </c>
      <c r="AJ142" s="3">
        <v>45835</v>
      </c>
      <c r="AK142" s="3">
        <v>45831</v>
      </c>
      <c r="AL142" s="3">
        <v>45825</v>
      </c>
      <c r="AM142" s="3">
        <v>45832</v>
      </c>
      <c r="AN142" s="3">
        <v>45833</v>
      </c>
      <c r="AO142" s="3">
        <v>45833</v>
      </c>
      <c r="AP142" s="3">
        <v>45830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655</v>
      </c>
      <c r="AZ142" s="2">
        <v>0</v>
      </c>
      <c r="BA142" s="2">
        <v>0</v>
      </c>
      <c r="BB142" s="2">
        <v>0</v>
      </c>
      <c r="BC142" s="1" t="s">
        <v>125</v>
      </c>
      <c r="BD142" s="56">
        <v>3867.8226766666667</v>
      </c>
    </row>
    <row r="143" spans="1:56" ht="27.75" customHeight="1" x14ac:dyDescent="0.45">
      <c r="A143" s="3">
        <v>45826</v>
      </c>
      <c r="B143" s="14" t="s">
        <v>637</v>
      </c>
      <c r="C143" s="9" t="s">
        <v>111</v>
      </c>
      <c r="D143" s="13" t="s">
        <v>394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173.68326553599996</v>
      </c>
      <c r="Q143" s="10">
        <v>0</v>
      </c>
      <c r="R143" s="10">
        <v>173.68326553599996</v>
      </c>
      <c r="S143" s="9" t="s">
        <v>67</v>
      </c>
      <c r="T143" s="12">
        <v>45847</v>
      </c>
      <c r="U143" s="11">
        <v>8000</v>
      </c>
      <c r="V143" s="10">
        <v>0</v>
      </c>
      <c r="W143" s="10">
        <v>8000</v>
      </c>
      <c r="X143" s="10">
        <v>0</v>
      </c>
      <c r="Y143" s="10">
        <v>8400</v>
      </c>
      <c r="Z143" s="9" t="s">
        <v>124</v>
      </c>
      <c r="AA143" s="8">
        <v>8829.0399999999991</v>
      </c>
      <c r="AB143" s="8">
        <v>0</v>
      </c>
      <c r="AC143" s="8">
        <v>8829.0399999999991</v>
      </c>
      <c r="AD143" s="8">
        <v>0</v>
      </c>
      <c r="AE143" s="8">
        <v>8829.0399999999991</v>
      </c>
      <c r="AF143" s="8">
        <v>0</v>
      </c>
      <c r="AG143" s="1" t="s">
        <v>120</v>
      </c>
      <c r="AH143" s="1" t="s">
        <v>68</v>
      </c>
      <c r="AI143" s="1">
        <v>4</v>
      </c>
      <c r="AJ143" s="3">
        <v>45847</v>
      </c>
      <c r="AK143" s="3">
        <v>45843</v>
      </c>
      <c r="AL143" s="3">
        <v>45837</v>
      </c>
      <c r="AM143" s="3">
        <v>45844</v>
      </c>
      <c r="AN143" s="3">
        <v>45845</v>
      </c>
      <c r="AO143" s="3">
        <v>45845</v>
      </c>
      <c r="AP143" s="3">
        <v>45842</v>
      </c>
      <c r="AQ143" s="3">
        <v>45846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634.92569653333328</v>
      </c>
    </row>
    <row r="144" spans="1:56" ht="27.75" customHeight="1" x14ac:dyDescent="0.45">
      <c r="A144" s="3">
        <v>45826</v>
      </c>
      <c r="B144" s="14" t="s">
        <v>638</v>
      </c>
      <c r="C144" s="9" t="s">
        <v>111</v>
      </c>
      <c r="D144" s="13" t="s">
        <v>639</v>
      </c>
      <c r="E144" s="9">
        <v>21</v>
      </c>
      <c r="F144" s="9">
        <v>38</v>
      </c>
      <c r="G144" s="9" t="s">
        <v>60</v>
      </c>
      <c r="H144" s="9" t="s">
        <v>66</v>
      </c>
      <c r="I144" s="9">
        <v>102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>
        <v>45868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124</v>
      </c>
      <c r="AA144" s="8">
        <v>3310.89</v>
      </c>
      <c r="AB144" s="8">
        <v>0</v>
      </c>
      <c r="AC144" s="8">
        <v>3310.89</v>
      </c>
      <c r="AD144" s="8">
        <v>0</v>
      </c>
      <c r="AE144" s="8">
        <v>3310.89</v>
      </c>
      <c r="AF144" s="8">
        <v>0</v>
      </c>
      <c r="AG144" s="1" t="s">
        <v>120</v>
      </c>
      <c r="AH144" s="1" t="s">
        <v>68</v>
      </c>
      <c r="AI144" s="1">
        <v>4</v>
      </c>
      <c r="AJ144" s="3">
        <v>45868</v>
      </c>
      <c r="AK144" s="3">
        <v>45864</v>
      </c>
      <c r="AL144" s="3">
        <v>45858</v>
      </c>
      <c r="AM144" s="3">
        <v>45865</v>
      </c>
      <c r="AN144" s="3">
        <v>45866</v>
      </c>
      <c r="AO144" s="3">
        <v>45866</v>
      </c>
      <c r="AP144" s="3">
        <v>45863</v>
      </c>
      <c r="AQ144" s="3">
        <v>45867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125</v>
      </c>
      <c r="BD144" s="56">
        <v>238.09713619999999</v>
      </c>
    </row>
    <row r="145" spans="1:56" ht="27.75" customHeight="1" x14ac:dyDescent="0.45">
      <c r="A145" s="3">
        <v>45826</v>
      </c>
      <c r="B145" s="14" t="s">
        <v>637</v>
      </c>
      <c r="C145" s="9" t="s">
        <v>111</v>
      </c>
      <c r="D145" s="13" t="s">
        <v>394</v>
      </c>
      <c r="E145" s="9">
        <v>21</v>
      </c>
      <c r="F145" s="9">
        <v>38</v>
      </c>
      <c r="G145" s="9" t="s">
        <v>60</v>
      </c>
      <c r="H145" s="9" t="s">
        <v>66</v>
      </c>
      <c r="I145" s="9">
        <v>102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151.97285734399995</v>
      </c>
      <c r="Q145" s="10">
        <v>0</v>
      </c>
      <c r="R145" s="10">
        <v>151.97285734399995</v>
      </c>
      <c r="S145" s="9" t="s">
        <v>67</v>
      </c>
      <c r="T145" s="12" t="s">
        <v>63</v>
      </c>
      <c r="U145" s="11">
        <v>7000</v>
      </c>
      <c r="V145" s="10">
        <v>0</v>
      </c>
      <c r="W145" s="10">
        <v>7000</v>
      </c>
      <c r="X145" s="10">
        <v>0</v>
      </c>
      <c r="Y145" s="10">
        <v>7350</v>
      </c>
      <c r="Z145" s="9" t="s">
        <v>124</v>
      </c>
      <c r="AA145" s="8">
        <v>7725.41</v>
      </c>
      <c r="AB145" s="8">
        <v>0</v>
      </c>
      <c r="AC145" s="8">
        <v>7725.41</v>
      </c>
      <c r="AD145" s="8">
        <v>0</v>
      </c>
      <c r="AE145" s="8">
        <v>7725.41</v>
      </c>
      <c r="AF145" s="8">
        <v>0</v>
      </c>
      <c r="AG145" s="1" t="s">
        <v>120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65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555.55998446666672</v>
      </c>
    </row>
    <row r="146" spans="1:56" ht="27.75" customHeight="1" x14ac:dyDescent="0.45">
      <c r="A146" s="3">
        <v>45628</v>
      </c>
      <c r="B146" s="14" t="s">
        <v>226</v>
      </c>
      <c r="C146" s="9" t="s">
        <v>113</v>
      </c>
      <c r="D146" s="13" t="s">
        <v>153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 t="s">
        <v>63</v>
      </c>
      <c r="U146" s="11">
        <v>8000</v>
      </c>
      <c r="V146" s="10">
        <v>0</v>
      </c>
      <c r="W146" s="10">
        <v>8000</v>
      </c>
      <c r="X146" s="10">
        <v>0</v>
      </c>
      <c r="Y146" s="10">
        <v>8400</v>
      </c>
      <c r="Z146" s="9" t="s">
        <v>124</v>
      </c>
      <c r="AA146" s="8">
        <v>8605.52</v>
      </c>
      <c r="AB146" s="8">
        <v>0</v>
      </c>
      <c r="AC146" s="8">
        <v>8605.52</v>
      </c>
      <c r="AD146" s="8">
        <v>0</v>
      </c>
      <c r="AE146" s="8">
        <v>8605.52</v>
      </c>
      <c r="AF146" s="8">
        <v>0</v>
      </c>
      <c r="AG146" s="1" t="s">
        <v>120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253</v>
      </c>
      <c r="AZ146" s="2">
        <v>0</v>
      </c>
      <c r="BA146" s="2">
        <v>0</v>
      </c>
      <c r="BB146" s="2">
        <v>0</v>
      </c>
      <c r="BC146" s="1" t="s">
        <v>125</v>
      </c>
      <c r="BD146" s="56">
        <v>618.85162826666658</v>
      </c>
    </row>
    <row r="147" spans="1:56" ht="27.75" customHeight="1" x14ac:dyDescent="0.45">
      <c r="A147" s="3">
        <v>45631</v>
      </c>
      <c r="B147" s="14" t="s">
        <v>229</v>
      </c>
      <c r="C147" s="9" t="s">
        <v>113</v>
      </c>
      <c r="D147" s="13" t="s">
        <v>153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 t="s">
        <v>63</v>
      </c>
      <c r="U147" s="11">
        <v>16000</v>
      </c>
      <c r="V147" s="10">
        <v>0</v>
      </c>
      <c r="W147" s="10">
        <v>16000</v>
      </c>
      <c r="X147" s="10">
        <v>0</v>
      </c>
      <c r="Y147" s="10">
        <v>16800</v>
      </c>
      <c r="Z147" s="9" t="s">
        <v>124</v>
      </c>
      <c r="AA147" s="8">
        <v>17211.04</v>
      </c>
      <c r="AB147" s="8">
        <v>0</v>
      </c>
      <c r="AC147" s="8">
        <v>17211.04</v>
      </c>
      <c r="AD147" s="8">
        <v>0</v>
      </c>
      <c r="AE147" s="8">
        <v>17211.04</v>
      </c>
      <c r="AF147" s="8">
        <v>0</v>
      </c>
      <c r="AG147" s="1" t="s">
        <v>61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254</v>
      </c>
      <c r="AZ147" s="2">
        <v>0</v>
      </c>
      <c r="BA147" s="2">
        <v>0</v>
      </c>
      <c r="BB147" s="2">
        <v>0</v>
      </c>
      <c r="BC147" s="1" t="s">
        <v>125</v>
      </c>
      <c r="BD147" s="56">
        <v>1237.7032565333332</v>
      </c>
    </row>
    <row r="148" spans="1:56" ht="27.75" customHeight="1" x14ac:dyDescent="0.45">
      <c r="A148" s="3">
        <v>45631</v>
      </c>
      <c r="B148" s="14" t="s">
        <v>230</v>
      </c>
      <c r="C148" s="9" t="s">
        <v>113</v>
      </c>
      <c r="D148" s="13" t="s">
        <v>153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 t="s">
        <v>63</v>
      </c>
      <c r="U148" s="11">
        <v>16000</v>
      </c>
      <c r="V148" s="10">
        <v>0</v>
      </c>
      <c r="W148" s="10">
        <v>16000</v>
      </c>
      <c r="X148" s="10">
        <v>0</v>
      </c>
      <c r="Y148" s="10">
        <v>16800</v>
      </c>
      <c r="Z148" s="9" t="s">
        <v>124</v>
      </c>
      <c r="AA148" s="8">
        <v>17211.04</v>
      </c>
      <c r="AB148" s="8">
        <v>0</v>
      </c>
      <c r="AC148" s="8">
        <v>17211.04</v>
      </c>
      <c r="AD148" s="8">
        <v>0</v>
      </c>
      <c r="AE148" s="8">
        <v>17211.04</v>
      </c>
      <c r="AF148" s="8">
        <v>0</v>
      </c>
      <c r="AG148" s="1" t="s">
        <v>120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255</v>
      </c>
      <c r="AZ148" s="2">
        <v>0</v>
      </c>
      <c r="BA148" s="2">
        <v>0</v>
      </c>
      <c r="BB148" s="2">
        <v>0</v>
      </c>
      <c r="BC148" s="1" t="s">
        <v>125</v>
      </c>
      <c r="BD148" s="56">
        <v>1237.7032565333332</v>
      </c>
    </row>
    <row r="149" spans="1:56" ht="27.75" customHeight="1" x14ac:dyDescent="0.45">
      <c r="A149" s="3" t="s">
        <v>141</v>
      </c>
      <c r="B149" s="14" t="s">
        <v>141</v>
      </c>
      <c r="C149" s="9" t="s">
        <v>113</v>
      </c>
      <c r="D149" s="13" t="s">
        <v>153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124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10756.900000000001</v>
      </c>
      <c r="AF149" s="8">
        <v>0</v>
      </c>
      <c r="AG149" s="1" t="s">
        <v>119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125</v>
      </c>
      <c r="BD149" s="56">
        <v>773.56453533333331</v>
      </c>
    </row>
    <row r="150" spans="1:56" ht="27.75" customHeight="1" x14ac:dyDescent="0.45">
      <c r="A150" s="3" t="s">
        <v>141</v>
      </c>
      <c r="B150" s="14" t="s">
        <v>141</v>
      </c>
      <c r="C150" s="9" t="s">
        <v>111</v>
      </c>
      <c r="D150" s="13" t="s">
        <v>61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42</v>
      </c>
      <c r="O150" s="9">
        <v>40</v>
      </c>
      <c r="P150" s="10">
        <v>227.95928601599996</v>
      </c>
      <c r="Q150" s="10">
        <v>0</v>
      </c>
      <c r="R150" s="10">
        <v>227.95928601599996</v>
      </c>
      <c r="S150" s="9" t="s">
        <v>67</v>
      </c>
      <c r="T150" s="12" t="s">
        <v>63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124</v>
      </c>
      <c r="AA150" s="8">
        <v>11595.1</v>
      </c>
      <c r="AB150" s="8">
        <v>0</v>
      </c>
      <c r="AC150" s="8">
        <v>11595.1</v>
      </c>
      <c r="AD150" s="8">
        <v>0</v>
      </c>
      <c r="AE150" s="8">
        <v>11595.1</v>
      </c>
      <c r="AF150" s="8">
        <v>0</v>
      </c>
      <c r="AG150" s="1" t="s">
        <v>119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125</v>
      </c>
      <c r="BD150" s="56">
        <v>833.84229133333326</v>
      </c>
    </row>
    <row r="151" spans="1:56" ht="27.75" customHeight="1" x14ac:dyDescent="0.45">
      <c r="A151" s="3">
        <v>45066</v>
      </c>
      <c r="B151" s="14" t="s">
        <v>131</v>
      </c>
      <c r="C151" s="9" t="s">
        <v>80</v>
      </c>
      <c r="D151" s="13" t="s">
        <v>130</v>
      </c>
      <c r="E151" s="9">
        <v>21</v>
      </c>
      <c r="F151" s="9">
        <v>38</v>
      </c>
      <c r="G151" s="9" t="s">
        <v>60</v>
      </c>
      <c r="H151" s="9" t="s">
        <v>76</v>
      </c>
      <c r="I151" s="9">
        <v>102</v>
      </c>
      <c r="J151" s="9" t="s">
        <v>57</v>
      </c>
      <c r="K151" s="9">
        <v>5</v>
      </c>
      <c r="L151" s="9" t="s">
        <v>92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67</v>
      </c>
      <c r="T151" s="12" t="s">
        <v>63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124</v>
      </c>
      <c r="AA151" s="8">
        <v>5518.15</v>
      </c>
      <c r="AB151" s="8">
        <v>0</v>
      </c>
      <c r="AC151" s="8">
        <v>5518.15</v>
      </c>
      <c r="AD151" s="8">
        <v>0</v>
      </c>
      <c r="AE151" s="8">
        <v>5518.15</v>
      </c>
      <c r="AF151" s="8">
        <v>0</v>
      </c>
      <c r="AG151" s="1" t="s">
        <v>123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125</v>
      </c>
      <c r="BD151" s="56">
        <v>396.82856033333326</v>
      </c>
    </row>
    <row r="152" spans="1:56" ht="27.75" customHeight="1" x14ac:dyDescent="0.45">
      <c r="A152" s="3">
        <v>45800</v>
      </c>
      <c r="B152" s="14" t="s">
        <v>397</v>
      </c>
      <c r="C152" s="9" t="s">
        <v>80</v>
      </c>
      <c r="D152" s="13" t="s">
        <v>398</v>
      </c>
      <c r="E152" s="9">
        <v>21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42</v>
      </c>
      <c r="O152" s="9">
        <v>40</v>
      </c>
      <c r="P152" s="10">
        <v>5.2886554355711999</v>
      </c>
      <c r="Q152" s="10">
        <v>0</v>
      </c>
      <c r="R152" s="10">
        <v>5.2886554355711999</v>
      </c>
      <c r="S152" s="9" t="s">
        <v>67</v>
      </c>
      <c r="T152" s="12" t="s">
        <v>137</v>
      </c>
      <c r="U152" s="11">
        <v>5000</v>
      </c>
      <c r="V152" s="10">
        <v>4768</v>
      </c>
      <c r="W152" s="10">
        <v>232</v>
      </c>
      <c r="X152" s="10">
        <v>10420</v>
      </c>
      <c r="Y152" s="10">
        <v>0</v>
      </c>
      <c r="Z152" s="9" t="s">
        <v>124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119</v>
      </c>
      <c r="AH152" s="1" t="s">
        <v>68</v>
      </c>
      <c r="AI152" s="1">
        <v>4</v>
      </c>
      <c r="AJ152" s="3" t="s">
        <v>137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125</v>
      </c>
      <c r="BD152" s="56">
        <v>0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21</v>
      </c>
      <c r="F153" s="9">
        <v>37</v>
      </c>
      <c r="G153" s="9">
        <v>0</v>
      </c>
      <c r="H153" s="9">
        <v>0</v>
      </c>
      <c r="I153" s="9">
        <v>74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 t="s">
        <v>83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124</v>
      </c>
      <c r="AA153" s="8">
        <v>252116.59000000005</v>
      </c>
      <c r="AB153" s="8">
        <v>61292.500000000007</v>
      </c>
      <c r="AC153" s="8">
        <v>190824.09000000003</v>
      </c>
      <c r="AD153" s="8">
        <v>0</v>
      </c>
      <c r="AE153" s="8">
        <v>252116.59000000005</v>
      </c>
      <c r="AF153" s="8" t="s">
        <v>58</v>
      </c>
      <c r="AG153" s="1" t="s">
        <v>120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126</v>
      </c>
      <c r="BD153" s="56">
        <v>0</v>
      </c>
    </row>
    <row r="154" spans="1:56" ht="27.75" customHeight="1" x14ac:dyDescent="0.45">
      <c r="A154" s="3">
        <v>9</v>
      </c>
      <c r="B154" s="14" t="s">
        <v>357</v>
      </c>
      <c r="C154" s="9" t="s">
        <v>352</v>
      </c>
      <c r="D154" s="13" t="s">
        <v>353</v>
      </c>
      <c r="E154" s="9">
        <v>22</v>
      </c>
      <c r="F154" s="9">
        <v>34</v>
      </c>
      <c r="G154" s="9" t="s">
        <v>60</v>
      </c>
      <c r="H154" s="9" t="s">
        <v>66</v>
      </c>
      <c r="I154" s="9">
        <v>115</v>
      </c>
      <c r="J154" s="9" t="s">
        <v>78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354</v>
      </c>
      <c r="T154" s="12">
        <v>45836</v>
      </c>
      <c r="U154" s="11">
        <v>239700</v>
      </c>
      <c r="V154" s="10">
        <v>179000</v>
      </c>
      <c r="W154" s="10">
        <v>60700</v>
      </c>
      <c r="X154" s="10">
        <v>181910</v>
      </c>
      <c r="Y154" s="10">
        <v>60679.5</v>
      </c>
      <c r="Z154" s="9" t="s">
        <v>279</v>
      </c>
      <c r="AA154" s="8">
        <v>60186.175664999995</v>
      </c>
      <c r="AB154" s="8">
        <v>60186.175664999995</v>
      </c>
      <c r="AC154" s="8">
        <v>0</v>
      </c>
      <c r="AD154" s="8">
        <v>11000</v>
      </c>
      <c r="AE154" s="8">
        <v>49186.175664999995</v>
      </c>
      <c r="AF154" s="8" t="s">
        <v>355</v>
      </c>
      <c r="AG154" s="1" t="s">
        <v>120</v>
      </c>
      <c r="AH154" s="1" t="s">
        <v>68</v>
      </c>
      <c r="AI154" s="1">
        <v>4</v>
      </c>
      <c r="AJ154" s="3">
        <v>45836</v>
      </c>
      <c r="AK154" s="3">
        <v>45832</v>
      </c>
      <c r="AL154" s="3">
        <v>45826</v>
      </c>
      <c r="AM154" s="3">
        <v>45833</v>
      </c>
      <c r="AN154" s="3">
        <v>45834</v>
      </c>
      <c r="AO154" s="3">
        <v>45834</v>
      </c>
      <c r="AP154" s="3">
        <v>45831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281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21.6</v>
      </c>
      <c r="F155" s="9">
        <v>34</v>
      </c>
      <c r="G155" s="9">
        <v>0</v>
      </c>
      <c r="H155" s="9">
        <v>0</v>
      </c>
      <c r="I155" s="9">
        <v>97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279</v>
      </c>
      <c r="AA155" s="8">
        <v>60186.175664999995</v>
      </c>
      <c r="AB155" s="8">
        <v>60186.175664999995</v>
      </c>
      <c r="AC155" s="8">
        <v>0</v>
      </c>
      <c r="AD155" s="8">
        <v>11000</v>
      </c>
      <c r="AE155" s="8">
        <v>49186.175664999995</v>
      </c>
      <c r="AF155" s="8" t="s">
        <v>58</v>
      </c>
      <c r="AG155" s="1" t="s">
        <v>120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281</v>
      </c>
      <c r="BD155" s="56">
        <v>0</v>
      </c>
    </row>
    <row r="156" spans="1:56" ht="27.75" customHeight="1" x14ac:dyDescent="0.45">
      <c r="A156" s="3">
        <v>45820</v>
      </c>
      <c r="B156" s="14" t="s">
        <v>598</v>
      </c>
      <c r="C156" s="9" t="s">
        <v>234</v>
      </c>
      <c r="D156" s="13" t="s">
        <v>569</v>
      </c>
      <c r="E156" s="9">
        <v>23</v>
      </c>
      <c r="F156" s="9">
        <v>38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45834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84</v>
      </c>
      <c r="AA156" s="8">
        <v>5518.15</v>
      </c>
      <c r="AB156" s="8">
        <v>5518.15</v>
      </c>
      <c r="AC156" s="8">
        <v>0</v>
      </c>
      <c r="AD156" s="8">
        <v>1236</v>
      </c>
      <c r="AE156" s="8">
        <v>4282.1499999999996</v>
      </c>
      <c r="AF156" s="8">
        <v>0</v>
      </c>
      <c r="AG156" s="1" t="s">
        <v>120</v>
      </c>
      <c r="AH156" s="1" t="s">
        <v>68</v>
      </c>
      <c r="AI156" s="1">
        <v>4</v>
      </c>
      <c r="AJ156" s="3">
        <v>45834</v>
      </c>
      <c r="AK156" s="3">
        <v>45830</v>
      </c>
      <c r="AL156" s="3">
        <v>45824</v>
      </c>
      <c r="AM156" s="3">
        <v>45831</v>
      </c>
      <c r="AN156" s="3">
        <v>45832</v>
      </c>
      <c r="AO156" s="3">
        <v>45832</v>
      </c>
      <c r="AP156" s="3">
        <v>45829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7.75" customHeight="1" x14ac:dyDescent="0.45">
      <c r="A157" s="3">
        <v>45820</v>
      </c>
      <c r="B157" s="14" t="s">
        <v>599</v>
      </c>
      <c r="C157" s="9" t="s">
        <v>258</v>
      </c>
      <c r="D157" s="13" t="s">
        <v>570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93</v>
      </c>
      <c r="M157" s="10">
        <v>24</v>
      </c>
      <c r="N157" s="9">
        <v>37</v>
      </c>
      <c r="O157" s="9">
        <v>50</v>
      </c>
      <c r="P157" s="10">
        <v>178.00067625600002</v>
      </c>
      <c r="Q157" s="10">
        <v>0</v>
      </c>
      <c r="R157" s="10">
        <v>178.00067625600002</v>
      </c>
      <c r="S157" s="9" t="s">
        <v>128</v>
      </c>
      <c r="T157" s="12">
        <v>45842</v>
      </c>
      <c r="U157" s="11">
        <v>6500</v>
      </c>
      <c r="V157" s="10">
        <v>0</v>
      </c>
      <c r="W157" s="10">
        <v>6500</v>
      </c>
      <c r="X157" s="10">
        <v>0</v>
      </c>
      <c r="Y157" s="10">
        <v>6825</v>
      </c>
      <c r="Z157" s="9" t="s">
        <v>84</v>
      </c>
      <c r="AA157" s="8">
        <v>6447.1549999999997</v>
      </c>
      <c r="AB157" s="8">
        <v>6447.1549999999997</v>
      </c>
      <c r="AC157" s="8">
        <v>0</v>
      </c>
      <c r="AD157" s="8">
        <v>0</v>
      </c>
      <c r="AE157" s="8">
        <v>0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45842</v>
      </c>
      <c r="AK157" s="3">
        <v>45838</v>
      </c>
      <c r="AL157" s="3">
        <v>45832</v>
      </c>
      <c r="AM157" s="3">
        <v>45839</v>
      </c>
      <c r="AN157" s="3">
        <v>45840</v>
      </c>
      <c r="AO157" s="3">
        <v>45840</v>
      </c>
      <c r="AP157" s="3">
        <v>45837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45820</v>
      </c>
      <c r="B158" s="14" t="s">
        <v>599</v>
      </c>
      <c r="C158" s="9" t="s">
        <v>258</v>
      </c>
      <c r="D158" s="13" t="s">
        <v>571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93</v>
      </c>
      <c r="M158" s="10">
        <v>24</v>
      </c>
      <c r="N158" s="9">
        <v>37</v>
      </c>
      <c r="O158" s="9">
        <v>50</v>
      </c>
      <c r="P158" s="10">
        <v>178.00067625600002</v>
      </c>
      <c r="Q158" s="10">
        <v>0</v>
      </c>
      <c r="R158" s="10">
        <v>178.00067625600002</v>
      </c>
      <c r="S158" s="9" t="s">
        <v>128</v>
      </c>
      <c r="T158" s="12">
        <v>45842</v>
      </c>
      <c r="U158" s="11">
        <v>6500</v>
      </c>
      <c r="V158" s="10">
        <v>0</v>
      </c>
      <c r="W158" s="10">
        <v>6500</v>
      </c>
      <c r="X158" s="10">
        <v>0</v>
      </c>
      <c r="Y158" s="10">
        <v>6825</v>
      </c>
      <c r="Z158" s="9" t="s">
        <v>84</v>
      </c>
      <c r="AA158" s="8">
        <v>6447.1549999999997</v>
      </c>
      <c r="AB158" s="8">
        <v>6447.1549999999997</v>
      </c>
      <c r="AC158" s="8">
        <v>0</v>
      </c>
      <c r="AD158" s="8">
        <v>0</v>
      </c>
      <c r="AE158" s="8">
        <v>0</v>
      </c>
      <c r="AF158" s="8">
        <v>0</v>
      </c>
      <c r="AG158" s="1" t="s">
        <v>119</v>
      </c>
      <c r="AH158" s="1" t="s">
        <v>68</v>
      </c>
      <c r="AI158" s="1">
        <v>4</v>
      </c>
      <c r="AJ158" s="3">
        <v>45842</v>
      </c>
      <c r="AK158" s="3">
        <v>45838</v>
      </c>
      <c r="AL158" s="3">
        <v>45832</v>
      </c>
      <c r="AM158" s="3">
        <v>45839</v>
      </c>
      <c r="AN158" s="3">
        <v>45840</v>
      </c>
      <c r="AO158" s="3">
        <v>45840</v>
      </c>
      <c r="AP158" s="3">
        <v>45837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>
        <v>45820</v>
      </c>
      <c r="B159" s="14" t="s">
        <v>599</v>
      </c>
      <c r="C159" s="9" t="s">
        <v>258</v>
      </c>
      <c r="D159" s="13" t="s">
        <v>231</v>
      </c>
      <c r="E159" s="9">
        <v>23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128</v>
      </c>
      <c r="T159" s="12">
        <v>45842</v>
      </c>
      <c r="U159" s="11">
        <v>7000</v>
      </c>
      <c r="V159" s="10">
        <v>0</v>
      </c>
      <c r="W159" s="10">
        <v>7000</v>
      </c>
      <c r="X159" s="10">
        <v>0</v>
      </c>
      <c r="Y159" s="10">
        <v>7350</v>
      </c>
      <c r="Z159" s="9" t="s">
        <v>84</v>
      </c>
      <c r="AA159" s="8">
        <v>7725.41</v>
      </c>
      <c r="AB159" s="8">
        <v>7725.41</v>
      </c>
      <c r="AC159" s="8">
        <v>0</v>
      </c>
      <c r="AD159" s="8">
        <v>0</v>
      </c>
      <c r="AE159" s="8">
        <v>7725.41</v>
      </c>
      <c r="AF159" s="8">
        <v>0</v>
      </c>
      <c r="AG159" s="1" t="s">
        <v>61</v>
      </c>
      <c r="AH159" s="1" t="s">
        <v>68</v>
      </c>
      <c r="AI159" s="1">
        <v>4</v>
      </c>
      <c r="AJ159" s="3">
        <v>45842</v>
      </c>
      <c r="AK159" s="3">
        <v>45838</v>
      </c>
      <c r="AL159" s="3">
        <v>45832</v>
      </c>
      <c r="AM159" s="3">
        <v>45839</v>
      </c>
      <c r="AN159" s="3">
        <v>45840</v>
      </c>
      <c r="AO159" s="3">
        <v>45840</v>
      </c>
      <c r="AP159" s="3">
        <v>45837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45">
      <c r="A160" s="3" t="s">
        <v>141</v>
      </c>
      <c r="B160" s="14" t="s">
        <v>141</v>
      </c>
      <c r="C160" s="9" t="s">
        <v>258</v>
      </c>
      <c r="D160" s="13" t="s">
        <v>61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93</v>
      </c>
      <c r="M160" s="10">
        <v>24</v>
      </c>
      <c r="N160" s="9">
        <v>37</v>
      </c>
      <c r="O160" s="9">
        <v>50</v>
      </c>
      <c r="P160" s="10">
        <v>547.69438847999993</v>
      </c>
      <c r="Q160" s="10">
        <v>0</v>
      </c>
      <c r="R160" s="10">
        <v>547.69438847999993</v>
      </c>
      <c r="S160" s="9" t="s">
        <v>128</v>
      </c>
      <c r="T160" s="12">
        <v>45868</v>
      </c>
      <c r="U160" s="11">
        <v>20000</v>
      </c>
      <c r="V160" s="10">
        <v>0</v>
      </c>
      <c r="W160" s="10">
        <v>20000</v>
      </c>
      <c r="X160" s="10">
        <v>0</v>
      </c>
      <c r="Y160" s="10">
        <v>21000</v>
      </c>
      <c r="Z160" s="9" t="s">
        <v>84</v>
      </c>
      <c r="AA160" s="8">
        <v>19837.400000000001</v>
      </c>
      <c r="AB160" s="8">
        <v>19837.400000000001</v>
      </c>
      <c r="AC160" s="8">
        <v>0</v>
      </c>
      <c r="AD160" s="8">
        <v>0</v>
      </c>
      <c r="AE160" s="8">
        <v>0</v>
      </c>
      <c r="AF160" s="8">
        <v>0</v>
      </c>
      <c r="AG160" s="1" t="s">
        <v>119</v>
      </c>
      <c r="AH160" s="1" t="s">
        <v>72</v>
      </c>
      <c r="AI160" s="1">
        <v>3</v>
      </c>
      <c r="AJ160" s="3">
        <v>45868</v>
      </c>
      <c r="AK160" s="3">
        <v>0</v>
      </c>
      <c r="AL160" s="3">
        <v>45858</v>
      </c>
      <c r="AM160" s="3">
        <v>45865</v>
      </c>
      <c r="AN160" s="3">
        <v>45866</v>
      </c>
      <c r="AO160" s="3">
        <v>45866</v>
      </c>
      <c r="AP160" s="3">
        <v>45863</v>
      </c>
      <c r="AQ160" s="3">
        <v>45867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84</v>
      </c>
      <c r="AA161" s="8">
        <v>45975.270000000004</v>
      </c>
      <c r="AB161" s="8">
        <v>45975.270000000004</v>
      </c>
      <c r="AC161" s="8">
        <v>0</v>
      </c>
      <c r="AD161" s="8">
        <v>1236</v>
      </c>
      <c r="AE161" s="8">
        <v>12007.56</v>
      </c>
      <c r="AF161" s="8" t="s">
        <v>58</v>
      </c>
      <c r="AG161" s="1" t="s">
        <v>119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customHeight="1" x14ac:dyDescent="0.45">
      <c r="A162" s="3" t="s">
        <v>141</v>
      </c>
      <c r="B162" s="14" t="s">
        <v>141</v>
      </c>
      <c r="C162" s="9" t="s">
        <v>250</v>
      </c>
      <c r="D162" s="13" t="s">
        <v>61</v>
      </c>
      <c r="E162" s="9">
        <v>23</v>
      </c>
      <c r="F162" s="9">
        <v>34</v>
      </c>
      <c r="G162" s="9" t="s">
        <v>189</v>
      </c>
      <c r="H162" s="9">
        <v>0</v>
      </c>
      <c r="I162" s="9">
        <v>68</v>
      </c>
      <c r="J162" s="9" t="s">
        <v>57</v>
      </c>
      <c r="K162" s="9">
        <v>5</v>
      </c>
      <c r="L162" s="9" t="s">
        <v>92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71</v>
      </c>
      <c r="T162" s="12">
        <v>45868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191</v>
      </c>
      <c r="AA162" s="8">
        <v>9918.7000000000007</v>
      </c>
      <c r="AB162" s="8">
        <v>0</v>
      </c>
      <c r="AC162" s="8">
        <v>9918.7000000000007</v>
      </c>
      <c r="AD162" s="8">
        <v>0</v>
      </c>
      <c r="AE162" s="8">
        <v>0</v>
      </c>
      <c r="AF162" s="8">
        <v>0</v>
      </c>
      <c r="AG162" s="1" t="s">
        <v>119</v>
      </c>
      <c r="AH162" s="1" t="s">
        <v>74</v>
      </c>
      <c r="AI162" s="1">
        <v>2</v>
      </c>
      <c r="AJ162" s="3">
        <v>45868</v>
      </c>
      <c r="AK162" s="3">
        <v>0</v>
      </c>
      <c r="AL162" s="3">
        <v>45859</v>
      </c>
      <c r="AM162" s="3">
        <v>45866</v>
      </c>
      <c r="AN162" s="3">
        <v>45867</v>
      </c>
      <c r="AO162" s="3">
        <v>45867</v>
      </c>
      <c r="AP162" s="3">
        <v>45863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190</v>
      </c>
      <c r="BD162" s="56">
        <v>800.41704844444439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189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191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122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0</v>
      </c>
    </row>
    <row r="164" spans="1:56" ht="27.75" customHeight="1" x14ac:dyDescent="0.45">
      <c r="A164" s="3">
        <v>45727</v>
      </c>
      <c r="B164" s="14" t="s">
        <v>300</v>
      </c>
      <c r="C164" s="9" t="s">
        <v>115</v>
      </c>
      <c r="D164" s="13" t="s">
        <v>59</v>
      </c>
      <c r="E164" s="9">
        <v>23</v>
      </c>
      <c r="F164" s="9">
        <v>40</v>
      </c>
      <c r="G164" s="9" t="s">
        <v>60</v>
      </c>
      <c r="H164" s="9" t="s">
        <v>66</v>
      </c>
      <c r="I164" s="9">
        <v>125</v>
      </c>
      <c r="J164" s="9" t="s">
        <v>57</v>
      </c>
      <c r="K164" s="9">
        <v>5</v>
      </c>
      <c r="L164" s="9" t="s">
        <v>221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67</v>
      </c>
      <c r="T164" s="12" t="s">
        <v>63</v>
      </c>
      <c r="U164" s="11">
        <v>1000</v>
      </c>
      <c r="V164" s="10">
        <v>0</v>
      </c>
      <c r="W164" s="10">
        <v>1000</v>
      </c>
      <c r="X164" s="10">
        <v>0</v>
      </c>
      <c r="Y164" s="10">
        <v>0</v>
      </c>
      <c r="Z164" s="9" t="s">
        <v>244</v>
      </c>
      <c r="AA164" s="8">
        <v>1159.5100000000002</v>
      </c>
      <c r="AB164" s="8">
        <v>1159.5100000000002</v>
      </c>
      <c r="AC164" s="8">
        <v>0</v>
      </c>
      <c r="AD164" s="8">
        <v>1159.5100000000002</v>
      </c>
      <c r="AE164" s="8">
        <v>0</v>
      </c>
      <c r="AF164" s="8" t="s">
        <v>247</v>
      </c>
      <c r="AG164" s="1" t="s">
        <v>119</v>
      </c>
      <c r="AH164" s="1" t="s">
        <v>156</v>
      </c>
      <c r="AI164" s="1">
        <v>2</v>
      </c>
      <c r="AJ164" s="3" t="s">
        <v>63</v>
      </c>
      <c r="AK164" s="3" t="e">
        <v>#VALUE!</v>
      </c>
      <c r="AL164" s="3">
        <v>0</v>
      </c>
      <c r="AM164" s="3">
        <v>0</v>
      </c>
      <c r="AN164" s="3">
        <v>0</v>
      </c>
      <c r="AO164" s="3" t="e">
        <v>#VALUE!</v>
      </c>
      <c r="AP164" s="3" t="e">
        <v>#VALUE!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152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108</v>
      </c>
      <c r="BD164" s="56">
        <v>0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85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244</v>
      </c>
      <c r="AA165" s="8">
        <v>1159.5100000000002</v>
      </c>
      <c r="AB165" s="8">
        <v>1159.5100000000002</v>
      </c>
      <c r="AC165" s="8">
        <v>0</v>
      </c>
      <c r="AD165" s="8">
        <v>1159.5100000000002</v>
      </c>
      <c r="AE165" s="8">
        <v>0</v>
      </c>
      <c r="AF165" s="8" t="s">
        <v>58</v>
      </c>
      <c r="AG165" s="1" t="s">
        <v>119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245</v>
      </c>
      <c r="BD165" s="56">
        <v>0</v>
      </c>
    </row>
    <row r="166" spans="1:56" ht="27.75" customHeight="1" x14ac:dyDescent="0.45">
      <c r="A166" s="3">
        <v>45601</v>
      </c>
      <c r="B166" s="14" t="s">
        <v>216</v>
      </c>
      <c r="C166" s="9" t="s">
        <v>94</v>
      </c>
      <c r="D166" s="13" t="s">
        <v>110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1758.5430635519999</v>
      </c>
      <c r="Q166" s="10">
        <v>0</v>
      </c>
      <c r="R166" s="10">
        <v>1758.5430635519999</v>
      </c>
      <c r="S166" s="9" t="s">
        <v>100</v>
      </c>
      <c r="T166" s="12">
        <v>45831</v>
      </c>
      <c r="U166" s="11">
        <v>54000</v>
      </c>
      <c r="V166" s="10">
        <v>0</v>
      </c>
      <c r="W166" s="10">
        <v>54000</v>
      </c>
      <c r="X166" s="10">
        <v>57980</v>
      </c>
      <c r="Y166" s="10">
        <v>0</v>
      </c>
      <c r="Z166" s="9" t="s">
        <v>101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120</v>
      </c>
      <c r="AH166" s="1" t="s">
        <v>72</v>
      </c>
      <c r="AI166" s="1">
        <v>3</v>
      </c>
      <c r="AJ166" s="3">
        <v>45831</v>
      </c>
      <c r="AK166" s="3">
        <v>0</v>
      </c>
      <c r="AL166" s="3">
        <v>45821</v>
      </c>
      <c r="AM166" s="3">
        <v>45828</v>
      </c>
      <c r="AN166" s="3">
        <v>45829</v>
      </c>
      <c r="AO166" s="3">
        <v>45829</v>
      </c>
      <c r="AP166" s="3">
        <v>45826</v>
      </c>
      <c r="AQ166" s="3">
        <v>45830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117</v>
      </c>
      <c r="BD166" s="56">
        <v>0</v>
      </c>
    </row>
    <row r="167" spans="1:56" ht="27.75" customHeight="1" x14ac:dyDescent="0.45">
      <c r="A167" s="3">
        <v>45601</v>
      </c>
      <c r="B167" s="14" t="s">
        <v>216</v>
      </c>
      <c r="C167" s="9" t="s">
        <v>94</v>
      </c>
      <c r="D167" s="13" t="s">
        <v>110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1500.6234142310398</v>
      </c>
      <c r="Q167" s="10">
        <v>0</v>
      </c>
      <c r="R167" s="10">
        <v>1500.6234142310398</v>
      </c>
      <c r="S167" s="9" t="s">
        <v>100</v>
      </c>
      <c r="T167" s="12">
        <v>45835</v>
      </c>
      <c r="U167" s="11">
        <v>54000</v>
      </c>
      <c r="V167" s="10">
        <v>7920</v>
      </c>
      <c r="W167" s="10">
        <v>46080</v>
      </c>
      <c r="X167" s="10">
        <v>7920</v>
      </c>
      <c r="Y167" s="10">
        <v>48384</v>
      </c>
      <c r="Z167" s="9" t="s">
        <v>101</v>
      </c>
      <c r="AA167" s="8">
        <v>49567.7952</v>
      </c>
      <c r="AB167" s="8">
        <v>1500</v>
      </c>
      <c r="AC167" s="8">
        <v>48067.7952</v>
      </c>
      <c r="AD167" s="8">
        <v>0</v>
      </c>
      <c r="AE167" s="8">
        <v>0</v>
      </c>
      <c r="AF167" s="8">
        <v>0</v>
      </c>
      <c r="AG167" s="1" t="s">
        <v>120</v>
      </c>
      <c r="AH167" s="1" t="s">
        <v>72</v>
      </c>
      <c r="AI167" s="1">
        <v>3</v>
      </c>
      <c r="AJ167" s="3">
        <v>45835</v>
      </c>
      <c r="AK167" s="3">
        <v>0</v>
      </c>
      <c r="AL167" s="3">
        <v>45825</v>
      </c>
      <c r="AM167" s="3">
        <v>45832</v>
      </c>
      <c r="AN167" s="3">
        <v>45833</v>
      </c>
      <c r="AO167" s="3">
        <v>45833</v>
      </c>
      <c r="AP167" s="3">
        <v>45830</v>
      </c>
      <c r="AQ167" s="3">
        <v>45834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 t="s">
        <v>640</v>
      </c>
      <c r="AZ167" s="2">
        <v>0</v>
      </c>
      <c r="BA167" s="2">
        <v>0</v>
      </c>
      <c r="BB167" s="2">
        <v>0</v>
      </c>
      <c r="BC167" s="1" t="s">
        <v>117</v>
      </c>
      <c r="BD167" s="56">
        <v>6157.6581432693338</v>
      </c>
    </row>
    <row r="168" spans="1:56" ht="27.75" customHeight="1" x14ac:dyDescent="0.45">
      <c r="A168" s="3">
        <v>45601</v>
      </c>
      <c r="B168" s="14" t="s">
        <v>216</v>
      </c>
      <c r="C168" s="9" t="s">
        <v>94</v>
      </c>
      <c r="D168" s="13" t="s">
        <v>110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1628.2806143999999</v>
      </c>
      <c r="Q168" s="10">
        <v>0</v>
      </c>
      <c r="R168" s="10">
        <v>1628.2806143999999</v>
      </c>
      <c r="S168" s="9" t="s">
        <v>100</v>
      </c>
      <c r="T168" s="12">
        <v>45842</v>
      </c>
      <c r="U168" s="11">
        <v>50000</v>
      </c>
      <c r="V168" s="10">
        <v>0</v>
      </c>
      <c r="W168" s="10">
        <v>50000</v>
      </c>
      <c r="X168" s="10">
        <v>0</v>
      </c>
      <c r="Y168" s="10">
        <v>52500</v>
      </c>
      <c r="Z168" s="9" t="s">
        <v>101</v>
      </c>
      <c r="AA168" s="8">
        <v>53784.500000000007</v>
      </c>
      <c r="AB168" s="8">
        <v>0</v>
      </c>
      <c r="AC168" s="8">
        <v>53784.500000000007</v>
      </c>
      <c r="AD168" s="8">
        <v>0</v>
      </c>
      <c r="AE168" s="8">
        <v>0</v>
      </c>
      <c r="AF168" s="8">
        <v>0</v>
      </c>
      <c r="AG168" s="1" t="s">
        <v>120</v>
      </c>
      <c r="AH168" s="1" t="s">
        <v>72</v>
      </c>
      <c r="AI168" s="1">
        <v>3</v>
      </c>
      <c r="AJ168" s="3">
        <v>45842</v>
      </c>
      <c r="AK168" s="3">
        <v>0</v>
      </c>
      <c r="AL168" s="3">
        <v>45832</v>
      </c>
      <c r="AM168" s="3">
        <v>45839</v>
      </c>
      <c r="AN168" s="3">
        <v>45840</v>
      </c>
      <c r="AO168" s="3">
        <v>45840</v>
      </c>
      <c r="AP168" s="3">
        <v>45837</v>
      </c>
      <c r="AQ168" s="3">
        <v>45841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658</v>
      </c>
      <c r="AZ168" s="2">
        <v>0</v>
      </c>
      <c r="BA168" s="2">
        <v>0</v>
      </c>
      <c r="BB168" s="2">
        <v>0</v>
      </c>
      <c r="BC168" s="1" t="s">
        <v>117</v>
      </c>
      <c r="BD168" s="56">
        <v>6889.9886718055568</v>
      </c>
    </row>
    <row r="169" spans="1:56" ht="27.75" customHeight="1" x14ac:dyDescent="0.45">
      <c r="A169" s="3">
        <v>45601</v>
      </c>
      <c r="B169" s="14" t="s">
        <v>216</v>
      </c>
      <c r="C169" s="9" t="s">
        <v>94</v>
      </c>
      <c r="D169" s="13" t="s">
        <v>151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4070.701536</v>
      </c>
      <c r="Q169" s="10">
        <v>264</v>
      </c>
      <c r="R169" s="10">
        <v>3806.701536</v>
      </c>
      <c r="S169" s="9" t="s">
        <v>100</v>
      </c>
      <c r="T169" s="12" t="s">
        <v>63</v>
      </c>
      <c r="U169" s="11">
        <v>125000</v>
      </c>
      <c r="V169" s="10">
        <v>0</v>
      </c>
      <c r="W169" s="10">
        <v>125000</v>
      </c>
      <c r="X169" s="10">
        <v>0</v>
      </c>
      <c r="Y169" s="10">
        <v>131250</v>
      </c>
      <c r="Z169" s="9" t="s">
        <v>276</v>
      </c>
      <c r="AA169" s="8">
        <v>134461.25</v>
      </c>
      <c r="AB169" s="8">
        <v>0</v>
      </c>
      <c r="AC169" s="8">
        <v>134461.25</v>
      </c>
      <c r="AD169" s="8">
        <v>0</v>
      </c>
      <c r="AE169" s="8">
        <v>0</v>
      </c>
      <c r="AF169" s="8" t="s">
        <v>277</v>
      </c>
      <c r="AG169" s="1" t="s">
        <v>120</v>
      </c>
      <c r="AH169" s="1" t="s">
        <v>72</v>
      </c>
      <c r="AI169" s="1">
        <v>3</v>
      </c>
      <c r="AJ169" s="3" t="s">
        <v>63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 t="s">
        <v>377</v>
      </c>
      <c r="AZ169" s="2">
        <v>0</v>
      </c>
      <c r="BA169" s="2">
        <v>0</v>
      </c>
      <c r="BB169" s="2">
        <v>0</v>
      </c>
      <c r="BC169" s="1" t="s">
        <v>117</v>
      </c>
      <c r="BD169" s="56">
        <v>17224.971679513892</v>
      </c>
    </row>
    <row r="170" spans="1:56" ht="27.75" customHeight="1" x14ac:dyDescent="0.45">
      <c r="A170" s="3">
        <v>45601</v>
      </c>
      <c r="B170" s="14" t="s">
        <v>216</v>
      </c>
      <c r="C170" s="9" t="s">
        <v>94</v>
      </c>
      <c r="D170" s="13" t="s">
        <v>151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6513.1224575999995</v>
      </c>
      <c r="Q170" s="10">
        <v>0</v>
      </c>
      <c r="R170" s="10">
        <v>6513.1224575999995</v>
      </c>
      <c r="S170" s="9" t="s">
        <v>100</v>
      </c>
      <c r="T170" s="12" t="s">
        <v>63</v>
      </c>
      <c r="U170" s="11">
        <v>200000</v>
      </c>
      <c r="V170" s="10">
        <v>0</v>
      </c>
      <c r="W170" s="10">
        <v>200000</v>
      </c>
      <c r="X170" s="10">
        <v>0</v>
      </c>
      <c r="Y170" s="10">
        <v>210000</v>
      </c>
      <c r="Z170" s="9" t="s">
        <v>276</v>
      </c>
      <c r="AA170" s="8">
        <v>215138.00000000003</v>
      </c>
      <c r="AB170" s="8">
        <v>0</v>
      </c>
      <c r="AC170" s="8">
        <v>215138.00000000003</v>
      </c>
      <c r="AD170" s="8">
        <v>0</v>
      </c>
      <c r="AE170" s="8">
        <v>0</v>
      </c>
      <c r="AF170" s="8" t="s">
        <v>277</v>
      </c>
      <c r="AG170" s="1" t="s">
        <v>119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45858</v>
      </c>
      <c r="AZ170" s="2">
        <v>0</v>
      </c>
      <c r="BA170" s="2">
        <v>0</v>
      </c>
      <c r="BB170" s="2">
        <v>0</v>
      </c>
      <c r="BC170" s="1" t="s">
        <v>117</v>
      </c>
      <c r="BD170" s="56">
        <v>27559.954687222227</v>
      </c>
    </row>
    <row r="171" spans="1:56" ht="27.75" customHeight="1" x14ac:dyDescent="0.45">
      <c r="A171" s="3">
        <v>45601</v>
      </c>
      <c r="B171" s="14" t="s">
        <v>216</v>
      </c>
      <c r="C171" s="9" t="s">
        <v>94</v>
      </c>
      <c r="D171" s="13" t="s">
        <v>151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6513.1224575999995</v>
      </c>
      <c r="Q171" s="10">
        <v>0</v>
      </c>
      <c r="R171" s="10">
        <v>6513.1224575999995</v>
      </c>
      <c r="S171" s="9" t="s">
        <v>100</v>
      </c>
      <c r="T171" s="12" t="s">
        <v>63</v>
      </c>
      <c r="U171" s="11">
        <v>200000</v>
      </c>
      <c r="V171" s="10">
        <v>0</v>
      </c>
      <c r="W171" s="10">
        <v>200000</v>
      </c>
      <c r="X171" s="10">
        <v>0</v>
      </c>
      <c r="Y171" s="10">
        <v>210000</v>
      </c>
      <c r="Z171" s="9" t="s">
        <v>101</v>
      </c>
      <c r="AA171" s="8">
        <v>215138.00000000003</v>
      </c>
      <c r="AB171" s="8">
        <v>0</v>
      </c>
      <c r="AC171" s="8">
        <v>215138.00000000003</v>
      </c>
      <c r="AD171" s="8">
        <v>0</v>
      </c>
      <c r="AE171" s="8">
        <v>0</v>
      </c>
      <c r="AF171" s="8" t="s">
        <v>277</v>
      </c>
      <c r="AG171" s="1" t="s">
        <v>119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45889</v>
      </c>
      <c r="AZ171" s="2">
        <v>0</v>
      </c>
      <c r="BA171" s="2">
        <v>0</v>
      </c>
      <c r="BB171" s="2">
        <v>0</v>
      </c>
      <c r="BC171" s="1" t="s">
        <v>117</v>
      </c>
      <c r="BD171" s="56">
        <v>27559.954687222227</v>
      </c>
    </row>
    <row r="172" spans="1:56" ht="27.75" customHeight="1" x14ac:dyDescent="0.45">
      <c r="A172" s="3">
        <v>45601</v>
      </c>
      <c r="B172" s="14" t="s">
        <v>216</v>
      </c>
      <c r="C172" s="9" t="s">
        <v>94</v>
      </c>
      <c r="D172" s="13" t="s">
        <v>151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3461.0081427440637</v>
      </c>
      <c r="Q172" s="10">
        <v>0</v>
      </c>
      <c r="R172" s="10">
        <v>3461.0081427440637</v>
      </c>
      <c r="S172" s="9" t="s">
        <v>100</v>
      </c>
      <c r="T172" s="12" t="s">
        <v>63</v>
      </c>
      <c r="U172" s="11">
        <v>106278</v>
      </c>
      <c r="V172" s="10">
        <v>0</v>
      </c>
      <c r="W172" s="10">
        <v>106278</v>
      </c>
      <c r="X172" s="10">
        <v>0</v>
      </c>
      <c r="Y172" s="10">
        <v>111591.90000000001</v>
      </c>
      <c r="Z172" s="9" t="s">
        <v>101</v>
      </c>
      <c r="AA172" s="8">
        <v>114322.18182000001</v>
      </c>
      <c r="AB172" s="8">
        <v>0</v>
      </c>
      <c r="AC172" s="8">
        <v>114322.18182000001</v>
      </c>
      <c r="AD172" s="8">
        <v>0</v>
      </c>
      <c r="AE172" s="8">
        <v>0</v>
      </c>
      <c r="AF172" s="8" t="s">
        <v>277</v>
      </c>
      <c r="AG172" s="1" t="s">
        <v>119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117</v>
      </c>
      <c r="BD172" s="56">
        <v>14645.084321243019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37</v>
      </c>
      <c r="G173" s="9">
        <v>0</v>
      </c>
      <c r="H173" s="9">
        <v>0</v>
      </c>
      <c r="I173" s="9">
        <v>128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101</v>
      </c>
      <c r="AA173" s="8">
        <v>782411.72702000011</v>
      </c>
      <c r="AB173" s="8">
        <v>1500</v>
      </c>
      <c r="AC173" s="8">
        <v>780911.72702000011</v>
      </c>
      <c r="AD173" s="8">
        <v>0</v>
      </c>
      <c r="AE173" s="8">
        <v>0</v>
      </c>
      <c r="AF173" s="8" t="s">
        <v>58</v>
      </c>
      <c r="AG173" s="1" t="s">
        <v>119</v>
      </c>
      <c r="AH173" s="1">
        <v>0</v>
      </c>
      <c r="AI173" s="1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118</v>
      </c>
      <c r="BD173" s="56">
        <v>0</v>
      </c>
    </row>
    <row r="174" spans="1:56" ht="27.75" customHeight="1" x14ac:dyDescent="0.45">
      <c r="A174" s="3" t="s">
        <v>141</v>
      </c>
      <c r="B174" s="14" t="s">
        <v>141</v>
      </c>
      <c r="C174" s="9" t="s">
        <v>148</v>
      </c>
      <c r="D174" s="13" t="s">
        <v>59</v>
      </c>
      <c r="E174" s="9">
        <v>26</v>
      </c>
      <c r="F174" s="9">
        <v>42</v>
      </c>
      <c r="G174" s="9" t="s">
        <v>60</v>
      </c>
      <c r="H174" s="9">
        <v>0</v>
      </c>
      <c r="I174" s="9">
        <v>100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45868</v>
      </c>
      <c r="U174" s="11">
        <v>40000</v>
      </c>
      <c r="V174" s="10">
        <v>0</v>
      </c>
      <c r="W174" s="10">
        <v>40000</v>
      </c>
      <c r="X174" s="10">
        <v>0</v>
      </c>
      <c r="Y174" s="10">
        <v>0</v>
      </c>
      <c r="Z174" s="9" t="s">
        <v>85</v>
      </c>
      <c r="AA174" s="8">
        <v>48615.600000000006</v>
      </c>
      <c r="AB174" s="8">
        <v>0</v>
      </c>
      <c r="AC174" s="8">
        <v>48615.600000000006</v>
      </c>
      <c r="AD174" s="8">
        <v>0</v>
      </c>
      <c r="AE174" s="8">
        <v>0</v>
      </c>
      <c r="AF174" s="8">
        <v>0</v>
      </c>
      <c r="AG174" s="1" t="s">
        <v>122</v>
      </c>
      <c r="AH174" s="1" t="s">
        <v>77</v>
      </c>
      <c r="AI174" s="1">
        <v>1</v>
      </c>
      <c r="AJ174" s="3">
        <v>45868</v>
      </c>
      <c r="AK174" s="3">
        <v>0</v>
      </c>
      <c r="AL174" s="3">
        <v>0</v>
      </c>
      <c r="AM174" s="3">
        <v>0</v>
      </c>
      <c r="AN174" s="3">
        <v>0</v>
      </c>
      <c r="AO174" s="3">
        <v>45867</v>
      </c>
      <c r="AP174" s="3">
        <v>45863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3925.4396133333335</v>
      </c>
    </row>
    <row r="175" spans="1:56" ht="27.75" customHeight="1" x14ac:dyDescent="0.45">
      <c r="A175" s="3" t="s">
        <v>141</v>
      </c>
      <c r="B175" s="14" t="s">
        <v>141</v>
      </c>
      <c r="C175" s="9" t="s">
        <v>196</v>
      </c>
      <c r="D175" s="13" t="s">
        <v>61</v>
      </c>
      <c r="E175" s="9">
        <v>26</v>
      </c>
      <c r="F175" s="9">
        <v>41</v>
      </c>
      <c r="G175" s="9" t="s">
        <v>60</v>
      </c>
      <c r="H175" s="9">
        <v>0</v>
      </c>
      <c r="I175" s="9">
        <v>97</v>
      </c>
      <c r="J175" s="9" t="s">
        <v>57</v>
      </c>
      <c r="K175" s="9">
        <v>5</v>
      </c>
      <c r="L175" s="9" t="s">
        <v>92</v>
      </c>
      <c r="M175" s="10">
        <v>27</v>
      </c>
      <c r="N175" s="9">
        <v>43</v>
      </c>
      <c r="O175" s="9">
        <v>40</v>
      </c>
      <c r="P175" s="10">
        <v>286.42936262399996</v>
      </c>
      <c r="Q175" s="10">
        <v>0</v>
      </c>
      <c r="R175" s="10">
        <v>286.42936262399996</v>
      </c>
      <c r="S175" s="9" t="s">
        <v>204</v>
      </c>
      <c r="T175" s="12">
        <v>45868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85</v>
      </c>
      <c r="AA175" s="8">
        <v>11874.499999999998</v>
      </c>
      <c r="AB175" s="8">
        <v>0</v>
      </c>
      <c r="AC175" s="8">
        <v>11874.499999999998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72</v>
      </c>
      <c r="AI175" s="1">
        <v>3</v>
      </c>
      <c r="AJ175" s="3">
        <v>45868</v>
      </c>
      <c r="AK175" s="3">
        <v>0</v>
      </c>
      <c r="AL175" s="3">
        <v>45858</v>
      </c>
      <c r="AM175" s="3">
        <v>45865</v>
      </c>
      <c r="AN175" s="3">
        <v>45866</v>
      </c>
      <c r="AO175" s="3">
        <v>45866</v>
      </c>
      <c r="AP175" s="3">
        <v>45863</v>
      </c>
      <c r="AQ175" s="3">
        <v>45867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958.79990555555537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 t="s">
        <v>60</v>
      </c>
      <c r="H176" s="9">
        <v>0</v>
      </c>
      <c r="I176" s="9">
        <v>102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85</v>
      </c>
      <c r="AA176" s="8">
        <v>60490.100000000006</v>
      </c>
      <c r="AB176" s="8">
        <v>0</v>
      </c>
      <c r="AC176" s="8">
        <v>60490.100000000006</v>
      </c>
      <c r="AD176" s="8">
        <v>0</v>
      </c>
      <c r="AE176" s="8">
        <v>0</v>
      </c>
      <c r="AF176" s="8" t="s">
        <v>58</v>
      </c>
      <c r="AG176" s="1" t="s">
        <v>119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7.75" customHeight="1" x14ac:dyDescent="0.45">
      <c r="A177" s="3">
        <v>45819</v>
      </c>
      <c r="B177" s="14" t="s">
        <v>604</v>
      </c>
      <c r="C177" s="9" t="s">
        <v>572</v>
      </c>
      <c r="D177" s="13" t="s">
        <v>59</v>
      </c>
      <c r="E177" s="9">
        <v>26</v>
      </c>
      <c r="F177" s="9">
        <v>43</v>
      </c>
      <c r="G177" s="9" t="s">
        <v>60</v>
      </c>
      <c r="H177" s="9">
        <v>0</v>
      </c>
      <c r="I177" s="9">
        <v>102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45829</v>
      </c>
      <c r="U177" s="11">
        <v>5000</v>
      </c>
      <c r="V177" s="10">
        <v>5000</v>
      </c>
      <c r="W177" s="10">
        <v>0</v>
      </c>
      <c r="X177" s="10">
        <v>0</v>
      </c>
      <c r="Y177" s="10">
        <v>0</v>
      </c>
      <c r="Z177" s="9" t="s">
        <v>157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119</v>
      </c>
      <c r="AH177" s="1" t="s">
        <v>77</v>
      </c>
      <c r="AI177" s="1">
        <v>1</v>
      </c>
      <c r="AJ177" s="3">
        <v>45829</v>
      </c>
      <c r="AK177" s="3">
        <v>0</v>
      </c>
      <c r="AL177" s="3">
        <v>0</v>
      </c>
      <c r="AM177" s="3">
        <v>0</v>
      </c>
      <c r="AN177" s="3">
        <v>0</v>
      </c>
      <c r="AO177" s="3">
        <v>45828</v>
      </c>
      <c r="AP177" s="3">
        <v>45824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0</v>
      </c>
    </row>
    <row r="178" spans="1:56" ht="27.75" customHeight="1" x14ac:dyDescent="0.45">
      <c r="A178" s="3">
        <v>45804</v>
      </c>
      <c r="B178" s="14" t="s">
        <v>491</v>
      </c>
      <c r="C178" s="9" t="s">
        <v>145</v>
      </c>
      <c r="D178" s="13" t="s">
        <v>59</v>
      </c>
      <c r="E178" s="9">
        <v>26</v>
      </c>
      <c r="F178" s="9">
        <v>39</v>
      </c>
      <c r="G178" s="9" t="s">
        <v>60</v>
      </c>
      <c r="H178" s="9">
        <v>0</v>
      </c>
      <c r="I178" s="9">
        <v>93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128</v>
      </c>
      <c r="T178" s="12">
        <v>45838</v>
      </c>
      <c r="U178" s="11">
        <v>5000</v>
      </c>
      <c r="V178" s="10">
        <v>5000</v>
      </c>
      <c r="W178" s="10">
        <v>0</v>
      </c>
      <c r="X178" s="10">
        <v>0</v>
      </c>
      <c r="Y178" s="10">
        <v>0</v>
      </c>
      <c r="Z178" s="9" t="s">
        <v>157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119</v>
      </c>
      <c r="AH178" s="1" t="s">
        <v>77</v>
      </c>
      <c r="AI178" s="1">
        <v>1</v>
      </c>
      <c r="AJ178" s="3">
        <v>45838</v>
      </c>
      <c r="AK178" s="3">
        <v>0</v>
      </c>
      <c r="AL178" s="3">
        <v>0</v>
      </c>
      <c r="AM178" s="3">
        <v>0</v>
      </c>
      <c r="AN178" s="3">
        <v>0</v>
      </c>
      <c r="AO178" s="3">
        <v>45837</v>
      </c>
      <c r="AP178" s="3">
        <v>45833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0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>
        <v>0</v>
      </c>
      <c r="H179" s="9">
        <v>0</v>
      </c>
      <c r="I179" s="9">
        <v>100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157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58</v>
      </c>
      <c r="AG179" s="1" t="s">
        <v>122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7.75" customHeight="1" x14ac:dyDescent="0.45">
      <c r="A180" s="3" t="s">
        <v>141</v>
      </c>
      <c r="B180" s="14" t="s">
        <v>141</v>
      </c>
      <c r="C180" s="9" t="s">
        <v>113</v>
      </c>
      <c r="D180" s="13" t="s">
        <v>59</v>
      </c>
      <c r="E180" s="9">
        <v>26</v>
      </c>
      <c r="F180" s="9">
        <v>43</v>
      </c>
      <c r="G180" s="9" t="s">
        <v>60</v>
      </c>
      <c r="H180" s="9">
        <v>0</v>
      </c>
      <c r="I180" s="9">
        <v>116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45868</v>
      </c>
      <c r="U180" s="11">
        <v>20000</v>
      </c>
      <c r="V180" s="10">
        <v>0</v>
      </c>
      <c r="W180" s="10">
        <v>20000</v>
      </c>
      <c r="X180" s="10">
        <v>0</v>
      </c>
      <c r="Y180" s="10">
        <v>0</v>
      </c>
      <c r="Z180" s="9" t="s">
        <v>223</v>
      </c>
      <c r="AA180" s="8">
        <v>24866.6</v>
      </c>
      <c r="AB180" s="8">
        <v>15836</v>
      </c>
      <c r="AC180" s="8">
        <v>9030.5999999999985</v>
      </c>
      <c r="AD180" s="8">
        <v>0</v>
      </c>
      <c r="AE180" s="8">
        <v>0</v>
      </c>
      <c r="AF180" s="8">
        <v>0</v>
      </c>
      <c r="AG180" s="1" t="s">
        <v>120</v>
      </c>
      <c r="AH180" s="1" t="s">
        <v>77</v>
      </c>
      <c r="AI180" s="1">
        <v>1</v>
      </c>
      <c r="AJ180" s="3">
        <v>45868</v>
      </c>
      <c r="AK180" s="3">
        <v>0</v>
      </c>
      <c r="AL180" s="3">
        <v>0</v>
      </c>
      <c r="AM180" s="3">
        <v>0</v>
      </c>
      <c r="AN180" s="3">
        <v>0</v>
      </c>
      <c r="AO180" s="3">
        <v>45867</v>
      </c>
      <c r="AP180" s="3">
        <v>45863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897.44096000000002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116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223</v>
      </c>
      <c r="AA181" s="8">
        <v>24866.6</v>
      </c>
      <c r="AB181" s="8">
        <v>15836</v>
      </c>
      <c r="AC181" s="8">
        <v>9030.5999999999985</v>
      </c>
      <c r="AD181" s="8">
        <v>0</v>
      </c>
      <c r="AE181" s="8">
        <v>0</v>
      </c>
      <c r="AF181" s="8" t="s">
        <v>58</v>
      </c>
      <c r="AG181" s="1" t="s">
        <v>120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224</v>
      </c>
      <c r="BD181" s="56">
        <v>0</v>
      </c>
    </row>
    <row r="182" spans="1:56" ht="27.75" customHeight="1" x14ac:dyDescent="0.45">
      <c r="A182" s="3">
        <v>45815</v>
      </c>
      <c r="B182" s="14" t="s">
        <v>527</v>
      </c>
      <c r="C182" s="9" t="s">
        <v>113</v>
      </c>
      <c r="D182" s="13" t="s">
        <v>59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>
        <v>45833</v>
      </c>
      <c r="U182" s="11">
        <v>15000</v>
      </c>
      <c r="V182" s="10">
        <v>0</v>
      </c>
      <c r="W182" s="10">
        <v>15000</v>
      </c>
      <c r="X182" s="10">
        <v>0</v>
      </c>
      <c r="Y182" s="10">
        <v>0</v>
      </c>
      <c r="Z182" s="9" t="s">
        <v>89</v>
      </c>
      <c r="AA182" s="8">
        <v>18649.949999999997</v>
      </c>
      <c r="AB182" s="8">
        <v>18649.949999999997</v>
      </c>
      <c r="AC182" s="8">
        <v>0</v>
      </c>
      <c r="AD182" s="8">
        <v>0</v>
      </c>
      <c r="AE182" s="8">
        <v>18649.949999999997</v>
      </c>
      <c r="AF182" s="8" t="s">
        <v>247</v>
      </c>
      <c r="AG182" s="1" t="s">
        <v>122</v>
      </c>
      <c r="AH182" s="1" t="s">
        <v>389</v>
      </c>
      <c r="AI182" s="1">
        <v>2</v>
      </c>
      <c r="AJ182" s="3">
        <v>45833</v>
      </c>
      <c r="AK182" s="3">
        <v>0</v>
      </c>
      <c r="AL182" s="3">
        <v>0</v>
      </c>
      <c r="AM182" s="3">
        <v>0</v>
      </c>
      <c r="AN182" s="3">
        <v>0</v>
      </c>
      <c r="AO182" s="3">
        <v>45831</v>
      </c>
      <c r="AP182" s="3">
        <v>45828</v>
      </c>
      <c r="AQ182" s="3">
        <v>45832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152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0</v>
      </c>
    </row>
    <row r="183" spans="1:56" ht="27.75" customHeight="1" x14ac:dyDescent="0.45">
      <c r="A183" s="3">
        <v>45825</v>
      </c>
      <c r="B183" s="14" t="s">
        <v>633</v>
      </c>
      <c r="C183" s="9" t="s">
        <v>113</v>
      </c>
      <c r="D183" s="13" t="s">
        <v>241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>
        <v>45833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89</v>
      </c>
      <c r="AA183" s="8">
        <v>12433.3</v>
      </c>
      <c r="AB183" s="8">
        <v>12433.3</v>
      </c>
      <c r="AC183" s="8">
        <v>0</v>
      </c>
      <c r="AD183" s="8">
        <v>0</v>
      </c>
      <c r="AE183" s="8">
        <v>12433.3</v>
      </c>
      <c r="AF183" s="8" t="s">
        <v>247</v>
      </c>
      <c r="AG183" s="1" t="s">
        <v>119</v>
      </c>
      <c r="AH183" s="1" t="s">
        <v>75</v>
      </c>
      <c r="AI183" s="1">
        <v>4</v>
      </c>
      <c r="AJ183" s="3">
        <v>45833</v>
      </c>
      <c r="AK183" s="3">
        <v>45829</v>
      </c>
      <c r="AL183" s="3">
        <v>45822</v>
      </c>
      <c r="AM183" s="3">
        <v>45830</v>
      </c>
      <c r="AN183" s="3">
        <v>45831</v>
      </c>
      <c r="AO183" s="3">
        <v>45832</v>
      </c>
      <c r="AP183" s="3">
        <v>45828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69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7.75" customHeight="1" x14ac:dyDescent="0.45">
      <c r="A184" s="3" t="s">
        <v>141</v>
      </c>
      <c r="B184" s="14" t="s">
        <v>141</v>
      </c>
      <c r="C184" s="9" t="s">
        <v>113</v>
      </c>
      <c r="D184" s="13" t="s">
        <v>659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45838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89</v>
      </c>
      <c r="AA184" s="8">
        <v>6216.65</v>
      </c>
      <c r="AB184" s="8">
        <v>6216.65</v>
      </c>
      <c r="AC184" s="8">
        <v>0</v>
      </c>
      <c r="AD184" s="8">
        <v>0</v>
      </c>
      <c r="AE184" s="8">
        <v>6216.65</v>
      </c>
      <c r="AF184" s="8">
        <v>0</v>
      </c>
      <c r="AG184" s="1" t="s">
        <v>119</v>
      </c>
      <c r="AH184" s="1" t="s">
        <v>75</v>
      </c>
      <c r="AI184" s="1">
        <v>4</v>
      </c>
      <c r="AJ184" s="3">
        <v>45838</v>
      </c>
      <c r="AK184" s="3">
        <v>45834</v>
      </c>
      <c r="AL184" s="3">
        <v>45827</v>
      </c>
      <c r="AM184" s="3">
        <v>45835</v>
      </c>
      <c r="AN184" s="3">
        <v>45836</v>
      </c>
      <c r="AO184" s="3">
        <v>45837</v>
      </c>
      <c r="AP184" s="3">
        <v>45833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0</v>
      </c>
    </row>
    <row r="185" spans="1:56" ht="27.75" customHeight="1" x14ac:dyDescent="0.45">
      <c r="A185" s="3">
        <v>45820</v>
      </c>
      <c r="B185" s="14" t="s">
        <v>605</v>
      </c>
      <c r="C185" s="9" t="s">
        <v>113</v>
      </c>
      <c r="D185" s="13" t="s">
        <v>59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45838</v>
      </c>
      <c r="U185" s="11">
        <v>15000</v>
      </c>
      <c r="V185" s="10">
        <v>0</v>
      </c>
      <c r="W185" s="10">
        <v>15000</v>
      </c>
      <c r="X185" s="10">
        <v>0</v>
      </c>
      <c r="Y185" s="10">
        <v>0</v>
      </c>
      <c r="Z185" s="9" t="s">
        <v>89</v>
      </c>
      <c r="AA185" s="8">
        <v>18649.949999999997</v>
      </c>
      <c r="AB185" s="8">
        <v>18649.949999999997</v>
      </c>
      <c r="AC185" s="8">
        <v>0</v>
      </c>
      <c r="AD185" s="8">
        <v>0</v>
      </c>
      <c r="AE185" s="8">
        <v>18649.949999999997</v>
      </c>
      <c r="AF185" s="8" t="s">
        <v>247</v>
      </c>
      <c r="AG185" s="1" t="s">
        <v>123</v>
      </c>
      <c r="AH185" s="1" t="s">
        <v>389</v>
      </c>
      <c r="AI185" s="1">
        <v>2</v>
      </c>
      <c r="AJ185" s="3">
        <v>45838</v>
      </c>
      <c r="AK185" s="3">
        <v>0</v>
      </c>
      <c r="AL185" s="3">
        <v>0</v>
      </c>
      <c r="AM185" s="3">
        <v>0</v>
      </c>
      <c r="AN185" s="3">
        <v>0</v>
      </c>
      <c r="AO185" s="3">
        <v>45836</v>
      </c>
      <c r="AP185" s="3">
        <v>45833</v>
      </c>
      <c r="AQ185" s="3">
        <v>45837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152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107</v>
      </c>
      <c r="BD185" s="56">
        <v>0</v>
      </c>
    </row>
    <row r="186" spans="1:56" ht="27.7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120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89</v>
      </c>
      <c r="AA186" s="8">
        <v>55949.849999999991</v>
      </c>
      <c r="AB186" s="8">
        <v>55949.849999999991</v>
      </c>
      <c r="AC186" s="8">
        <v>0</v>
      </c>
      <c r="AD186" s="8">
        <v>0</v>
      </c>
      <c r="AE186" s="8">
        <v>55949.849999999991</v>
      </c>
      <c r="AF186" s="8" t="s">
        <v>58</v>
      </c>
      <c r="AG186" s="1" t="s">
        <v>122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109</v>
      </c>
      <c r="BD186" s="56">
        <v>0</v>
      </c>
    </row>
    <row r="187" spans="1:56" ht="27.75" customHeight="1" x14ac:dyDescent="0.45">
      <c r="A187" s="3">
        <v>45800</v>
      </c>
      <c r="B187" s="14" t="s">
        <v>420</v>
      </c>
      <c r="C187" s="9" t="s">
        <v>158</v>
      </c>
      <c r="D187" s="13" t="s">
        <v>159</v>
      </c>
      <c r="E187" s="9">
        <v>28</v>
      </c>
      <c r="F187" s="9">
        <v>41</v>
      </c>
      <c r="G187" s="9" t="s">
        <v>60</v>
      </c>
      <c r="H187" s="9">
        <v>0</v>
      </c>
      <c r="I187" s="9">
        <v>120</v>
      </c>
      <c r="J187" s="9" t="s">
        <v>57</v>
      </c>
      <c r="K187" s="9">
        <v>3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71</v>
      </c>
      <c r="T187" s="12">
        <v>45833</v>
      </c>
      <c r="U187" s="11">
        <v>50000</v>
      </c>
      <c r="V187" s="10">
        <v>8339</v>
      </c>
      <c r="W187" s="10">
        <v>41661</v>
      </c>
      <c r="X187" s="10">
        <v>27330</v>
      </c>
      <c r="Y187" s="10">
        <v>23803.5</v>
      </c>
      <c r="Z187" s="9" t="s">
        <v>132</v>
      </c>
      <c r="AA187" s="8">
        <v>28265.466075</v>
      </c>
      <c r="AB187" s="8">
        <v>28265.466075</v>
      </c>
      <c r="AC187" s="8">
        <v>0</v>
      </c>
      <c r="AD187" s="8">
        <v>0</v>
      </c>
      <c r="AE187" s="8">
        <v>0</v>
      </c>
      <c r="AF187" s="8">
        <v>0</v>
      </c>
      <c r="AG187" s="1" t="s">
        <v>119</v>
      </c>
      <c r="AH187" s="1" t="s">
        <v>160</v>
      </c>
      <c r="AI187" s="1">
        <v>2</v>
      </c>
      <c r="AJ187" s="3">
        <v>45833</v>
      </c>
      <c r="AK187" s="3">
        <v>0</v>
      </c>
      <c r="AL187" s="3">
        <v>45824</v>
      </c>
      <c r="AM187" s="3">
        <v>45831</v>
      </c>
      <c r="AN187" s="3">
        <v>0</v>
      </c>
      <c r="AO187" s="3">
        <v>45832</v>
      </c>
      <c r="AP187" s="3">
        <v>45828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 t="s">
        <v>573</v>
      </c>
      <c r="AZ187" s="2">
        <v>0</v>
      </c>
      <c r="BA187" s="2">
        <v>0</v>
      </c>
      <c r="BB187" s="2">
        <v>0</v>
      </c>
      <c r="BC187" s="1" t="s">
        <v>107</v>
      </c>
      <c r="BD187" s="56">
        <v>0</v>
      </c>
    </row>
    <row r="188" spans="1:56" ht="27.75" customHeight="1" x14ac:dyDescent="0.45">
      <c r="A188" s="3" t="s">
        <v>141</v>
      </c>
      <c r="B188" s="14" t="s">
        <v>141</v>
      </c>
      <c r="C188" s="9" t="s">
        <v>113</v>
      </c>
      <c r="D188" s="13" t="s">
        <v>59</v>
      </c>
      <c r="E188" s="9">
        <v>28</v>
      </c>
      <c r="F188" s="9">
        <v>47</v>
      </c>
      <c r="G188" s="9" t="s">
        <v>60</v>
      </c>
      <c r="H188" s="9" t="s">
        <v>66</v>
      </c>
      <c r="I188" s="9">
        <v>180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>
        <v>45868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132</v>
      </c>
      <c r="AA188" s="8">
        <v>13550.900000000001</v>
      </c>
      <c r="AB188" s="8">
        <v>5180</v>
      </c>
      <c r="AC188" s="8">
        <v>8370.9000000000015</v>
      </c>
      <c r="AD188" s="8">
        <v>0</v>
      </c>
      <c r="AE188" s="8">
        <v>13550.900000000001</v>
      </c>
      <c r="AF188" s="8">
        <v>0</v>
      </c>
      <c r="AG188" s="1">
        <v>0</v>
      </c>
      <c r="AH188" s="1" t="s">
        <v>77</v>
      </c>
      <c r="AI188" s="1">
        <v>1</v>
      </c>
      <c r="AJ188" s="3">
        <v>45868</v>
      </c>
      <c r="AK188" s="3">
        <v>0</v>
      </c>
      <c r="AL188" s="3">
        <v>0</v>
      </c>
      <c r="AM188" s="3">
        <v>0</v>
      </c>
      <c r="AN188" s="3">
        <v>0</v>
      </c>
      <c r="AO188" s="3">
        <v>45867</v>
      </c>
      <c r="AP188" s="3">
        <v>45863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940.79615000000013</v>
      </c>
    </row>
    <row r="189" spans="1:56" ht="27.7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28</v>
      </c>
      <c r="F189" s="9">
        <v>43</v>
      </c>
      <c r="G189" s="9">
        <v>0</v>
      </c>
      <c r="H189" s="9">
        <v>0</v>
      </c>
      <c r="I189" s="9">
        <v>130</v>
      </c>
      <c r="J189" s="9" t="s">
        <v>57</v>
      </c>
      <c r="K189" s="9">
        <v>3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132</v>
      </c>
      <c r="AA189" s="8">
        <v>41816.366074999998</v>
      </c>
      <c r="AB189" s="8">
        <v>33445.466075000004</v>
      </c>
      <c r="AC189" s="8">
        <v>8370.9000000000015</v>
      </c>
      <c r="AD189" s="8">
        <v>0</v>
      </c>
      <c r="AE189" s="8">
        <v>13550.900000000001</v>
      </c>
      <c r="AF189" s="8" t="s">
        <v>58</v>
      </c>
      <c r="AG189" s="1">
        <v>0</v>
      </c>
      <c r="AH189" s="1">
        <v>0</v>
      </c>
      <c r="AI189" s="1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161</v>
      </c>
      <c r="BD189" s="56">
        <v>0</v>
      </c>
    </row>
  </sheetData>
  <autoFilter ref="A5:BD18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9">
    <cfRule type="expression" dxfId="1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3176-6D46-4016-8293-6439C90DAA8C}">
  <sheetPr>
    <tabColor rgb="FFFFFF00"/>
  </sheetPr>
  <dimension ref="A1:BD189"/>
  <sheetViews>
    <sheetView topLeftCell="A5" zoomScale="80" zoomScaleNormal="80" workbookViewId="0">
      <selection activeCell="L9" sqref="L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45827</v>
      </c>
      <c r="E3" s="81" t="s">
        <v>52</v>
      </c>
      <c r="F3" s="81"/>
      <c r="G3" s="82">
        <v>10.35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141</v>
      </c>
      <c r="B6" s="14" t="s">
        <v>141</v>
      </c>
      <c r="C6" s="9" t="s">
        <v>284</v>
      </c>
      <c r="D6" s="13" t="s">
        <v>285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45868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286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121</v>
      </c>
      <c r="AH6" s="1" t="s">
        <v>68</v>
      </c>
      <c r="AI6" s="1">
        <v>4</v>
      </c>
      <c r="AJ6" s="3">
        <v>45868</v>
      </c>
      <c r="AK6" s="3">
        <v>45864</v>
      </c>
      <c r="AL6" s="3">
        <v>45858</v>
      </c>
      <c r="AM6" s="3">
        <v>45865</v>
      </c>
      <c r="AN6" s="3">
        <v>45866</v>
      </c>
      <c r="AO6" s="3">
        <v>45866</v>
      </c>
      <c r="AP6" s="3">
        <v>45863</v>
      </c>
      <c r="AQ6" s="3">
        <v>45867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286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134</v>
      </c>
      <c r="BD7" s="56">
        <v>0</v>
      </c>
    </row>
    <row r="8" spans="1:56" ht="27.75" customHeight="1" x14ac:dyDescent="0.45">
      <c r="A8" s="3">
        <v>45814</v>
      </c>
      <c r="B8" s="14" t="s">
        <v>495</v>
      </c>
      <c r="C8" s="9" t="s">
        <v>496</v>
      </c>
      <c r="D8" s="13" t="s">
        <v>497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45829</v>
      </c>
      <c r="U8" s="11">
        <v>5000</v>
      </c>
      <c r="V8" s="10">
        <v>0</v>
      </c>
      <c r="W8" s="10">
        <v>5000</v>
      </c>
      <c r="X8" s="10">
        <v>5450</v>
      </c>
      <c r="Y8" s="10">
        <v>0</v>
      </c>
      <c r="Z8" s="9" t="s">
        <v>305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 t="s">
        <v>421</v>
      </c>
      <c r="AG8" s="1" t="s">
        <v>120</v>
      </c>
      <c r="AH8" s="1" t="s">
        <v>74</v>
      </c>
      <c r="AI8" s="1">
        <v>2</v>
      </c>
      <c r="AJ8" s="3">
        <v>45829</v>
      </c>
      <c r="AK8" s="3">
        <v>0</v>
      </c>
      <c r="AL8" s="3">
        <v>45820</v>
      </c>
      <c r="AM8" s="3">
        <v>45827</v>
      </c>
      <c r="AN8" s="3">
        <v>45828</v>
      </c>
      <c r="AO8" s="3">
        <v>45828</v>
      </c>
      <c r="AP8" s="3">
        <v>45824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498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305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119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499</v>
      </c>
      <c r="BD9" s="56">
        <v>0</v>
      </c>
    </row>
    <row r="10" spans="1:56" ht="27.75" customHeight="1" x14ac:dyDescent="0.45">
      <c r="A10" s="3" t="s">
        <v>141</v>
      </c>
      <c r="B10" s="14" t="s">
        <v>141</v>
      </c>
      <c r="C10" s="9" t="s">
        <v>242</v>
      </c>
      <c r="D10" s="13" t="s">
        <v>290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139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228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139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45797</v>
      </c>
      <c r="B12" s="14" t="s">
        <v>379</v>
      </c>
      <c r="C12" s="9" t="s">
        <v>234</v>
      </c>
      <c r="D12" s="13" t="s">
        <v>365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45834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143</v>
      </c>
      <c r="AA12" s="8">
        <v>8801.1</v>
      </c>
      <c r="AB12" s="8">
        <v>8801.1</v>
      </c>
      <c r="AC12" s="8">
        <v>0</v>
      </c>
      <c r="AD12" s="8">
        <v>0</v>
      </c>
      <c r="AE12" s="8">
        <v>8801.1</v>
      </c>
      <c r="AF12" s="8" t="s">
        <v>307</v>
      </c>
      <c r="AG12" s="1" t="s">
        <v>120</v>
      </c>
      <c r="AH12" s="1" t="s">
        <v>75</v>
      </c>
      <c r="AI12" s="1">
        <v>4</v>
      </c>
      <c r="AJ12" s="3">
        <v>45834</v>
      </c>
      <c r="AK12" s="3">
        <v>45830</v>
      </c>
      <c r="AL12" s="3">
        <v>45823</v>
      </c>
      <c r="AM12" s="3">
        <v>45831</v>
      </c>
      <c r="AN12" s="3">
        <v>45832</v>
      </c>
      <c r="AO12" s="3">
        <v>45833</v>
      </c>
      <c r="AP12" s="3">
        <v>45829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45824</v>
      </c>
      <c r="B13" s="14" t="s">
        <v>613</v>
      </c>
      <c r="C13" s="9" t="s">
        <v>234</v>
      </c>
      <c r="D13" s="13" t="s">
        <v>606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45834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143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307</v>
      </c>
      <c r="AG13" s="1" t="s">
        <v>120</v>
      </c>
      <c r="AH13" s="1" t="s">
        <v>75</v>
      </c>
      <c r="AI13" s="1">
        <v>4</v>
      </c>
      <c r="AJ13" s="3">
        <v>45834</v>
      </c>
      <c r="AK13" s="3">
        <v>45830</v>
      </c>
      <c r="AL13" s="3">
        <v>45823</v>
      </c>
      <c r="AM13" s="3">
        <v>45831</v>
      </c>
      <c r="AN13" s="3">
        <v>45832</v>
      </c>
      <c r="AO13" s="3">
        <v>45833</v>
      </c>
      <c r="AP13" s="3">
        <v>45829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143</v>
      </c>
      <c r="AA14" s="8">
        <v>13201.650000000001</v>
      </c>
      <c r="AB14" s="8">
        <v>13201.650000000001</v>
      </c>
      <c r="AC14" s="8">
        <v>0</v>
      </c>
      <c r="AD14" s="8">
        <v>0</v>
      </c>
      <c r="AE14" s="8">
        <v>13201.650000000001</v>
      </c>
      <c r="AF14" s="8" t="s">
        <v>58</v>
      </c>
      <c r="AG14" s="1" t="s">
        <v>120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144</v>
      </c>
      <c r="BD14" s="56">
        <v>0</v>
      </c>
    </row>
    <row r="15" spans="1:56" ht="27.75" customHeight="1" x14ac:dyDescent="0.45">
      <c r="A15" s="3">
        <v>45820</v>
      </c>
      <c r="B15" s="14" t="s">
        <v>589</v>
      </c>
      <c r="C15" s="9" t="s">
        <v>575</v>
      </c>
      <c r="D15" s="13" t="s">
        <v>576</v>
      </c>
      <c r="E15" s="9">
        <v>19</v>
      </c>
      <c r="F15" s="9">
        <v>28</v>
      </c>
      <c r="G15" s="9" t="s">
        <v>60</v>
      </c>
      <c r="H15" s="9">
        <v>0</v>
      </c>
      <c r="I15" s="9">
        <v>56</v>
      </c>
      <c r="J15" s="9" t="s">
        <v>57</v>
      </c>
      <c r="K15" s="9">
        <v>5</v>
      </c>
      <c r="L15" s="9" t="s">
        <v>93</v>
      </c>
      <c r="M15" s="10">
        <v>20</v>
      </c>
      <c r="N15" s="9">
        <v>30</v>
      </c>
      <c r="O15" s="9">
        <v>90</v>
      </c>
      <c r="P15" s="10">
        <v>999.17219519999981</v>
      </c>
      <c r="Q15" s="10">
        <v>0</v>
      </c>
      <c r="R15" s="10">
        <v>999.17219519999981</v>
      </c>
      <c r="S15" s="9" t="s">
        <v>128</v>
      </c>
      <c r="T15" s="12">
        <v>45835</v>
      </c>
      <c r="U15" s="11">
        <v>30000</v>
      </c>
      <c r="V15" s="10">
        <v>0</v>
      </c>
      <c r="W15" s="10">
        <v>30000</v>
      </c>
      <c r="X15" s="10">
        <v>0</v>
      </c>
      <c r="Y15" s="10">
        <v>31500</v>
      </c>
      <c r="Z15" s="9" t="s">
        <v>180</v>
      </c>
      <c r="AA15" s="8">
        <v>24726.9</v>
      </c>
      <c r="AB15" s="8">
        <v>17584</v>
      </c>
      <c r="AC15" s="8">
        <v>7142.9000000000015</v>
      </c>
      <c r="AD15" s="8">
        <v>0</v>
      </c>
      <c r="AE15" s="8">
        <v>0</v>
      </c>
      <c r="AF15" s="8">
        <v>0</v>
      </c>
      <c r="AG15" s="1" t="s">
        <v>61</v>
      </c>
      <c r="AH15" s="1" t="s">
        <v>72</v>
      </c>
      <c r="AI15" s="1">
        <v>3</v>
      </c>
      <c r="AJ15" s="3">
        <v>45835</v>
      </c>
      <c r="AK15" s="3">
        <v>0</v>
      </c>
      <c r="AL15" s="3">
        <v>45825</v>
      </c>
      <c r="AM15" s="3">
        <v>45832</v>
      </c>
      <c r="AN15" s="3">
        <v>45833</v>
      </c>
      <c r="AO15" s="3">
        <v>45833</v>
      </c>
      <c r="AP15" s="3">
        <v>45830</v>
      </c>
      <c r="AQ15" s="3">
        <v>45834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518.73327111111132</v>
      </c>
    </row>
    <row r="16" spans="1:56" ht="27.75" customHeight="1" x14ac:dyDescent="0.45">
      <c r="A16" s="3">
        <v>0</v>
      </c>
      <c r="B16" s="14" t="s">
        <v>133</v>
      </c>
      <c r="C16" s="9" t="s">
        <v>142</v>
      </c>
      <c r="D16" s="13" t="s">
        <v>129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45841</v>
      </c>
      <c r="U16" s="11">
        <v>100000</v>
      </c>
      <c r="V16" s="10">
        <v>0</v>
      </c>
      <c r="W16" s="10">
        <v>100000</v>
      </c>
      <c r="X16" s="10">
        <v>0</v>
      </c>
      <c r="Y16" s="10">
        <v>105000</v>
      </c>
      <c r="Z16" s="9" t="s">
        <v>180</v>
      </c>
      <c r="AA16" s="8">
        <v>88010.999999999985</v>
      </c>
      <c r="AB16" s="8">
        <v>0</v>
      </c>
      <c r="AC16" s="8">
        <v>88010.999999999985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45841</v>
      </c>
      <c r="AK16" s="3">
        <v>0</v>
      </c>
      <c r="AL16" s="3">
        <v>45832</v>
      </c>
      <c r="AM16" s="3">
        <v>45839</v>
      </c>
      <c r="AN16" s="3">
        <v>45840</v>
      </c>
      <c r="AO16" s="3">
        <v>45840</v>
      </c>
      <c r="AP16" s="3">
        <v>45836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6391.5543999999991</v>
      </c>
    </row>
    <row r="17" spans="1:56" ht="27.75" customHeight="1" x14ac:dyDescent="0.45">
      <c r="A17" s="3">
        <v>0</v>
      </c>
      <c r="B17" s="14" t="s">
        <v>133</v>
      </c>
      <c r="C17" s="9" t="s">
        <v>142</v>
      </c>
      <c r="D17" s="13" t="s">
        <v>225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180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119</v>
      </c>
      <c r="AH17" s="1" t="s">
        <v>74</v>
      </c>
      <c r="AI17" s="1">
        <v>2</v>
      </c>
      <c r="AJ17" s="3">
        <v>45841</v>
      </c>
      <c r="AK17" s="3">
        <v>0</v>
      </c>
      <c r="AL17" s="3">
        <v>45832</v>
      </c>
      <c r="AM17" s="3">
        <v>45839</v>
      </c>
      <c r="AN17" s="3">
        <v>45840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2556.6217600000009</v>
      </c>
    </row>
    <row r="18" spans="1:56" ht="27.75" customHeight="1" x14ac:dyDescent="0.45">
      <c r="A18" s="3" t="s">
        <v>141</v>
      </c>
      <c r="B18" s="14" t="s">
        <v>141</v>
      </c>
      <c r="C18" s="9" t="s">
        <v>291</v>
      </c>
      <c r="D18" s="13" t="s">
        <v>61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45868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180</v>
      </c>
      <c r="AA18" s="8">
        <v>26403.3</v>
      </c>
      <c r="AB18" s="8">
        <v>0</v>
      </c>
      <c r="AC18" s="8">
        <v>26403.3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45868</v>
      </c>
      <c r="AK18" s="3">
        <v>0</v>
      </c>
      <c r="AL18" s="3">
        <v>45859</v>
      </c>
      <c r="AM18" s="3">
        <v>45866</v>
      </c>
      <c r="AN18" s="3">
        <v>45867</v>
      </c>
      <c r="AO18" s="3">
        <v>45867</v>
      </c>
      <c r="AP18" s="3">
        <v>45863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1917.46632</v>
      </c>
    </row>
    <row r="19" spans="1:56" ht="27.75" customHeight="1" x14ac:dyDescent="0.45">
      <c r="A19" s="3" t="s">
        <v>141</v>
      </c>
      <c r="B19" s="14" t="s">
        <v>141</v>
      </c>
      <c r="C19" s="9" t="s">
        <v>232</v>
      </c>
      <c r="D19" s="13" t="s">
        <v>233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345.39285759999996</v>
      </c>
      <c r="Q19" s="10">
        <v>0</v>
      </c>
      <c r="R19" s="10">
        <v>345.39285759999996</v>
      </c>
      <c r="S19" s="9" t="s">
        <v>67</v>
      </c>
      <c r="T19" s="12">
        <v>45868</v>
      </c>
      <c r="U19" s="11">
        <v>20000</v>
      </c>
      <c r="V19" s="10">
        <v>0</v>
      </c>
      <c r="W19" s="10">
        <v>20000</v>
      </c>
      <c r="X19" s="10">
        <v>0</v>
      </c>
      <c r="Y19" s="10">
        <v>21000</v>
      </c>
      <c r="Z19" s="9" t="s">
        <v>180</v>
      </c>
      <c r="AA19" s="8">
        <v>18719.800000000003</v>
      </c>
      <c r="AB19" s="8">
        <v>0</v>
      </c>
      <c r="AC19" s="8">
        <v>18719.800000000003</v>
      </c>
      <c r="AD19" s="8">
        <v>0</v>
      </c>
      <c r="AE19" s="8">
        <v>0</v>
      </c>
      <c r="AF19" s="8">
        <v>0</v>
      </c>
      <c r="AG19" s="1" t="s">
        <v>119</v>
      </c>
      <c r="AH19" s="1" t="s">
        <v>72</v>
      </c>
      <c r="AI19" s="1">
        <v>3</v>
      </c>
      <c r="AJ19" s="3">
        <v>45868</v>
      </c>
      <c r="AK19" s="3">
        <v>0</v>
      </c>
      <c r="AL19" s="3">
        <v>45858</v>
      </c>
      <c r="AM19" s="3">
        <v>45865</v>
      </c>
      <c r="AN19" s="3">
        <v>45866</v>
      </c>
      <c r="AO19" s="3">
        <v>45866</v>
      </c>
      <c r="AP19" s="3">
        <v>45863</v>
      </c>
      <c r="AQ19" s="3">
        <v>45867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1359.4734755555558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>
        <v>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180</v>
      </c>
      <c r="AA20" s="8">
        <v>193065.39999999997</v>
      </c>
      <c r="AB20" s="8">
        <v>17584</v>
      </c>
      <c r="AC20" s="8">
        <v>175481.39999999997</v>
      </c>
      <c r="AD20" s="8">
        <v>0</v>
      </c>
      <c r="AE20" s="8">
        <v>0</v>
      </c>
      <c r="AF20" s="8" t="s">
        <v>58</v>
      </c>
      <c r="AG20" s="1" t="s">
        <v>121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45812</v>
      </c>
      <c r="B21" s="14" t="s">
        <v>479</v>
      </c>
      <c r="C21" s="9" t="s">
        <v>73</v>
      </c>
      <c r="D21" s="13" t="s">
        <v>485</v>
      </c>
      <c r="E21" s="9">
        <v>19</v>
      </c>
      <c r="F21" s="9">
        <v>30</v>
      </c>
      <c r="G21" s="9" t="s">
        <v>60</v>
      </c>
      <c r="H21" s="9">
        <v>0</v>
      </c>
      <c r="I21" s="9">
        <v>63</v>
      </c>
      <c r="J21" s="9" t="s">
        <v>78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150</v>
      </c>
      <c r="T21" s="12">
        <v>45828</v>
      </c>
      <c r="U21" s="11">
        <v>5000</v>
      </c>
      <c r="V21" s="10">
        <v>4654</v>
      </c>
      <c r="W21" s="10">
        <v>346</v>
      </c>
      <c r="X21" s="10">
        <v>5400</v>
      </c>
      <c r="Y21" s="10">
        <v>0</v>
      </c>
      <c r="Z21" s="9" t="s">
        <v>186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486</v>
      </c>
      <c r="AG21" s="1" t="s">
        <v>121</v>
      </c>
      <c r="AH21" s="1" t="s">
        <v>74</v>
      </c>
      <c r="AI21" s="1">
        <v>2</v>
      </c>
      <c r="AJ21" s="3">
        <v>45828</v>
      </c>
      <c r="AK21" s="3">
        <v>0</v>
      </c>
      <c r="AL21" s="3">
        <v>45819</v>
      </c>
      <c r="AM21" s="3">
        <v>45826</v>
      </c>
      <c r="AN21" s="3">
        <v>45827</v>
      </c>
      <c r="AO21" s="3">
        <v>45827</v>
      </c>
      <c r="AP21" s="3">
        <v>45823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187</v>
      </c>
      <c r="BD21" s="56">
        <v>0</v>
      </c>
    </row>
    <row r="22" spans="1:56" ht="27.75" customHeight="1" x14ac:dyDescent="0.45">
      <c r="A22" s="3">
        <v>45812</v>
      </c>
      <c r="B22" s="14" t="s">
        <v>479</v>
      </c>
      <c r="C22" s="9" t="s">
        <v>73</v>
      </c>
      <c r="D22" s="13" t="s">
        <v>183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150</v>
      </c>
      <c r="T22" s="12">
        <v>45828</v>
      </c>
      <c r="U22" s="11">
        <v>10000</v>
      </c>
      <c r="V22" s="10">
        <v>10000</v>
      </c>
      <c r="W22" s="10">
        <v>0</v>
      </c>
      <c r="X22" s="10">
        <v>10200</v>
      </c>
      <c r="Y22" s="10">
        <v>0</v>
      </c>
      <c r="Z22" s="9" t="s">
        <v>186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486</v>
      </c>
      <c r="AG22" s="1" t="s">
        <v>121</v>
      </c>
      <c r="AH22" s="1" t="s">
        <v>74</v>
      </c>
      <c r="AI22" s="1">
        <v>2</v>
      </c>
      <c r="AJ22" s="3">
        <v>45828</v>
      </c>
      <c r="AK22" s="3">
        <v>0</v>
      </c>
      <c r="AL22" s="3">
        <v>45819</v>
      </c>
      <c r="AM22" s="3">
        <v>45826</v>
      </c>
      <c r="AN22" s="3">
        <v>45827</v>
      </c>
      <c r="AO22" s="3">
        <v>45827</v>
      </c>
      <c r="AP22" s="3">
        <v>45823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187</v>
      </c>
      <c r="BD22" s="56">
        <v>0</v>
      </c>
    </row>
    <row r="23" spans="1:56" ht="27.75" customHeight="1" x14ac:dyDescent="0.45">
      <c r="A23" s="3">
        <v>45812</v>
      </c>
      <c r="B23" s="14" t="s">
        <v>483</v>
      </c>
      <c r="C23" s="9" t="s">
        <v>73</v>
      </c>
      <c r="D23" s="13" t="s">
        <v>211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45828</v>
      </c>
      <c r="U23" s="11">
        <v>10000</v>
      </c>
      <c r="V23" s="10">
        <v>0</v>
      </c>
      <c r="W23" s="10">
        <v>10000</v>
      </c>
      <c r="X23" s="10">
        <v>10400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486</v>
      </c>
      <c r="AG23" s="1" t="s">
        <v>121</v>
      </c>
      <c r="AH23" s="1" t="s">
        <v>74</v>
      </c>
      <c r="AI23" s="1">
        <v>2</v>
      </c>
      <c r="AJ23" s="3">
        <v>45828</v>
      </c>
      <c r="AK23" s="3">
        <v>0</v>
      </c>
      <c r="AL23" s="3">
        <v>45819</v>
      </c>
      <c r="AM23" s="3">
        <v>45826</v>
      </c>
      <c r="AN23" s="3">
        <v>45827</v>
      </c>
      <c r="AO23" s="3">
        <v>45827</v>
      </c>
      <c r="AP23" s="3">
        <v>45823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45812</v>
      </c>
      <c r="B24" s="14" t="s">
        <v>469</v>
      </c>
      <c r="C24" s="9" t="s">
        <v>73</v>
      </c>
      <c r="D24" s="13" t="s">
        <v>477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45829</v>
      </c>
      <c r="U24" s="11">
        <v>5000</v>
      </c>
      <c r="V24" s="10">
        <v>0</v>
      </c>
      <c r="W24" s="10">
        <v>5000</v>
      </c>
      <c r="X24" s="10">
        <v>5200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487</v>
      </c>
      <c r="AG24" s="1" t="s">
        <v>119</v>
      </c>
      <c r="AH24" s="1" t="s">
        <v>74</v>
      </c>
      <c r="AI24" s="1">
        <v>2</v>
      </c>
      <c r="AJ24" s="3">
        <v>45829</v>
      </c>
      <c r="AK24" s="3">
        <v>0</v>
      </c>
      <c r="AL24" s="3">
        <v>45820</v>
      </c>
      <c r="AM24" s="3">
        <v>45827</v>
      </c>
      <c r="AN24" s="3">
        <v>45828</v>
      </c>
      <c r="AO24" s="3">
        <v>45828</v>
      </c>
      <c r="AP24" s="3">
        <v>45824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45812</v>
      </c>
      <c r="B25" s="14" t="s">
        <v>469</v>
      </c>
      <c r="C25" s="9" t="s">
        <v>73</v>
      </c>
      <c r="D25" s="13" t="s">
        <v>488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45829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487</v>
      </c>
      <c r="AG25" s="1" t="s">
        <v>120</v>
      </c>
      <c r="AH25" s="1" t="s">
        <v>74</v>
      </c>
      <c r="AI25" s="1">
        <v>2</v>
      </c>
      <c r="AJ25" s="3">
        <v>45829</v>
      </c>
      <c r="AK25" s="3">
        <v>0</v>
      </c>
      <c r="AL25" s="3">
        <v>45820</v>
      </c>
      <c r="AM25" s="3">
        <v>45827</v>
      </c>
      <c r="AN25" s="3">
        <v>45828</v>
      </c>
      <c r="AO25" s="3">
        <v>45828</v>
      </c>
      <c r="AP25" s="3">
        <v>45824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45812</v>
      </c>
      <c r="B26" s="14" t="s">
        <v>469</v>
      </c>
      <c r="C26" s="9" t="s">
        <v>73</v>
      </c>
      <c r="D26" s="13" t="s">
        <v>210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45829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487</v>
      </c>
      <c r="AG26" s="1" t="s">
        <v>120</v>
      </c>
      <c r="AH26" s="1" t="s">
        <v>74</v>
      </c>
      <c r="AI26" s="1">
        <v>2</v>
      </c>
      <c r="AJ26" s="3">
        <v>45829</v>
      </c>
      <c r="AK26" s="3">
        <v>0</v>
      </c>
      <c r="AL26" s="3">
        <v>45820</v>
      </c>
      <c r="AM26" s="3">
        <v>45827</v>
      </c>
      <c r="AN26" s="3">
        <v>45828</v>
      </c>
      <c r="AO26" s="3">
        <v>45828</v>
      </c>
      <c r="AP26" s="3">
        <v>45824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45812</v>
      </c>
      <c r="B27" s="14" t="s">
        <v>469</v>
      </c>
      <c r="C27" s="9" t="s">
        <v>73</v>
      </c>
      <c r="D27" s="13" t="s">
        <v>183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45829</v>
      </c>
      <c r="U27" s="11">
        <v>10000</v>
      </c>
      <c r="V27" s="10">
        <v>9568</v>
      </c>
      <c r="W27" s="10">
        <v>432</v>
      </c>
      <c r="X27" s="10">
        <v>10600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487</v>
      </c>
      <c r="AG27" s="1" t="s">
        <v>120</v>
      </c>
      <c r="AH27" s="1" t="s">
        <v>74</v>
      </c>
      <c r="AI27" s="1">
        <v>2</v>
      </c>
      <c r="AJ27" s="3">
        <v>45829</v>
      </c>
      <c r="AK27" s="3">
        <v>0</v>
      </c>
      <c r="AL27" s="3">
        <v>45820</v>
      </c>
      <c r="AM27" s="3">
        <v>45827</v>
      </c>
      <c r="AN27" s="3">
        <v>45828</v>
      </c>
      <c r="AO27" s="3">
        <v>45828</v>
      </c>
      <c r="AP27" s="3">
        <v>45824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45820</v>
      </c>
      <c r="B28" s="14" t="s">
        <v>577</v>
      </c>
      <c r="C28" s="9" t="s">
        <v>73</v>
      </c>
      <c r="D28" s="13" t="s">
        <v>480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45832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186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563</v>
      </c>
      <c r="AG28" s="1" t="s">
        <v>120</v>
      </c>
      <c r="AH28" s="1" t="s">
        <v>74</v>
      </c>
      <c r="AI28" s="1">
        <v>2</v>
      </c>
      <c r="AJ28" s="3">
        <v>45829</v>
      </c>
      <c r="AK28" s="3">
        <v>0</v>
      </c>
      <c r="AL28" s="3">
        <v>45820</v>
      </c>
      <c r="AM28" s="3">
        <v>45827</v>
      </c>
      <c r="AN28" s="3">
        <v>45828</v>
      </c>
      <c r="AO28" s="3">
        <v>45828</v>
      </c>
      <c r="AP28" s="3">
        <v>45824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45820</v>
      </c>
      <c r="B29" s="14" t="s">
        <v>577</v>
      </c>
      <c r="C29" s="9" t="s">
        <v>73</v>
      </c>
      <c r="D29" s="13" t="s">
        <v>578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150</v>
      </c>
      <c r="T29" s="12">
        <v>45832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186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563</v>
      </c>
      <c r="AG29" s="1" t="s">
        <v>120</v>
      </c>
      <c r="AH29" s="1" t="s">
        <v>74</v>
      </c>
      <c r="AI29" s="1">
        <v>2</v>
      </c>
      <c r="AJ29" s="3">
        <v>45832</v>
      </c>
      <c r="AK29" s="3">
        <v>0</v>
      </c>
      <c r="AL29" s="3">
        <v>45823</v>
      </c>
      <c r="AM29" s="3">
        <v>45830</v>
      </c>
      <c r="AN29" s="3">
        <v>45831</v>
      </c>
      <c r="AO29" s="3">
        <v>45831</v>
      </c>
      <c r="AP29" s="3">
        <v>45827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331.46898400000003</v>
      </c>
    </row>
    <row r="30" spans="1:56" ht="27.75" customHeight="1" x14ac:dyDescent="0.45">
      <c r="A30" s="3">
        <v>45820</v>
      </c>
      <c r="B30" s="14" t="s">
        <v>577</v>
      </c>
      <c r="C30" s="9" t="s">
        <v>73</v>
      </c>
      <c r="D30" s="13" t="s">
        <v>222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150</v>
      </c>
      <c r="T30" s="12">
        <v>45832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186</v>
      </c>
      <c r="AA30" s="8">
        <v>8801.1</v>
      </c>
      <c r="AB30" s="8">
        <v>0</v>
      </c>
      <c r="AC30" s="8">
        <v>8801.1</v>
      </c>
      <c r="AD30" s="8">
        <v>0</v>
      </c>
      <c r="AE30" s="8">
        <v>0</v>
      </c>
      <c r="AF30" s="8" t="s">
        <v>563</v>
      </c>
      <c r="AG30" s="1" t="s">
        <v>120</v>
      </c>
      <c r="AH30" s="1" t="s">
        <v>74</v>
      </c>
      <c r="AI30" s="1">
        <v>2</v>
      </c>
      <c r="AJ30" s="3">
        <v>45832</v>
      </c>
      <c r="AK30" s="3">
        <v>0</v>
      </c>
      <c r="AL30" s="3">
        <v>45823</v>
      </c>
      <c r="AM30" s="3">
        <v>45830</v>
      </c>
      <c r="AN30" s="3">
        <v>45831</v>
      </c>
      <c r="AO30" s="3">
        <v>45831</v>
      </c>
      <c r="AP30" s="3">
        <v>45827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662.93796800000007</v>
      </c>
    </row>
    <row r="31" spans="1:56" ht="27.75" customHeight="1" x14ac:dyDescent="0.45">
      <c r="A31" s="3">
        <v>45820</v>
      </c>
      <c r="B31" s="14" t="s">
        <v>579</v>
      </c>
      <c r="C31" s="9" t="s">
        <v>73</v>
      </c>
      <c r="D31" s="13" t="s">
        <v>480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150</v>
      </c>
      <c r="T31" s="12">
        <v>45832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186</v>
      </c>
      <c r="AA31" s="8">
        <v>4400.55</v>
      </c>
      <c r="AB31" s="8">
        <v>4400.55</v>
      </c>
      <c r="AC31" s="8">
        <v>0</v>
      </c>
      <c r="AD31" s="8">
        <v>0</v>
      </c>
      <c r="AE31" s="8">
        <v>0</v>
      </c>
      <c r="AF31" s="8" t="s">
        <v>556</v>
      </c>
      <c r="AG31" s="1" t="s">
        <v>120</v>
      </c>
      <c r="AH31" s="1" t="s">
        <v>74</v>
      </c>
      <c r="AI31" s="1">
        <v>2</v>
      </c>
      <c r="AJ31" s="3">
        <v>45829</v>
      </c>
      <c r="AK31" s="3">
        <v>0</v>
      </c>
      <c r="AL31" s="3">
        <v>45820</v>
      </c>
      <c r="AM31" s="3">
        <v>45827</v>
      </c>
      <c r="AN31" s="3">
        <v>45828</v>
      </c>
      <c r="AO31" s="3">
        <v>45828</v>
      </c>
      <c r="AP31" s="3">
        <v>45824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45820</v>
      </c>
      <c r="B32" s="14" t="s">
        <v>579</v>
      </c>
      <c r="C32" s="9" t="s">
        <v>73</v>
      </c>
      <c r="D32" s="13" t="s">
        <v>222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150</v>
      </c>
      <c r="T32" s="12">
        <v>45832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186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 t="s">
        <v>556</v>
      </c>
      <c r="AG32" s="1" t="s">
        <v>120</v>
      </c>
      <c r="AH32" s="1" t="s">
        <v>74</v>
      </c>
      <c r="AI32" s="1">
        <v>2</v>
      </c>
      <c r="AJ32" s="3">
        <v>45829</v>
      </c>
      <c r="AK32" s="3">
        <v>0</v>
      </c>
      <c r="AL32" s="3">
        <v>45820</v>
      </c>
      <c r="AM32" s="3">
        <v>45827</v>
      </c>
      <c r="AN32" s="3">
        <v>45828</v>
      </c>
      <c r="AO32" s="3">
        <v>45828</v>
      </c>
      <c r="AP32" s="3">
        <v>45824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662.93796800000007</v>
      </c>
    </row>
    <row r="33" spans="1:56" ht="27.75" customHeight="1" x14ac:dyDescent="0.45">
      <c r="A33" s="3">
        <v>45820</v>
      </c>
      <c r="B33" s="14" t="s">
        <v>582</v>
      </c>
      <c r="C33" s="9" t="s">
        <v>73</v>
      </c>
      <c r="D33" s="13" t="s">
        <v>340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150</v>
      </c>
      <c r="T33" s="12">
        <v>45832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186</v>
      </c>
      <c r="AA33" s="8">
        <v>4679.9500000000007</v>
      </c>
      <c r="AB33" s="8">
        <v>0</v>
      </c>
      <c r="AC33" s="8">
        <v>4679.9500000000007</v>
      </c>
      <c r="AD33" s="8">
        <v>0</v>
      </c>
      <c r="AE33" s="8">
        <v>0</v>
      </c>
      <c r="AF33" s="8" t="s">
        <v>556</v>
      </c>
      <c r="AG33" s="1" t="s">
        <v>120</v>
      </c>
      <c r="AH33" s="1" t="s">
        <v>74</v>
      </c>
      <c r="AI33" s="1">
        <v>2</v>
      </c>
      <c r="AJ33" s="3">
        <v>45832</v>
      </c>
      <c r="AK33" s="3">
        <v>0</v>
      </c>
      <c r="AL33" s="3">
        <v>45823</v>
      </c>
      <c r="AM33" s="3">
        <v>45830</v>
      </c>
      <c r="AN33" s="3">
        <v>45831</v>
      </c>
      <c r="AO33" s="3">
        <v>45831</v>
      </c>
      <c r="AP33" s="3">
        <v>45827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352.51463377777782</v>
      </c>
    </row>
    <row r="34" spans="1:56" ht="27.75" customHeight="1" x14ac:dyDescent="0.45">
      <c r="A34" s="3">
        <v>45820</v>
      </c>
      <c r="B34" s="14" t="s">
        <v>582</v>
      </c>
      <c r="C34" s="9" t="s">
        <v>73</v>
      </c>
      <c r="D34" s="13" t="s">
        <v>211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150</v>
      </c>
      <c r="T34" s="12">
        <v>45832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186</v>
      </c>
      <c r="AA34" s="8">
        <v>4679.9500000000007</v>
      </c>
      <c r="AB34" s="8">
        <v>0</v>
      </c>
      <c r="AC34" s="8">
        <v>4679.9500000000007</v>
      </c>
      <c r="AD34" s="8">
        <v>0</v>
      </c>
      <c r="AE34" s="8">
        <v>0</v>
      </c>
      <c r="AF34" s="8" t="s">
        <v>556</v>
      </c>
      <c r="AG34" s="1" t="s">
        <v>120</v>
      </c>
      <c r="AH34" s="1" t="s">
        <v>74</v>
      </c>
      <c r="AI34" s="1">
        <v>2</v>
      </c>
      <c r="AJ34" s="3">
        <v>45832</v>
      </c>
      <c r="AK34" s="3">
        <v>0</v>
      </c>
      <c r="AL34" s="3">
        <v>45823</v>
      </c>
      <c r="AM34" s="3">
        <v>45830</v>
      </c>
      <c r="AN34" s="3">
        <v>45831</v>
      </c>
      <c r="AO34" s="3">
        <v>45831</v>
      </c>
      <c r="AP34" s="3">
        <v>45827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352.51463377777782</v>
      </c>
    </row>
    <row r="35" spans="1:56" ht="27.75" customHeight="1" x14ac:dyDescent="0.45">
      <c r="A35" s="3">
        <v>45820</v>
      </c>
      <c r="B35" s="14" t="s">
        <v>577</v>
      </c>
      <c r="C35" s="9" t="s">
        <v>73</v>
      </c>
      <c r="D35" s="13" t="s">
        <v>183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150</v>
      </c>
      <c r="T35" s="12">
        <v>45834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186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557</v>
      </c>
      <c r="AG35" s="1" t="s">
        <v>120</v>
      </c>
      <c r="AH35" s="1" t="s">
        <v>74</v>
      </c>
      <c r="AI35" s="1">
        <v>2</v>
      </c>
      <c r="AJ35" s="3">
        <v>45832</v>
      </c>
      <c r="AK35" s="3">
        <v>0</v>
      </c>
      <c r="AL35" s="3">
        <v>45823</v>
      </c>
      <c r="AM35" s="3">
        <v>45830</v>
      </c>
      <c r="AN35" s="3">
        <v>45831</v>
      </c>
      <c r="AO35" s="3">
        <v>45831</v>
      </c>
      <c r="AP35" s="3">
        <v>45827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662.93796800000007</v>
      </c>
    </row>
    <row r="36" spans="1:56" ht="27.75" customHeight="1" x14ac:dyDescent="0.45">
      <c r="A36" s="3">
        <v>45820</v>
      </c>
      <c r="B36" s="14" t="s">
        <v>577</v>
      </c>
      <c r="C36" s="9" t="s">
        <v>73</v>
      </c>
      <c r="D36" s="13" t="s">
        <v>211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150</v>
      </c>
      <c r="T36" s="12">
        <v>45834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186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557</v>
      </c>
      <c r="AG36" s="1" t="s">
        <v>120</v>
      </c>
      <c r="AH36" s="1" t="s">
        <v>74</v>
      </c>
      <c r="AI36" s="1">
        <v>2</v>
      </c>
      <c r="AJ36" s="3">
        <v>45834</v>
      </c>
      <c r="AK36" s="3">
        <v>0</v>
      </c>
      <c r="AL36" s="3">
        <v>45825</v>
      </c>
      <c r="AM36" s="3">
        <v>45832</v>
      </c>
      <c r="AN36" s="3">
        <v>45833</v>
      </c>
      <c r="AO36" s="3">
        <v>45833</v>
      </c>
      <c r="AP36" s="3">
        <v>45829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331.46898400000003</v>
      </c>
    </row>
    <row r="37" spans="1:56" ht="27.75" customHeight="1" x14ac:dyDescent="0.45">
      <c r="A37" s="3">
        <v>45820</v>
      </c>
      <c r="B37" s="14" t="s">
        <v>579</v>
      </c>
      <c r="C37" s="9" t="s">
        <v>73</v>
      </c>
      <c r="D37" s="13" t="s">
        <v>580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150</v>
      </c>
      <c r="T37" s="12">
        <v>45834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186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558</v>
      </c>
      <c r="AG37" s="1" t="s">
        <v>120</v>
      </c>
      <c r="AH37" s="1" t="s">
        <v>74</v>
      </c>
      <c r="AI37" s="1">
        <v>2</v>
      </c>
      <c r="AJ37" s="3">
        <v>45832</v>
      </c>
      <c r="AK37" s="3">
        <v>0</v>
      </c>
      <c r="AL37" s="3">
        <v>45823</v>
      </c>
      <c r="AM37" s="3">
        <v>45830</v>
      </c>
      <c r="AN37" s="3">
        <v>45831</v>
      </c>
      <c r="AO37" s="3">
        <v>45831</v>
      </c>
      <c r="AP37" s="3">
        <v>45827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331.46898400000003</v>
      </c>
    </row>
    <row r="38" spans="1:56" ht="27.75" customHeight="1" x14ac:dyDescent="0.45">
      <c r="A38" s="3">
        <v>45820</v>
      </c>
      <c r="B38" s="14" t="s">
        <v>579</v>
      </c>
      <c r="C38" s="9" t="s">
        <v>73</v>
      </c>
      <c r="D38" s="13" t="s">
        <v>581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150</v>
      </c>
      <c r="T38" s="12">
        <v>45834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558</v>
      </c>
      <c r="AG38" s="1" t="s">
        <v>122</v>
      </c>
      <c r="AH38" s="1" t="s">
        <v>74</v>
      </c>
      <c r="AI38" s="1">
        <v>2</v>
      </c>
      <c r="AJ38" s="3">
        <v>45832</v>
      </c>
      <c r="AK38" s="3">
        <v>0</v>
      </c>
      <c r="AL38" s="3">
        <v>45823</v>
      </c>
      <c r="AM38" s="3">
        <v>45830</v>
      </c>
      <c r="AN38" s="3">
        <v>45831</v>
      </c>
      <c r="AO38" s="3">
        <v>45831</v>
      </c>
      <c r="AP38" s="3">
        <v>45827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331.46898400000003</v>
      </c>
    </row>
    <row r="39" spans="1:56" ht="27.75" customHeight="1" x14ac:dyDescent="0.45">
      <c r="A39" s="3">
        <v>45820</v>
      </c>
      <c r="B39" s="14" t="s">
        <v>579</v>
      </c>
      <c r="C39" s="9" t="s">
        <v>73</v>
      </c>
      <c r="D39" s="13" t="s">
        <v>210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150</v>
      </c>
      <c r="T39" s="12">
        <v>45834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186</v>
      </c>
      <c r="AA39" s="8">
        <v>8801.1</v>
      </c>
      <c r="AB39" s="8">
        <v>0</v>
      </c>
      <c r="AC39" s="8">
        <v>8801.1</v>
      </c>
      <c r="AD39" s="8">
        <v>0</v>
      </c>
      <c r="AE39" s="8">
        <v>0</v>
      </c>
      <c r="AF39" s="8" t="s">
        <v>558</v>
      </c>
      <c r="AG39" s="1" t="s">
        <v>122</v>
      </c>
      <c r="AH39" s="1" t="s">
        <v>74</v>
      </c>
      <c r="AI39" s="1">
        <v>2</v>
      </c>
      <c r="AJ39" s="3">
        <v>45832</v>
      </c>
      <c r="AK39" s="3">
        <v>0</v>
      </c>
      <c r="AL39" s="3">
        <v>45823</v>
      </c>
      <c r="AM39" s="3">
        <v>45830</v>
      </c>
      <c r="AN39" s="3">
        <v>45831</v>
      </c>
      <c r="AO39" s="3">
        <v>45831</v>
      </c>
      <c r="AP39" s="3">
        <v>45827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662.93796800000007</v>
      </c>
    </row>
    <row r="40" spans="1:56" ht="27.75" customHeight="1" x14ac:dyDescent="0.45">
      <c r="A40" s="3">
        <v>45820</v>
      </c>
      <c r="B40" s="14" t="s">
        <v>583</v>
      </c>
      <c r="C40" s="9" t="s">
        <v>73</v>
      </c>
      <c r="D40" s="13" t="s">
        <v>340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150</v>
      </c>
      <c r="T40" s="12">
        <v>45834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557</v>
      </c>
      <c r="AG40" s="1" t="s">
        <v>122</v>
      </c>
      <c r="AH40" s="1" t="s">
        <v>74</v>
      </c>
      <c r="AI40" s="1">
        <v>2</v>
      </c>
      <c r="AJ40" s="3">
        <v>45834</v>
      </c>
      <c r="AK40" s="3">
        <v>0</v>
      </c>
      <c r="AL40" s="3">
        <v>45825</v>
      </c>
      <c r="AM40" s="3">
        <v>45832</v>
      </c>
      <c r="AN40" s="3">
        <v>45833</v>
      </c>
      <c r="AO40" s="3">
        <v>45833</v>
      </c>
      <c r="AP40" s="3">
        <v>45829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352.51463377777782</v>
      </c>
    </row>
    <row r="41" spans="1:56" ht="27.75" customHeight="1" x14ac:dyDescent="0.45">
      <c r="A41" s="3">
        <v>45820</v>
      </c>
      <c r="B41" s="14" t="s">
        <v>583</v>
      </c>
      <c r="C41" s="9" t="s">
        <v>73</v>
      </c>
      <c r="D41" s="13" t="s">
        <v>59</v>
      </c>
      <c r="E41" s="9">
        <v>19</v>
      </c>
      <c r="F41" s="9">
        <v>36</v>
      </c>
      <c r="G41" s="9" t="s">
        <v>60</v>
      </c>
      <c r="H41" s="9">
        <v>0</v>
      </c>
      <c r="I41" s="9">
        <v>75</v>
      </c>
      <c r="J41" s="9" t="s">
        <v>78</v>
      </c>
      <c r="K41" s="9">
        <v>5</v>
      </c>
      <c r="L41" s="9" t="s">
        <v>93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150</v>
      </c>
      <c r="T41" s="12">
        <v>45834</v>
      </c>
      <c r="U41" s="11">
        <v>5000</v>
      </c>
      <c r="V41" s="10">
        <v>0</v>
      </c>
      <c r="W41" s="10">
        <v>5000</v>
      </c>
      <c r="X41" s="10">
        <v>0</v>
      </c>
      <c r="Y41" s="10">
        <v>0</v>
      </c>
      <c r="Z41" s="9" t="s">
        <v>186</v>
      </c>
      <c r="AA41" s="8">
        <v>5238.75</v>
      </c>
      <c r="AB41" s="8">
        <v>0</v>
      </c>
      <c r="AC41" s="8">
        <v>5238.75</v>
      </c>
      <c r="AD41" s="8">
        <v>0</v>
      </c>
      <c r="AE41" s="8">
        <v>0</v>
      </c>
      <c r="AF41" s="8" t="s">
        <v>557</v>
      </c>
      <c r="AG41" s="1" t="s">
        <v>121</v>
      </c>
      <c r="AH41" s="1" t="s">
        <v>77</v>
      </c>
      <c r="AI41" s="1">
        <v>2</v>
      </c>
      <c r="AJ41" s="3">
        <v>45834</v>
      </c>
      <c r="AK41" s="3">
        <v>0</v>
      </c>
      <c r="AL41" s="3">
        <v>0</v>
      </c>
      <c r="AM41" s="3">
        <v>0</v>
      </c>
      <c r="AN41" s="3">
        <v>0</v>
      </c>
      <c r="AO41" s="3">
        <v>45832</v>
      </c>
      <c r="AP41" s="3">
        <v>45829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394.60593333333333</v>
      </c>
    </row>
    <row r="42" spans="1:56" ht="27.75" customHeight="1" x14ac:dyDescent="0.45">
      <c r="A42" s="3">
        <v>45820</v>
      </c>
      <c r="B42" s="14" t="s">
        <v>584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150</v>
      </c>
      <c r="T42" s="12">
        <v>45834</v>
      </c>
      <c r="U42" s="11">
        <v>5000</v>
      </c>
      <c r="V42" s="10">
        <v>0</v>
      </c>
      <c r="W42" s="10">
        <v>5000</v>
      </c>
      <c r="X42" s="10">
        <v>0</v>
      </c>
      <c r="Y42" s="10">
        <v>0</v>
      </c>
      <c r="Z42" s="9" t="s">
        <v>186</v>
      </c>
      <c r="AA42" s="8">
        <v>5238.75</v>
      </c>
      <c r="AB42" s="8">
        <v>0</v>
      </c>
      <c r="AC42" s="8">
        <v>5238.75</v>
      </c>
      <c r="AD42" s="8">
        <v>0</v>
      </c>
      <c r="AE42" s="8">
        <v>0</v>
      </c>
      <c r="AF42" s="8" t="s">
        <v>558</v>
      </c>
      <c r="AG42" s="1" t="s">
        <v>121</v>
      </c>
      <c r="AH42" s="1" t="s">
        <v>77</v>
      </c>
      <c r="AI42" s="1">
        <v>2</v>
      </c>
      <c r="AJ42" s="3">
        <v>45834</v>
      </c>
      <c r="AK42" s="3">
        <v>0</v>
      </c>
      <c r="AL42" s="3">
        <v>0</v>
      </c>
      <c r="AM42" s="3">
        <v>0</v>
      </c>
      <c r="AN42" s="3">
        <v>0</v>
      </c>
      <c r="AO42" s="3">
        <v>45832</v>
      </c>
      <c r="AP42" s="3">
        <v>45829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394.60593333333333</v>
      </c>
    </row>
    <row r="43" spans="1:56" ht="27.75" customHeight="1" x14ac:dyDescent="0.45">
      <c r="A43" s="3">
        <v>45825</v>
      </c>
      <c r="B43" s="14" t="s">
        <v>614</v>
      </c>
      <c r="C43" s="9" t="s">
        <v>73</v>
      </c>
      <c r="D43" s="13" t="s">
        <v>59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93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150</v>
      </c>
      <c r="T43" s="12">
        <v>45834</v>
      </c>
      <c r="U43" s="11">
        <v>20000</v>
      </c>
      <c r="V43" s="10">
        <v>1000</v>
      </c>
      <c r="W43" s="10">
        <v>19000</v>
      </c>
      <c r="X43" s="10">
        <v>0</v>
      </c>
      <c r="Y43" s="10">
        <v>0</v>
      </c>
      <c r="Z43" s="9" t="s">
        <v>186</v>
      </c>
      <c r="AA43" s="8">
        <v>16722.09</v>
      </c>
      <c r="AB43" s="8">
        <v>0</v>
      </c>
      <c r="AC43" s="8">
        <v>16722.09</v>
      </c>
      <c r="AD43" s="8">
        <v>0</v>
      </c>
      <c r="AE43" s="8">
        <v>0</v>
      </c>
      <c r="AF43" s="8" t="s">
        <v>615</v>
      </c>
      <c r="AG43" s="1" t="s">
        <v>61</v>
      </c>
      <c r="AH43" s="1" t="s">
        <v>77</v>
      </c>
      <c r="AI43" s="1">
        <v>2</v>
      </c>
      <c r="AJ43" s="3">
        <v>45834</v>
      </c>
      <c r="AK43" s="3">
        <v>0</v>
      </c>
      <c r="AL43" s="3">
        <v>0</v>
      </c>
      <c r="AM43" s="3">
        <v>0</v>
      </c>
      <c r="AN43" s="3">
        <v>0</v>
      </c>
      <c r="AO43" s="3">
        <v>45832</v>
      </c>
      <c r="AP43" s="3">
        <v>45829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1259.5821392000003</v>
      </c>
    </row>
    <row r="44" spans="1:56" ht="27.75" customHeight="1" x14ac:dyDescent="0.45">
      <c r="A44" s="3">
        <v>0</v>
      </c>
      <c r="B44" s="14" t="s">
        <v>133</v>
      </c>
      <c r="C44" s="9" t="s">
        <v>73</v>
      </c>
      <c r="D44" s="13" t="s">
        <v>485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150</v>
      </c>
      <c r="T44" s="12" t="s">
        <v>63</v>
      </c>
      <c r="U44" s="11">
        <v>5000</v>
      </c>
      <c r="V44" s="10">
        <v>0</v>
      </c>
      <c r="W44" s="10">
        <v>5000</v>
      </c>
      <c r="X44" s="10">
        <v>5800</v>
      </c>
      <c r="Y44" s="10">
        <v>0</v>
      </c>
      <c r="Z44" s="9" t="s">
        <v>186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119</v>
      </c>
      <c r="AH44" s="1" t="s">
        <v>74</v>
      </c>
      <c r="AI44" s="1">
        <v>2</v>
      </c>
      <c r="AJ44" s="3" t="s">
        <v>63</v>
      </c>
      <c r="AK44" s="3">
        <v>0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0</v>
      </c>
    </row>
    <row r="45" spans="1:56" ht="27.75" customHeight="1" x14ac:dyDescent="0.45">
      <c r="A45" s="3">
        <v>0</v>
      </c>
      <c r="B45" s="14" t="s">
        <v>133</v>
      </c>
      <c r="C45" s="9" t="s">
        <v>73</v>
      </c>
      <c r="D45" s="13" t="s">
        <v>477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150</v>
      </c>
      <c r="T45" s="12" t="s">
        <v>63</v>
      </c>
      <c r="U45" s="11">
        <v>5000</v>
      </c>
      <c r="V45" s="10">
        <v>0</v>
      </c>
      <c r="W45" s="10">
        <v>5000</v>
      </c>
      <c r="X45" s="10">
        <v>5400</v>
      </c>
      <c r="Y45" s="10">
        <v>0</v>
      </c>
      <c r="Z45" s="9" t="s">
        <v>186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121</v>
      </c>
      <c r="AH45" s="1" t="s">
        <v>74</v>
      </c>
      <c r="AI45" s="1">
        <v>2</v>
      </c>
      <c r="AJ45" s="3" t="s">
        <v>63</v>
      </c>
      <c r="AK45" s="3">
        <v>0</v>
      </c>
      <c r="AL45" s="3" t="e">
        <v>#VALUE!</v>
      </c>
      <c r="AM45" s="3" t="e">
        <v>#VALUE!</v>
      </c>
      <c r="AN45" s="3" t="e">
        <v>#VALUE!</v>
      </c>
      <c r="AO45" s="3" t="e">
        <v>#VALUE!</v>
      </c>
      <c r="AP45" s="3" t="e">
        <v>#VALUE!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0</v>
      </c>
    </row>
    <row r="46" spans="1:56" ht="27.75" customHeight="1" x14ac:dyDescent="0.45">
      <c r="A46" s="3" t="s">
        <v>141</v>
      </c>
      <c r="B46" s="14" t="s">
        <v>141</v>
      </c>
      <c r="C46" s="9" t="s">
        <v>73</v>
      </c>
      <c r="D46" s="13" t="s">
        <v>61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150</v>
      </c>
      <c r="T46" s="12">
        <v>45868</v>
      </c>
      <c r="U46" s="11">
        <v>400000</v>
      </c>
      <c r="V46" s="10">
        <v>0</v>
      </c>
      <c r="W46" s="10">
        <v>400000</v>
      </c>
      <c r="X46" s="10">
        <v>0</v>
      </c>
      <c r="Y46" s="10">
        <v>420000</v>
      </c>
      <c r="Z46" s="9" t="s">
        <v>186</v>
      </c>
      <c r="AA46" s="8">
        <v>352043.99999999994</v>
      </c>
      <c r="AB46" s="8">
        <v>0</v>
      </c>
      <c r="AC46" s="8">
        <v>352043.99999999994</v>
      </c>
      <c r="AD46" s="8">
        <v>0</v>
      </c>
      <c r="AE46" s="8">
        <v>0</v>
      </c>
      <c r="AF46" s="8">
        <v>0</v>
      </c>
      <c r="AG46" s="1" t="s">
        <v>119</v>
      </c>
      <c r="AH46" s="1" t="s">
        <v>74</v>
      </c>
      <c r="AI46" s="1">
        <v>2</v>
      </c>
      <c r="AJ46" s="3">
        <v>45868</v>
      </c>
      <c r="AK46" s="3">
        <v>0</v>
      </c>
      <c r="AL46" s="3">
        <v>45859</v>
      </c>
      <c r="AM46" s="3">
        <v>45866</v>
      </c>
      <c r="AN46" s="3">
        <v>45867</v>
      </c>
      <c r="AO46" s="3">
        <v>45867</v>
      </c>
      <c r="AP46" s="3">
        <v>45863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26517.51872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63</v>
      </c>
      <c r="J47" s="9" t="s">
        <v>78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186</v>
      </c>
      <c r="AA47" s="8">
        <v>454891.13999999996</v>
      </c>
      <c r="AB47" s="8">
        <v>8801.1</v>
      </c>
      <c r="AC47" s="8">
        <v>446090.03999999992</v>
      </c>
      <c r="AD47" s="8">
        <v>0</v>
      </c>
      <c r="AE47" s="8">
        <v>0</v>
      </c>
      <c r="AF47" s="8" t="s">
        <v>58</v>
      </c>
      <c r="AG47" s="1" t="s">
        <v>120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188</v>
      </c>
      <c r="BD47" s="56">
        <v>0</v>
      </c>
    </row>
    <row r="48" spans="1:56" ht="27.75" customHeight="1" x14ac:dyDescent="0.45">
      <c r="A48" s="3">
        <v>45819</v>
      </c>
      <c r="B48" s="14" t="s">
        <v>559</v>
      </c>
      <c r="C48" s="9" t="s">
        <v>402</v>
      </c>
      <c r="D48" s="13" t="s">
        <v>544</v>
      </c>
      <c r="E48" s="9">
        <v>19</v>
      </c>
      <c r="F48" s="9">
        <v>34</v>
      </c>
      <c r="G48" s="9" t="s">
        <v>60</v>
      </c>
      <c r="H48" s="9" t="s">
        <v>76</v>
      </c>
      <c r="I48" s="9">
        <v>84</v>
      </c>
      <c r="J48" s="9" t="s">
        <v>57</v>
      </c>
      <c r="K48" s="9">
        <v>5</v>
      </c>
      <c r="L48" s="9" t="s">
        <v>91</v>
      </c>
      <c r="M48" s="10">
        <v>20</v>
      </c>
      <c r="N48" s="9">
        <v>37</v>
      </c>
      <c r="O48" s="9">
        <v>40</v>
      </c>
      <c r="P48" s="10">
        <v>365.12959231999992</v>
      </c>
      <c r="Q48" s="10">
        <v>0</v>
      </c>
      <c r="R48" s="10">
        <v>365.12959231999992</v>
      </c>
      <c r="S48" s="9" t="s">
        <v>67</v>
      </c>
      <c r="T48" s="12">
        <v>45834</v>
      </c>
      <c r="U48" s="11">
        <v>20000</v>
      </c>
      <c r="V48" s="10">
        <v>0</v>
      </c>
      <c r="W48" s="10">
        <v>20000</v>
      </c>
      <c r="X48" s="10">
        <v>20906</v>
      </c>
      <c r="Y48" s="10">
        <v>0</v>
      </c>
      <c r="Z48" s="9" t="s">
        <v>248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120</v>
      </c>
      <c r="AH48" s="1" t="s">
        <v>75</v>
      </c>
      <c r="AI48" s="1">
        <v>4</v>
      </c>
      <c r="AJ48" s="3">
        <v>45834</v>
      </c>
      <c r="AK48" s="3">
        <v>45830</v>
      </c>
      <c r="AL48" s="3">
        <v>45823</v>
      </c>
      <c r="AM48" s="3">
        <v>45831</v>
      </c>
      <c r="AN48" s="3">
        <v>45832</v>
      </c>
      <c r="AO48" s="3">
        <v>45833</v>
      </c>
      <c r="AP48" s="3">
        <v>45829</v>
      </c>
      <c r="AQ48" s="3">
        <v>45834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 t="s">
        <v>607</v>
      </c>
      <c r="AZ48" s="2">
        <v>0</v>
      </c>
      <c r="BA48" s="2">
        <v>0</v>
      </c>
      <c r="BB48" s="2">
        <v>0</v>
      </c>
      <c r="BC48" s="1" t="s">
        <v>104</v>
      </c>
      <c r="BD48" s="56">
        <v>0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30</v>
      </c>
      <c r="G49" s="9">
        <v>0</v>
      </c>
      <c r="H49" s="9">
        <v>0</v>
      </c>
      <c r="I49" s="9">
        <v>56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 t="s">
        <v>96</v>
      </c>
      <c r="W49" s="10">
        <v>0</v>
      </c>
      <c r="X49" s="10">
        <v>0</v>
      </c>
      <c r="Y49" s="10">
        <v>0</v>
      </c>
      <c r="Z49" s="9" t="s">
        <v>248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119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249</v>
      </c>
      <c r="BD49" s="56">
        <v>0</v>
      </c>
    </row>
    <row r="50" spans="1:56" ht="27.75" customHeight="1" x14ac:dyDescent="0.45">
      <c r="A50" s="3">
        <v>45825</v>
      </c>
      <c r="B50" s="14" t="s">
        <v>616</v>
      </c>
      <c r="C50" s="9" t="s">
        <v>147</v>
      </c>
      <c r="D50" s="13" t="s">
        <v>617</v>
      </c>
      <c r="E50" s="9">
        <v>19</v>
      </c>
      <c r="F50" s="9">
        <v>35</v>
      </c>
      <c r="G50" s="9" t="s">
        <v>60</v>
      </c>
      <c r="H50" s="9" t="s">
        <v>76</v>
      </c>
      <c r="I50" s="9">
        <v>102</v>
      </c>
      <c r="J50" s="9" t="s">
        <v>57</v>
      </c>
      <c r="K50" s="9">
        <v>5</v>
      </c>
      <c r="L50" s="9" t="s">
        <v>221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45840</v>
      </c>
      <c r="U50" s="11">
        <v>5040</v>
      </c>
      <c r="V50" s="10">
        <v>0</v>
      </c>
      <c r="W50" s="10">
        <v>5040</v>
      </c>
      <c r="X50" s="10">
        <v>0</v>
      </c>
      <c r="Y50" s="10">
        <v>5292</v>
      </c>
      <c r="Z50" s="9" t="s">
        <v>116</v>
      </c>
      <c r="AA50" s="8">
        <v>5139.8424000000005</v>
      </c>
      <c r="AB50" s="8">
        <v>2000</v>
      </c>
      <c r="AC50" s="8">
        <v>3139.8424000000005</v>
      </c>
      <c r="AD50" s="8">
        <v>0</v>
      </c>
      <c r="AE50" s="8">
        <v>5139.8424000000005</v>
      </c>
      <c r="AF50" s="8">
        <v>0</v>
      </c>
      <c r="AG50" s="1" t="s">
        <v>119</v>
      </c>
      <c r="AH50" s="1" t="s">
        <v>75</v>
      </c>
      <c r="AI50" s="1">
        <v>4</v>
      </c>
      <c r="AJ50" s="3">
        <v>45840</v>
      </c>
      <c r="AK50" s="3">
        <v>45836</v>
      </c>
      <c r="AL50" s="3">
        <v>45829</v>
      </c>
      <c r="AM50" s="3">
        <v>45837</v>
      </c>
      <c r="AN50" s="3">
        <v>45838</v>
      </c>
      <c r="AO50" s="3">
        <v>45839</v>
      </c>
      <c r="AP50" s="3">
        <v>45835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214</v>
      </c>
      <c r="BD50" s="56">
        <v>265.14224711111115</v>
      </c>
    </row>
    <row r="51" spans="1:56" ht="27.75" customHeight="1" x14ac:dyDescent="0.45">
      <c r="A51" s="3">
        <v>45825</v>
      </c>
      <c r="B51" s="14" t="s">
        <v>616</v>
      </c>
      <c r="C51" s="9" t="s">
        <v>147</v>
      </c>
      <c r="D51" s="13" t="s">
        <v>618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221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45841</v>
      </c>
      <c r="U51" s="11">
        <v>5040</v>
      </c>
      <c r="V51" s="10">
        <v>0</v>
      </c>
      <c r="W51" s="10">
        <v>5040</v>
      </c>
      <c r="X51" s="10">
        <v>0</v>
      </c>
      <c r="Y51" s="10">
        <v>5292</v>
      </c>
      <c r="Z51" s="9" t="s">
        <v>116</v>
      </c>
      <c r="AA51" s="8">
        <v>4999.0247999999992</v>
      </c>
      <c r="AB51" s="8">
        <v>0</v>
      </c>
      <c r="AC51" s="8">
        <v>4999.0247999999992</v>
      </c>
      <c r="AD51" s="8">
        <v>0</v>
      </c>
      <c r="AE51" s="8">
        <v>4999.0247999999992</v>
      </c>
      <c r="AF51" s="8">
        <v>0</v>
      </c>
      <c r="AG51" s="1" t="s">
        <v>121</v>
      </c>
      <c r="AH51" s="1" t="s">
        <v>75</v>
      </c>
      <c r="AI51" s="1">
        <v>4</v>
      </c>
      <c r="AJ51" s="3">
        <v>45841</v>
      </c>
      <c r="AK51" s="3">
        <v>45837</v>
      </c>
      <c r="AL51" s="3">
        <v>45830</v>
      </c>
      <c r="AM51" s="3">
        <v>45838</v>
      </c>
      <c r="AN51" s="3">
        <v>45839</v>
      </c>
      <c r="AO51" s="3">
        <v>45840</v>
      </c>
      <c r="AP51" s="3">
        <v>45836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214</v>
      </c>
      <c r="BD51" s="56">
        <v>422.13987199999997</v>
      </c>
    </row>
    <row r="52" spans="1:56" ht="27.75" customHeight="1" x14ac:dyDescent="0.45">
      <c r="A52" s="3">
        <v>45796</v>
      </c>
      <c r="B52" s="14" t="s">
        <v>368</v>
      </c>
      <c r="C52" s="9" t="s">
        <v>147</v>
      </c>
      <c r="D52" s="13" t="s">
        <v>359</v>
      </c>
      <c r="E52" s="9">
        <v>19</v>
      </c>
      <c r="F52" s="9">
        <v>34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221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503</v>
      </c>
      <c r="V52" s="10">
        <v>0</v>
      </c>
      <c r="W52" s="10">
        <v>503</v>
      </c>
      <c r="X52" s="10">
        <v>5250</v>
      </c>
      <c r="Y52" s="10">
        <v>0</v>
      </c>
      <c r="Z52" s="9" t="s">
        <v>116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119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214</v>
      </c>
      <c r="BD52" s="56">
        <v>0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34</v>
      </c>
      <c r="G53" s="9" t="s">
        <v>60</v>
      </c>
      <c r="H53" s="9">
        <v>0</v>
      </c>
      <c r="I53" s="9">
        <v>80</v>
      </c>
      <c r="J53" s="9" t="s">
        <v>57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116</v>
      </c>
      <c r="AA53" s="8">
        <v>10138.867200000001</v>
      </c>
      <c r="AB53" s="8">
        <v>2000</v>
      </c>
      <c r="AC53" s="8">
        <v>8138.8671999999997</v>
      </c>
      <c r="AD53" s="8">
        <v>0</v>
      </c>
      <c r="AE53" s="8">
        <v>10138.867200000001</v>
      </c>
      <c r="AF53" s="8" t="s">
        <v>58</v>
      </c>
      <c r="AG53" s="1" t="s">
        <v>119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215</v>
      </c>
      <c r="BD53" s="56">
        <v>0</v>
      </c>
    </row>
    <row r="54" spans="1:56" ht="27.75" customHeight="1" x14ac:dyDescent="0.45">
      <c r="A54" s="3">
        <v>45818</v>
      </c>
      <c r="B54" s="14" t="s">
        <v>560</v>
      </c>
      <c r="C54" s="9" t="s">
        <v>330</v>
      </c>
      <c r="D54" s="13" t="s">
        <v>528</v>
      </c>
      <c r="E54" s="9">
        <v>20</v>
      </c>
      <c r="F54" s="9">
        <v>32</v>
      </c>
      <c r="G54" s="9" t="s">
        <v>60</v>
      </c>
      <c r="H54" s="9">
        <v>0</v>
      </c>
      <c r="I54" s="9">
        <v>60</v>
      </c>
      <c r="J54" s="9" t="s">
        <v>57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71</v>
      </c>
      <c r="T54" s="12">
        <v>45828</v>
      </c>
      <c r="U54" s="11">
        <v>20000</v>
      </c>
      <c r="V54" s="10">
        <v>0</v>
      </c>
      <c r="W54" s="10">
        <v>20000</v>
      </c>
      <c r="X54" s="10">
        <v>20900</v>
      </c>
      <c r="Y54" s="10">
        <v>0</v>
      </c>
      <c r="Z54" s="9" t="s">
        <v>146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120</v>
      </c>
      <c r="AH54" s="1" t="s">
        <v>74</v>
      </c>
      <c r="AI54" s="1">
        <v>2</v>
      </c>
      <c r="AJ54" s="3">
        <v>45828</v>
      </c>
      <c r="AK54" s="3">
        <v>0</v>
      </c>
      <c r="AL54" s="3">
        <v>45819</v>
      </c>
      <c r="AM54" s="3">
        <v>45826</v>
      </c>
      <c r="AN54" s="3">
        <v>45827</v>
      </c>
      <c r="AO54" s="3">
        <v>45827</v>
      </c>
      <c r="AP54" s="3">
        <v>45823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 t="s">
        <v>545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20</v>
      </c>
      <c r="F55" s="9">
        <v>37</v>
      </c>
      <c r="G55" s="9" t="s">
        <v>60</v>
      </c>
      <c r="H55" s="9">
        <v>0</v>
      </c>
      <c r="I55" s="9">
        <v>65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146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121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105</v>
      </c>
      <c r="BD55" s="56">
        <v>0</v>
      </c>
    </row>
    <row r="56" spans="1:56" ht="27.75" customHeight="1" x14ac:dyDescent="0.45">
      <c r="A56" s="3">
        <v>45796</v>
      </c>
      <c r="B56" s="14" t="s">
        <v>369</v>
      </c>
      <c r="C56" s="9" t="s">
        <v>147</v>
      </c>
      <c r="D56" s="13" t="s">
        <v>361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45838</v>
      </c>
      <c r="U56" s="11">
        <v>833</v>
      </c>
      <c r="V56" s="10">
        <v>0</v>
      </c>
      <c r="W56" s="10">
        <v>833</v>
      </c>
      <c r="X56" s="10">
        <v>0</v>
      </c>
      <c r="Y56" s="10">
        <v>874.65000000000009</v>
      </c>
      <c r="Z56" s="9" t="s">
        <v>81</v>
      </c>
      <c r="AA56" s="8">
        <v>872.77575000000013</v>
      </c>
      <c r="AB56" s="8">
        <v>872.77575000000013</v>
      </c>
      <c r="AC56" s="8">
        <v>0</v>
      </c>
      <c r="AD56" s="8">
        <v>0</v>
      </c>
      <c r="AE56" s="8">
        <v>872.77575000000013</v>
      </c>
      <c r="AF56" s="8">
        <v>0</v>
      </c>
      <c r="AG56" s="1" t="s">
        <v>119</v>
      </c>
      <c r="AH56" s="1" t="s">
        <v>75</v>
      </c>
      <c r="AI56" s="1">
        <v>4</v>
      </c>
      <c r="AJ56" s="3">
        <v>45838</v>
      </c>
      <c r="AK56" s="3">
        <v>45834</v>
      </c>
      <c r="AL56" s="3">
        <v>45827</v>
      </c>
      <c r="AM56" s="3">
        <v>45835</v>
      </c>
      <c r="AN56" s="3">
        <v>45836</v>
      </c>
      <c r="AO56" s="3">
        <v>45837</v>
      </c>
      <c r="AP56" s="3">
        <v>45833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45796</v>
      </c>
      <c r="B57" s="14" t="s">
        <v>370</v>
      </c>
      <c r="C57" s="9" t="s">
        <v>147</v>
      </c>
      <c r="D57" s="13" t="s">
        <v>261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45828</v>
      </c>
      <c r="U57" s="11">
        <v>3853</v>
      </c>
      <c r="V57" s="10">
        <v>840</v>
      </c>
      <c r="W57" s="10">
        <v>3013</v>
      </c>
      <c r="X57" s="10">
        <v>15401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>
        <v>45828</v>
      </c>
      <c r="AK57" s="3">
        <v>45824</v>
      </c>
      <c r="AL57" s="3">
        <v>45817</v>
      </c>
      <c r="AM57" s="3">
        <v>45825</v>
      </c>
      <c r="AN57" s="3">
        <v>45826</v>
      </c>
      <c r="AO57" s="3">
        <v>45827</v>
      </c>
      <c r="AP57" s="3">
        <v>45823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45796</v>
      </c>
      <c r="B58" s="14" t="s">
        <v>373</v>
      </c>
      <c r="C58" s="9" t="s">
        <v>147</v>
      </c>
      <c r="D58" s="13" t="s">
        <v>154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45828</v>
      </c>
      <c r="U58" s="11">
        <v>3360</v>
      </c>
      <c r="V58" s="10">
        <v>0</v>
      </c>
      <c r="W58" s="10">
        <v>3360</v>
      </c>
      <c r="X58" s="10">
        <v>35200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121</v>
      </c>
      <c r="AH58" s="1" t="s">
        <v>75</v>
      </c>
      <c r="AI58" s="1">
        <v>4</v>
      </c>
      <c r="AJ58" s="3">
        <v>45828</v>
      </c>
      <c r="AK58" s="3">
        <v>45824</v>
      </c>
      <c r="AL58" s="3">
        <v>45817</v>
      </c>
      <c r="AM58" s="3">
        <v>45825</v>
      </c>
      <c r="AN58" s="3">
        <v>45826</v>
      </c>
      <c r="AO58" s="3">
        <v>45827</v>
      </c>
      <c r="AP58" s="3">
        <v>45823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364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45796</v>
      </c>
      <c r="B59" s="14" t="s">
        <v>374</v>
      </c>
      <c r="C59" s="9" t="s">
        <v>147</v>
      </c>
      <c r="D59" s="13" t="s">
        <v>263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 t="s">
        <v>63</v>
      </c>
      <c r="U59" s="11">
        <v>614</v>
      </c>
      <c r="V59" s="10">
        <v>0</v>
      </c>
      <c r="W59" s="10">
        <v>614</v>
      </c>
      <c r="X59" s="10">
        <v>12101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121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45808</v>
      </c>
      <c r="B60" s="14" t="s">
        <v>445</v>
      </c>
      <c r="C60" s="9" t="s">
        <v>436</v>
      </c>
      <c r="D60" s="13" t="s">
        <v>437</v>
      </c>
      <c r="E60" s="9">
        <v>20</v>
      </c>
      <c r="F60" s="9">
        <v>30</v>
      </c>
      <c r="G60" s="9" t="s">
        <v>60</v>
      </c>
      <c r="H60" s="9" t="s">
        <v>66</v>
      </c>
      <c r="I60" s="9">
        <v>80</v>
      </c>
      <c r="J60" s="9" t="s">
        <v>57</v>
      </c>
      <c r="K60" s="9">
        <v>5</v>
      </c>
      <c r="L60" s="9" t="s">
        <v>220</v>
      </c>
      <c r="M60" s="10">
        <v>21</v>
      </c>
      <c r="N60" s="9">
        <v>33</v>
      </c>
      <c r="O60" s="9">
        <v>40</v>
      </c>
      <c r="P60" s="10">
        <v>0</v>
      </c>
      <c r="Q60" s="10">
        <v>0</v>
      </c>
      <c r="R60" s="10">
        <v>0</v>
      </c>
      <c r="S60" s="9" t="s">
        <v>71</v>
      </c>
      <c r="T60" s="12">
        <v>45825</v>
      </c>
      <c r="U60" s="11">
        <v>10000</v>
      </c>
      <c r="V60" s="10">
        <v>10049</v>
      </c>
      <c r="W60" s="10">
        <v>0</v>
      </c>
      <c r="X60" s="10">
        <v>10500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120</v>
      </c>
      <c r="AH60" s="1" t="s">
        <v>68</v>
      </c>
      <c r="AI60" s="1">
        <v>4</v>
      </c>
      <c r="AJ60" s="3">
        <v>45825</v>
      </c>
      <c r="AK60" s="3">
        <v>45821</v>
      </c>
      <c r="AL60" s="3">
        <v>45815</v>
      </c>
      <c r="AM60" s="3">
        <v>45822</v>
      </c>
      <c r="AN60" s="3">
        <v>45823</v>
      </c>
      <c r="AO60" s="3">
        <v>45823</v>
      </c>
      <c r="AP60" s="3">
        <v>45820</v>
      </c>
      <c r="AQ60" s="3">
        <v>45824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140</v>
      </c>
      <c r="AY60" s="2" t="s">
        <v>588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45814</v>
      </c>
      <c r="B61" s="14" t="s">
        <v>500</v>
      </c>
      <c r="C61" s="9" t="s">
        <v>501</v>
      </c>
      <c r="D61" s="13" t="s">
        <v>503</v>
      </c>
      <c r="E61" s="9">
        <v>20</v>
      </c>
      <c r="F61" s="9">
        <v>37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92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45825</v>
      </c>
      <c r="U61" s="11">
        <v>10000</v>
      </c>
      <c r="V61" s="10">
        <v>0</v>
      </c>
      <c r="W61" s="10">
        <v>10000</v>
      </c>
      <c r="X61" s="10">
        <v>10200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121</v>
      </c>
      <c r="AH61" s="1" t="s">
        <v>75</v>
      </c>
      <c r="AI61" s="1">
        <v>4</v>
      </c>
      <c r="AJ61" s="3">
        <v>45825</v>
      </c>
      <c r="AK61" s="3">
        <v>45821</v>
      </c>
      <c r="AL61" s="3">
        <v>45814</v>
      </c>
      <c r="AM61" s="3">
        <v>45822</v>
      </c>
      <c r="AN61" s="3">
        <v>45823</v>
      </c>
      <c r="AO61" s="3">
        <v>45824</v>
      </c>
      <c r="AP61" s="3">
        <v>45820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140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45814</v>
      </c>
      <c r="B62" s="14" t="s">
        <v>500</v>
      </c>
      <c r="C62" s="9" t="s">
        <v>501</v>
      </c>
      <c r="D62" s="13" t="s">
        <v>504</v>
      </c>
      <c r="E62" s="9">
        <v>20</v>
      </c>
      <c r="F62" s="9">
        <v>37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45825</v>
      </c>
      <c r="U62" s="11">
        <v>10000</v>
      </c>
      <c r="V62" s="10">
        <v>0</v>
      </c>
      <c r="W62" s="10">
        <v>10000</v>
      </c>
      <c r="X62" s="10">
        <v>10100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120</v>
      </c>
      <c r="AH62" s="1" t="s">
        <v>75</v>
      </c>
      <c r="AI62" s="1">
        <v>4</v>
      </c>
      <c r="AJ62" s="3">
        <v>45825</v>
      </c>
      <c r="AK62" s="3">
        <v>45821</v>
      </c>
      <c r="AL62" s="3">
        <v>45814</v>
      </c>
      <c r="AM62" s="3">
        <v>45822</v>
      </c>
      <c r="AN62" s="3">
        <v>45823</v>
      </c>
      <c r="AO62" s="3">
        <v>45824</v>
      </c>
      <c r="AP62" s="3">
        <v>45820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140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45803</v>
      </c>
      <c r="B63" s="14" t="s">
        <v>412</v>
      </c>
      <c r="C63" s="9" t="s">
        <v>111</v>
      </c>
      <c r="D63" s="13" t="s">
        <v>413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45831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81</v>
      </c>
      <c r="AA63" s="8">
        <v>3310.89</v>
      </c>
      <c r="AB63" s="8">
        <v>3310.89</v>
      </c>
      <c r="AC63" s="8">
        <v>0</v>
      </c>
      <c r="AD63" s="8">
        <v>0</v>
      </c>
      <c r="AE63" s="8">
        <v>3310.89</v>
      </c>
      <c r="AF63" s="8">
        <v>0</v>
      </c>
      <c r="AG63" s="1" t="s">
        <v>119</v>
      </c>
      <c r="AH63" s="1" t="s">
        <v>75</v>
      </c>
      <c r="AI63" s="1">
        <v>4</v>
      </c>
      <c r="AJ63" s="3">
        <v>45831</v>
      </c>
      <c r="AK63" s="3">
        <v>45827</v>
      </c>
      <c r="AL63" s="3">
        <v>45820</v>
      </c>
      <c r="AM63" s="3">
        <v>45828</v>
      </c>
      <c r="AN63" s="3">
        <v>45829</v>
      </c>
      <c r="AO63" s="3">
        <v>45830</v>
      </c>
      <c r="AP63" s="3">
        <v>45826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140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45814</v>
      </c>
      <c r="B64" s="14" t="s">
        <v>500</v>
      </c>
      <c r="C64" s="9" t="s">
        <v>501</v>
      </c>
      <c r="D64" s="13" t="s">
        <v>502</v>
      </c>
      <c r="E64" s="9">
        <v>20</v>
      </c>
      <c r="F64" s="9">
        <v>37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45833</v>
      </c>
      <c r="U64" s="11">
        <v>20000</v>
      </c>
      <c r="V64" s="10">
        <v>0</v>
      </c>
      <c r="W64" s="10">
        <v>20000</v>
      </c>
      <c r="X64" s="10">
        <v>20500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>
        <v>45833</v>
      </c>
      <c r="AK64" s="3">
        <v>45829</v>
      </c>
      <c r="AL64" s="3">
        <v>45822</v>
      </c>
      <c r="AM64" s="3">
        <v>45830</v>
      </c>
      <c r="AN64" s="3">
        <v>45831</v>
      </c>
      <c r="AO64" s="3">
        <v>45832</v>
      </c>
      <c r="AP64" s="3">
        <v>45828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45803</v>
      </c>
      <c r="B65" s="14" t="s">
        <v>408</v>
      </c>
      <c r="C65" s="9" t="s">
        <v>111</v>
      </c>
      <c r="D65" s="13" t="s">
        <v>409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45835</v>
      </c>
      <c r="U65" s="11">
        <v>3000</v>
      </c>
      <c r="V65" s="10">
        <v>0</v>
      </c>
      <c r="W65" s="10">
        <v>3000</v>
      </c>
      <c r="X65" s="10">
        <v>0</v>
      </c>
      <c r="Y65" s="10">
        <v>3150</v>
      </c>
      <c r="Z65" s="9" t="s">
        <v>81</v>
      </c>
      <c r="AA65" s="8">
        <v>3310.89</v>
      </c>
      <c r="AB65" s="8">
        <v>3310.89</v>
      </c>
      <c r="AC65" s="8">
        <v>0</v>
      </c>
      <c r="AD65" s="8">
        <v>3310.89</v>
      </c>
      <c r="AE65" s="8">
        <v>0</v>
      </c>
      <c r="AF65" s="8">
        <v>0</v>
      </c>
      <c r="AG65" s="1" t="s">
        <v>119</v>
      </c>
      <c r="AH65" s="1" t="s">
        <v>75</v>
      </c>
      <c r="AI65" s="1">
        <v>4</v>
      </c>
      <c r="AJ65" s="3">
        <v>45835</v>
      </c>
      <c r="AK65" s="3">
        <v>45831</v>
      </c>
      <c r="AL65" s="3">
        <v>45824</v>
      </c>
      <c r="AM65" s="3">
        <v>45832</v>
      </c>
      <c r="AN65" s="3">
        <v>45833</v>
      </c>
      <c r="AO65" s="3">
        <v>45834</v>
      </c>
      <c r="AP65" s="3">
        <v>45830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45721</v>
      </c>
      <c r="B66" s="14" t="s">
        <v>297</v>
      </c>
      <c r="C66" s="9" t="s">
        <v>147</v>
      </c>
      <c r="D66" s="13" t="s">
        <v>294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45836</v>
      </c>
      <c r="U66" s="11">
        <v>734</v>
      </c>
      <c r="V66" s="10">
        <v>0</v>
      </c>
      <c r="W66" s="10">
        <v>734</v>
      </c>
      <c r="X66" s="10">
        <v>0</v>
      </c>
      <c r="Y66" s="10">
        <v>770.7</v>
      </c>
      <c r="Z66" s="9" t="s">
        <v>81</v>
      </c>
      <c r="AA66" s="8">
        <v>769.0485000000001</v>
      </c>
      <c r="AB66" s="8">
        <v>769.0485000000001</v>
      </c>
      <c r="AC66" s="8">
        <v>0</v>
      </c>
      <c r="AD66" s="8">
        <v>0</v>
      </c>
      <c r="AE66" s="8">
        <v>769.0485000000001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45836</v>
      </c>
      <c r="AK66" s="3">
        <v>45832</v>
      </c>
      <c r="AL66" s="3">
        <v>45825</v>
      </c>
      <c r="AM66" s="3">
        <v>45833</v>
      </c>
      <c r="AN66" s="3">
        <v>45834</v>
      </c>
      <c r="AO66" s="3">
        <v>45835</v>
      </c>
      <c r="AP66" s="3">
        <v>45831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45799</v>
      </c>
      <c r="B67" s="14" t="s">
        <v>407</v>
      </c>
      <c r="C67" s="9" t="s">
        <v>385</v>
      </c>
      <c r="D67" s="13" t="s">
        <v>386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45838</v>
      </c>
      <c r="U67" s="11">
        <v>8000</v>
      </c>
      <c r="V67" s="10">
        <v>8154</v>
      </c>
      <c r="W67" s="10">
        <v>0</v>
      </c>
      <c r="X67" s="10">
        <v>14180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240</v>
      </c>
      <c r="AG67" s="1" t="s">
        <v>123</v>
      </c>
      <c r="AH67" s="1" t="s">
        <v>75</v>
      </c>
      <c r="AI67" s="1">
        <v>4</v>
      </c>
      <c r="AJ67" s="3">
        <v>45838</v>
      </c>
      <c r="AK67" s="3">
        <v>45834</v>
      </c>
      <c r="AL67" s="3">
        <v>45827</v>
      </c>
      <c r="AM67" s="3">
        <v>45835</v>
      </c>
      <c r="AN67" s="3">
        <v>45836</v>
      </c>
      <c r="AO67" s="3">
        <v>45837</v>
      </c>
      <c r="AP67" s="3">
        <v>45833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45799</v>
      </c>
      <c r="B68" s="14" t="s">
        <v>407</v>
      </c>
      <c r="C68" s="9" t="s">
        <v>385</v>
      </c>
      <c r="D68" s="13" t="s">
        <v>387</v>
      </c>
      <c r="E68" s="9">
        <v>20</v>
      </c>
      <c r="F68" s="9">
        <v>34</v>
      </c>
      <c r="G68" s="9" t="s">
        <v>60</v>
      </c>
      <c r="H68" s="9" t="s">
        <v>66</v>
      </c>
      <c r="I68" s="9">
        <v>95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45838</v>
      </c>
      <c r="U68" s="11">
        <v>8000</v>
      </c>
      <c r="V68" s="10">
        <v>7840</v>
      </c>
      <c r="W68" s="10">
        <v>160</v>
      </c>
      <c r="X68" s="10">
        <v>8450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240</v>
      </c>
      <c r="AG68" s="1" t="s">
        <v>120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45814</v>
      </c>
      <c r="B69" s="14" t="s">
        <v>505</v>
      </c>
      <c r="C69" s="9" t="s">
        <v>501</v>
      </c>
      <c r="D69" s="13" t="s">
        <v>506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45838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5378.4500000000007</v>
      </c>
      <c r="AB69" s="8">
        <v>5378.4500000000007</v>
      </c>
      <c r="AC69" s="8">
        <v>0</v>
      </c>
      <c r="AD69" s="8">
        <v>5378.4500000000007</v>
      </c>
      <c r="AE69" s="8">
        <v>0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45838</v>
      </c>
      <c r="AK69" s="3">
        <v>45834</v>
      </c>
      <c r="AL69" s="3">
        <v>45827</v>
      </c>
      <c r="AM69" s="3">
        <v>45835</v>
      </c>
      <c r="AN69" s="3">
        <v>45836</v>
      </c>
      <c r="AO69" s="3">
        <v>45837</v>
      </c>
      <c r="AP69" s="3">
        <v>45833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45814</v>
      </c>
      <c r="B70" s="14" t="s">
        <v>505</v>
      </c>
      <c r="C70" s="9" t="s">
        <v>501</v>
      </c>
      <c r="D70" s="13" t="s">
        <v>507</v>
      </c>
      <c r="E70" s="9">
        <v>20</v>
      </c>
      <c r="F70" s="9">
        <v>37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45838</v>
      </c>
      <c r="U70" s="11">
        <v>10000</v>
      </c>
      <c r="V70" s="10">
        <v>0</v>
      </c>
      <c r="W70" s="10">
        <v>10000</v>
      </c>
      <c r="X70" s="10">
        <v>6626</v>
      </c>
      <c r="Y70" s="10">
        <v>3542.7000000000003</v>
      </c>
      <c r="Z70" s="9" t="s">
        <v>81</v>
      </c>
      <c r="AA70" s="8">
        <v>3810.8469630000004</v>
      </c>
      <c r="AB70" s="8">
        <v>3810.8469630000004</v>
      </c>
      <c r="AC70" s="8">
        <v>0</v>
      </c>
      <c r="AD70" s="8">
        <v>0</v>
      </c>
      <c r="AE70" s="8">
        <v>3810.8469630000004</v>
      </c>
      <c r="AF70" s="8" t="s">
        <v>634</v>
      </c>
      <c r="AG70" s="1" t="s">
        <v>120</v>
      </c>
      <c r="AH70" s="1" t="s">
        <v>75</v>
      </c>
      <c r="AI70" s="1">
        <v>4</v>
      </c>
      <c r="AJ70" s="3">
        <v>45838</v>
      </c>
      <c r="AK70" s="3">
        <v>45834</v>
      </c>
      <c r="AL70" s="3">
        <v>45827</v>
      </c>
      <c r="AM70" s="3">
        <v>45835</v>
      </c>
      <c r="AN70" s="3">
        <v>45836</v>
      </c>
      <c r="AO70" s="3">
        <v>45837</v>
      </c>
      <c r="AP70" s="3">
        <v>45833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45825</v>
      </c>
      <c r="B71" s="14" t="s">
        <v>619</v>
      </c>
      <c r="C71" s="9" t="s">
        <v>147</v>
      </c>
      <c r="D71" s="13" t="s">
        <v>361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221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45838</v>
      </c>
      <c r="U71" s="11">
        <v>5040</v>
      </c>
      <c r="V71" s="10">
        <v>0</v>
      </c>
      <c r="W71" s="10">
        <v>5040</v>
      </c>
      <c r="X71" s="10">
        <v>0</v>
      </c>
      <c r="Y71" s="10">
        <v>5292</v>
      </c>
      <c r="Z71" s="9" t="s">
        <v>81</v>
      </c>
      <c r="AA71" s="8">
        <v>5280.6600000000008</v>
      </c>
      <c r="AB71" s="8">
        <v>5280.6600000000008</v>
      </c>
      <c r="AC71" s="8">
        <v>0</v>
      </c>
      <c r="AD71" s="8">
        <v>0</v>
      </c>
      <c r="AE71" s="8">
        <v>5280.6600000000008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45838</v>
      </c>
      <c r="AK71" s="3">
        <v>45834</v>
      </c>
      <c r="AL71" s="3">
        <v>45827</v>
      </c>
      <c r="AM71" s="3">
        <v>45835</v>
      </c>
      <c r="AN71" s="3">
        <v>45836</v>
      </c>
      <c r="AO71" s="3">
        <v>45837</v>
      </c>
      <c r="AP71" s="3">
        <v>45833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45825</v>
      </c>
      <c r="B72" s="14" t="s">
        <v>619</v>
      </c>
      <c r="C72" s="9" t="s">
        <v>147</v>
      </c>
      <c r="D72" s="13" t="s">
        <v>209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221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45838</v>
      </c>
      <c r="U72" s="11">
        <v>5040</v>
      </c>
      <c r="V72" s="10">
        <v>0</v>
      </c>
      <c r="W72" s="10">
        <v>5040</v>
      </c>
      <c r="X72" s="10">
        <v>0</v>
      </c>
      <c r="Y72" s="10">
        <v>5292</v>
      </c>
      <c r="Z72" s="9" t="s">
        <v>81</v>
      </c>
      <c r="AA72" s="8">
        <v>5280.6600000000008</v>
      </c>
      <c r="AB72" s="8">
        <v>5280.6600000000008</v>
      </c>
      <c r="AC72" s="8">
        <v>0</v>
      </c>
      <c r="AD72" s="8">
        <v>0</v>
      </c>
      <c r="AE72" s="8">
        <v>5280.6600000000008</v>
      </c>
      <c r="AF72" s="8">
        <v>0</v>
      </c>
      <c r="AG72" s="1" t="s">
        <v>120</v>
      </c>
      <c r="AH72" s="1" t="s">
        <v>75</v>
      </c>
      <c r="AI72" s="1">
        <v>4</v>
      </c>
      <c r="AJ72" s="3">
        <v>45838</v>
      </c>
      <c r="AK72" s="3">
        <v>45834</v>
      </c>
      <c r="AL72" s="3">
        <v>45827</v>
      </c>
      <c r="AM72" s="3">
        <v>45835</v>
      </c>
      <c r="AN72" s="3">
        <v>45836</v>
      </c>
      <c r="AO72" s="3">
        <v>45837</v>
      </c>
      <c r="AP72" s="3">
        <v>45833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45825</v>
      </c>
      <c r="B73" s="14" t="s">
        <v>619</v>
      </c>
      <c r="C73" s="9" t="s">
        <v>147</v>
      </c>
      <c r="D73" s="13" t="s">
        <v>262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221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45838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81</v>
      </c>
      <c r="AA73" s="8">
        <v>5280.6600000000008</v>
      </c>
      <c r="AB73" s="8">
        <v>5280.6600000000008</v>
      </c>
      <c r="AC73" s="8">
        <v>0</v>
      </c>
      <c r="AD73" s="8">
        <v>0</v>
      </c>
      <c r="AE73" s="8">
        <v>5280.6600000000008</v>
      </c>
      <c r="AF73" s="8">
        <v>0</v>
      </c>
      <c r="AG73" s="1" t="s">
        <v>120</v>
      </c>
      <c r="AH73" s="1" t="s">
        <v>75</v>
      </c>
      <c r="AI73" s="1">
        <v>4</v>
      </c>
      <c r="AJ73" s="3">
        <v>45838</v>
      </c>
      <c r="AK73" s="3">
        <v>45834</v>
      </c>
      <c r="AL73" s="3">
        <v>45827</v>
      </c>
      <c r="AM73" s="3">
        <v>45835</v>
      </c>
      <c r="AN73" s="3">
        <v>45836</v>
      </c>
      <c r="AO73" s="3">
        <v>45837</v>
      </c>
      <c r="AP73" s="3">
        <v>45833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45825</v>
      </c>
      <c r="B74" s="14" t="s">
        <v>620</v>
      </c>
      <c r="C74" s="9" t="s">
        <v>147</v>
      </c>
      <c r="D74" s="13" t="s">
        <v>155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322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45836</v>
      </c>
      <c r="U74" s="11">
        <v>5040</v>
      </c>
      <c r="V74" s="10">
        <v>316</v>
      </c>
      <c r="W74" s="10">
        <v>4724</v>
      </c>
      <c r="X74" s="10">
        <v>0</v>
      </c>
      <c r="Y74" s="10">
        <v>4960.2</v>
      </c>
      <c r="Z74" s="9" t="s">
        <v>81</v>
      </c>
      <c r="AA74" s="8">
        <v>4949.5709999999999</v>
      </c>
      <c r="AB74" s="8">
        <v>4949.5709999999999</v>
      </c>
      <c r="AC74" s="8">
        <v>0</v>
      </c>
      <c r="AD74" s="8">
        <v>0</v>
      </c>
      <c r="AE74" s="8">
        <v>4949.5709999999999</v>
      </c>
      <c r="AF74" s="8">
        <v>0</v>
      </c>
      <c r="AG74" s="1" t="s">
        <v>119</v>
      </c>
      <c r="AH74" s="1" t="s">
        <v>75</v>
      </c>
      <c r="AI74" s="1">
        <v>4</v>
      </c>
      <c r="AJ74" s="3">
        <v>45836</v>
      </c>
      <c r="AK74" s="3">
        <v>45832</v>
      </c>
      <c r="AL74" s="3">
        <v>45825</v>
      </c>
      <c r="AM74" s="3">
        <v>45833</v>
      </c>
      <c r="AN74" s="3">
        <v>45834</v>
      </c>
      <c r="AO74" s="3">
        <v>45835</v>
      </c>
      <c r="AP74" s="3">
        <v>45831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45825</v>
      </c>
      <c r="B75" s="14" t="s">
        <v>620</v>
      </c>
      <c r="C75" s="9" t="s">
        <v>147</v>
      </c>
      <c r="D75" s="13" t="s">
        <v>621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322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45836</v>
      </c>
      <c r="U75" s="11">
        <v>5040</v>
      </c>
      <c r="V75" s="10">
        <v>360</v>
      </c>
      <c r="W75" s="10">
        <v>4680</v>
      </c>
      <c r="X75" s="10">
        <v>0</v>
      </c>
      <c r="Y75" s="10">
        <v>4914</v>
      </c>
      <c r="Z75" s="9" t="s">
        <v>81</v>
      </c>
      <c r="AA75" s="8">
        <v>4903.47</v>
      </c>
      <c r="AB75" s="8">
        <v>4903.47</v>
      </c>
      <c r="AC75" s="8">
        <v>0</v>
      </c>
      <c r="AD75" s="8">
        <v>0</v>
      </c>
      <c r="AE75" s="8">
        <v>4903.47</v>
      </c>
      <c r="AF75" s="8">
        <v>0</v>
      </c>
      <c r="AG75" s="1" t="s">
        <v>120</v>
      </c>
      <c r="AH75" s="1" t="s">
        <v>75</v>
      </c>
      <c r="AI75" s="1">
        <v>4</v>
      </c>
      <c r="AJ75" s="3">
        <v>45836</v>
      </c>
      <c r="AK75" s="3">
        <v>45832</v>
      </c>
      <c r="AL75" s="3">
        <v>45825</v>
      </c>
      <c r="AM75" s="3">
        <v>45833</v>
      </c>
      <c r="AN75" s="3">
        <v>45834</v>
      </c>
      <c r="AO75" s="3">
        <v>45835</v>
      </c>
      <c r="AP75" s="3">
        <v>45831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45825</v>
      </c>
      <c r="B76" s="14" t="s">
        <v>620</v>
      </c>
      <c r="C76" s="9" t="s">
        <v>147</v>
      </c>
      <c r="D76" s="13" t="s">
        <v>294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322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45836</v>
      </c>
      <c r="U76" s="11">
        <v>5040</v>
      </c>
      <c r="V76" s="10">
        <v>0</v>
      </c>
      <c r="W76" s="10">
        <v>5040</v>
      </c>
      <c r="X76" s="10">
        <v>0</v>
      </c>
      <c r="Y76" s="10">
        <v>5292</v>
      </c>
      <c r="Z76" s="9" t="s">
        <v>81</v>
      </c>
      <c r="AA76" s="8">
        <v>5280.6600000000008</v>
      </c>
      <c r="AB76" s="8">
        <v>5280.6600000000008</v>
      </c>
      <c r="AC76" s="8">
        <v>0</v>
      </c>
      <c r="AD76" s="8">
        <v>0</v>
      </c>
      <c r="AE76" s="8">
        <v>5280.6600000000008</v>
      </c>
      <c r="AF76" s="8">
        <v>0</v>
      </c>
      <c r="AG76" s="1" t="s">
        <v>121</v>
      </c>
      <c r="AH76" s="1" t="s">
        <v>75</v>
      </c>
      <c r="AI76" s="1">
        <v>4</v>
      </c>
      <c r="AJ76" s="3">
        <v>45836</v>
      </c>
      <c r="AK76" s="3">
        <v>45832</v>
      </c>
      <c r="AL76" s="3">
        <v>45825</v>
      </c>
      <c r="AM76" s="3">
        <v>45833</v>
      </c>
      <c r="AN76" s="3">
        <v>45834</v>
      </c>
      <c r="AO76" s="3">
        <v>45835</v>
      </c>
      <c r="AP76" s="3">
        <v>45831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45721</v>
      </c>
      <c r="B77" s="14" t="s">
        <v>296</v>
      </c>
      <c r="C77" s="9" t="s">
        <v>147</v>
      </c>
      <c r="D77" s="13" t="s">
        <v>262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45838</v>
      </c>
      <c r="U77" s="11">
        <v>111</v>
      </c>
      <c r="V77" s="10">
        <v>0</v>
      </c>
      <c r="W77" s="10">
        <v>111</v>
      </c>
      <c r="X77" s="10">
        <v>0</v>
      </c>
      <c r="Y77" s="10">
        <v>116.55000000000001</v>
      </c>
      <c r="Z77" s="9" t="s">
        <v>81</v>
      </c>
      <c r="AA77" s="8">
        <v>116.30025000000002</v>
      </c>
      <c r="AB77" s="8">
        <v>116.30025000000002</v>
      </c>
      <c r="AC77" s="8">
        <v>0</v>
      </c>
      <c r="AD77" s="8">
        <v>0</v>
      </c>
      <c r="AE77" s="8">
        <v>116.30025000000002</v>
      </c>
      <c r="AF77" s="8">
        <v>0</v>
      </c>
      <c r="AG77" s="1" t="s">
        <v>120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45826</v>
      </c>
      <c r="B78" s="14" t="s">
        <v>635</v>
      </c>
      <c r="C78" s="9" t="s">
        <v>111</v>
      </c>
      <c r="D78" s="13" t="s">
        <v>636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45868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61</v>
      </c>
      <c r="AH78" s="1" t="s">
        <v>75</v>
      </c>
      <c r="AI78" s="1">
        <v>4</v>
      </c>
      <c r="AJ78" s="3">
        <v>45868</v>
      </c>
      <c r="AK78" s="3">
        <v>45864</v>
      </c>
      <c r="AL78" s="3">
        <v>45857</v>
      </c>
      <c r="AM78" s="3">
        <v>45865</v>
      </c>
      <c r="AN78" s="3">
        <v>45866</v>
      </c>
      <c r="AO78" s="3">
        <v>45867</v>
      </c>
      <c r="AP78" s="3">
        <v>45863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250.15613333333337</v>
      </c>
    </row>
    <row r="79" spans="1:56" ht="27.75" customHeight="1" x14ac:dyDescent="0.45">
      <c r="A79" s="3">
        <v>45782</v>
      </c>
      <c r="B79" s="14" t="s">
        <v>358</v>
      </c>
      <c r="C79" s="9" t="s">
        <v>80</v>
      </c>
      <c r="D79" s="13" t="s">
        <v>311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45846</v>
      </c>
      <c r="U79" s="11">
        <v>5000</v>
      </c>
      <c r="V79" s="10">
        <v>3318</v>
      </c>
      <c r="W79" s="10">
        <v>1682</v>
      </c>
      <c r="X79" s="10">
        <v>4748</v>
      </c>
      <c r="Y79" s="10">
        <v>264.60000000000002</v>
      </c>
      <c r="Z79" s="9" t="s">
        <v>81</v>
      </c>
      <c r="AA79" s="8">
        <v>292.02049800000003</v>
      </c>
      <c r="AB79" s="8">
        <v>292.02049800000003</v>
      </c>
      <c r="AC79" s="8">
        <v>0</v>
      </c>
      <c r="AD79" s="8">
        <v>0</v>
      </c>
      <c r="AE79" s="8">
        <v>292.02049800000003</v>
      </c>
      <c r="AF79" s="8">
        <v>0</v>
      </c>
      <c r="AG79" s="1" t="s">
        <v>119</v>
      </c>
      <c r="AH79" s="1" t="s">
        <v>75</v>
      </c>
      <c r="AI79" s="1">
        <v>4</v>
      </c>
      <c r="AJ79" s="3">
        <v>45846</v>
      </c>
      <c r="AK79" s="3">
        <v>45842</v>
      </c>
      <c r="AL79" s="3">
        <v>45835</v>
      </c>
      <c r="AM79" s="3">
        <v>45843</v>
      </c>
      <c r="AN79" s="3">
        <v>45844</v>
      </c>
      <c r="AO79" s="3">
        <v>45845</v>
      </c>
      <c r="AP79" s="3">
        <v>45841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45810</v>
      </c>
      <c r="B80" s="14" t="s">
        <v>464</v>
      </c>
      <c r="C80" s="9" t="s">
        <v>80</v>
      </c>
      <c r="D80" s="13" t="s">
        <v>465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45846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3310.89</v>
      </c>
      <c r="AC80" s="8">
        <v>0</v>
      </c>
      <c r="AD80" s="8">
        <v>0</v>
      </c>
      <c r="AE80" s="8">
        <v>3310.89</v>
      </c>
      <c r="AF80" s="8">
        <v>0</v>
      </c>
      <c r="AG80" s="1" t="s">
        <v>119</v>
      </c>
      <c r="AH80" s="1" t="s">
        <v>75</v>
      </c>
      <c r="AI80" s="1">
        <v>4</v>
      </c>
      <c r="AJ80" s="3">
        <v>45846</v>
      </c>
      <c r="AK80" s="3">
        <v>45842</v>
      </c>
      <c r="AL80" s="3">
        <v>45835</v>
      </c>
      <c r="AM80" s="3">
        <v>45843</v>
      </c>
      <c r="AN80" s="3">
        <v>45844</v>
      </c>
      <c r="AO80" s="3">
        <v>45845</v>
      </c>
      <c r="AP80" s="3">
        <v>45841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 t="s">
        <v>141</v>
      </c>
      <c r="B81" s="14" t="s">
        <v>141</v>
      </c>
      <c r="C81" s="9" t="s">
        <v>147</v>
      </c>
      <c r="D81" s="13" t="s">
        <v>61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45868</v>
      </c>
      <c r="U81" s="11">
        <v>100000</v>
      </c>
      <c r="V81" s="10">
        <v>0</v>
      </c>
      <c r="W81" s="10">
        <v>100000</v>
      </c>
      <c r="X81" s="10">
        <v>0</v>
      </c>
      <c r="Y81" s="10">
        <v>105000</v>
      </c>
      <c r="Z81" s="9" t="s">
        <v>81</v>
      </c>
      <c r="AA81" s="8">
        <v>104775.00000000001</v>
      </c>
      <c r="AB81" s="8">
        <v>0</v>
      </c>
      <c r="AC81" s="8">
        <v>104775.00000000001</v>
      </c>
      <c r="AD81" s="8">
        <v>0</v>
      </c>
      <c r="AE81" s="8">
        <v>104775.00000000001</v>
      </c>
      <c r="AF81" s="8">
        <v>0</v>
      </c>
      <c r="AG81" s="1" t="s">
        <v>119</v>
      </c>
      <c r="AH81" s="1" t="s">
        <v>75</v>
      </c>
      <c r="AI81" s="1">
        <v>4</v>
      </c>
      <c r="AJ81" s="3">
        <v>45868</v>
      </c>
      <c r="AK81" s="3">
        <v>45864</v>
      </c>
      <c r="AL81" s="3">
        <v>45857</v>
      </c>
      <c r="AM81" s="3">
        <v>45865</v>
      </c>
      <c r="AN81" s="3">
        <v>45866</v>
      </c>
      <c r="AO81" s="3">
        <v>45867</v>
      </c>
      <c r="AP81" s="3">
        <v>45863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7916.333333333333</v>
      </c>
    </row>
    <row r="82" spans="1:56" ht="27.75" customHeight="1" x14ac:dyDescent="0.45">
      <c r="A82" s="3">
        <v>45796</v>
      </c>
      <c r="B82" s="14" t="s">
        <v>369</v>
      </c>
      <c r="C82" s="9" t="s">
        <v>147</v>
      </c>
      <c r="D82" s="13" t="s">
        <v>360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366</v>
      </c>
      <c r="V82" s="10">
        <v>0</v>
      </c>
      <c r="W82" s="10">
        <v>366</v>
      </c>
      <c r="X82" s="10">
        <v>5113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45796</v>
      </c>
      <c r="B83" s="14" t="s">
        <v>371</v>
      </c>
      <c r="C83" s="9" t="s">
        <v>147</v>
      </c>
      <c r="D83" s="13" t="s">
        <v>293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179</v>
      </c>
      <c r="V83" s="10">
        <v>0</v>
      </c>
      <c r="W83" s="10">
        <v>179</v>
      </c>
      <c r="X83" s="10">
        <v>11000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45796</v>
      </c>
      <c r="B84" s="14" t="s">
        <v>371</v>
      </c>
      <c r="C84" s="9" t="s">
        <v>147</v>
      </c>
      <c r="D84" s="13" t="s">
        <v>362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302</v>
      </c>
      <c r="V84" s="10">
        <v>0</v>
      </c>
      <c r="W84" s="10">
        <v>302</v>
      </c>
      <c r="X84" s="10">
        <v>5300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45796</v>
      </c>
      <c r="B85" s="14" t="s">
        <v>372</v>
      </c>
      <c r="C85" s="9" t="s">
        <v>147</v>
      </c>
      <c r="D85" s="13" t="s">
        <v>136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1200</v>
      </c>
      <c r="V85" s="10">
        <v>0</v>
      </c>
      <c r="W85" s="10">
        <v>1200</v>
      </c>
      <c r="X85" s="10">
        <v>10700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45798</v>
      </c>
      <c r="B86" s="14" t="s">
        <v>396</v>
      </c>
      <c r="C86" s="9" t="s">
        <v>111</v>
      </c>
      <c r="D86" s="13" t="s">
        <v>388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5518.15</v>
      </c>
      <c r="AC86" s="8">
        <v>0</v>
      </c>
      <c r="AD86" s="8">
        <v>0</v>
      </c>
      <c r="AE86" s="8">
        <v>5518.15</v>
      </c>
      <c r="AF86" s="8">
        <v>0</v>
      </c>
      <c r="AG86" s="1" t="s">
        <v>119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45782</v>
      </c>
      <c r="B87" s="14" t="s">
        <v>358</v>
      </c>
      <c r="C87" s="9" t="s">
        <v>80</v>
      </c>
      <c r="D87" s="13" t="s">
        <v>311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15000</v>
      </c>
      <c r="V87" s="10">
        <v>0</v>
      </c>
      <c r="W87" s="10">
        <v>15000</v>
      </c>
      <c r="X87" s="10">
        <v>0</v>
      </c>
      <c r="Y87" s="10">
        <v>15750</v>
      </c>
      <c r="Z87" s="9" t="s">
        <v>81</v>
      </c>
      <c r="AA87" s="8">
        <v>16554.45</v>
      </c>
      <c r="AB87" s="8">
        <v>0</v>
      </c>
      <c r="AC87" s="8">
        <v>16554.45</v>
      </c>
      <c r="AD87" s="8">
        <v>0</v>
      </c>
      <c r="AE87" s="8">
        <v>16554.45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1250.7806666666668</v>
      </c>
    </row>
    <row r="88" spans="1:56" ht="27.75" customHeight="1" x14ac:dyDescent="0.45">
      <c r="A88" s="3">
        <v>45810</v>
      </c>
      <c r="B88" s="14" t="s">
        <v>463</v>
      </c>
      <c r="C88" s="9" t="s">
        <v>80</v>
      </c>
      <c r="D88" s="13" t="s">
        <v>257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416.92688888888887</v>
      </c>
    </row>
    <row r="89" spans="1:56" ht="27.75" customHeight="1" x14ac:dyDescent="0.45">
      <c r="A89" s="3">
        <v>45611</v>
      </c>
      <c r="B89" s="14" t="s">
        <v>219</v>
      </c>
      <c r="C89" s="9" t="s">
        <v>147</v>
      </c>
      <c r="D89" s="13" t="s">
        <v>127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67</v>
      </c>
      <c r="V89" s="10">
        <v>67</v>
      </c>
      <c r="W89" s="10">
        <v>0</v>
      </c>
      <c r="X89" s="10">
        <v>80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 t="s">
        <v>141</v>
      </c>
      <c r="B90" s="14" t="s">
        <v>141</v>
      </c>
      <c r="C90" s="9" t="s">
        <v>80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45868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81</v>
      </c>
      <c r="AA90" s="8">
        <v>22072.6</v>
      </c>
      <c r="AB90" s="8">
        <v>0</v>
      </c>
      <c r="AC90" s="8">
        <v>22072.6</v>
      </c>
      <c r="AD90" s="8">
        <v>0</v>
      </c>
      <c r="AE90" s="8">
        <v>22072.6</v>
      </c>
      <c r="AF90" s="8">
        <v>0</v>
      </c>
      <c r="AG90" s="1" t="s">
        <v>121</v>
      </c>
      <c r="AH90" s="1" t="s">
        <v>75</v>
      </c>
      <c r="AI90" s="1">
        <v>4</v>
      </c>
      <c r="AJ90" s="3">
        <v>45868</v>
      </c>
      <c r="AK90" s="3">
        <v>45864</v>
      </c>
      <c r="AL90" s="3">
        <v>45857</v>
      </c>
      <c r="AM90" s="3">
        <v>45865</v>
      </c>
      <c r="AN90" s="3">
        <v>45866</v>
      </c>
      <c r="AO90" s="3">
        <v>45867</v>
      </c>
      <c r="AP90" s="3">
        <v>45863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1667.7075555555555</v>
      </c>
    </row>
    <row r="91" spans="1:56" ht="27.75" customHeight="1" x14ac:dyDescent="0.45">
      <c r="A91" s="3" t="s">
        <v>141</v>
      </c>
      <c r="B91" s="14" t="s">
        <v>141</v>
      </c>
      <c r="C91" s="9" t="s">
        <v>98</v>
      </c>
      <c r="D91" s="13" t="s">
        <v>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>
        <v>45868</v>
      </c>
      <c r="U91" s="11">
        <v>40000</v>
      </c>
      <c r="V91" s="10">
        <v>0</v>
      </c>
      <c r="W91" s="10">
        <v>40000</v>
      </c>
      <c r="X91" s="10">
        <v>0</v>
      </c>
      <c r="Y91" s="10">
        <v>42000</v>
      </c>
      <c r="Z91" s="9" t="s">
        <v>81</v>
      </c>
      <c r="AA91" s="8">
        <v>43027.600000000006</v>
      </c>
      <c r="AB91" s="8">
        <v>0</v>
      </c>
      <c r="AC91" s="8">
        <v>43027.600000000006</v>
      </c>
      <c r="AD91" s="8">
        <v>0</v>
      </c>
      <c r="AE91" s="8">
        <v>43027.600000000006</v>
      </c>
      <c r="AF91" s="8">
        <v>0</v>
      </c>
      <c r="AG91" s="1" t="s">
        <v>119</v>
      </c>
      <c r="AH91" s="1" t="s">
        <v>75</v>
      </c>
      <c r="AI91" s="1">
        <v>4</v>
      </c>
      <c r="AJ91" s="3">
        <v>45868</v>
      </c>
      <c r="AK91" s="3">
        <v>45864</v>
      </c>
      <c r="AL91" s="3">
        <v>45857</v>
      </c>
      <c r="AM91" s="3">
        <v>45865</v>
      </c>
      <c r="AN91" s="3">
        <v>45866</v>
      </c>
      <c r="AO91" s="3">
        <v>45867</v>
      </c>
      <c r="AP91" s="3">
        <v>45863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3250.9742222222226</v>
      </c>
    </row>
    <row r="92" spans="1:56" ht="27.75" customHeight="1" x14ac:dyDescent="0.45">
      <c r="A92" s="3">
        <v>45681</v>
      </c>
      <c r="B92" s="14" t="s">
        <v>268</v>
      </c>
      <c r="C92" s="9" t="s">
        <v>80</v>
      </c>
      <c r="D92" s="13" t="s">
        <v>267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3478.5300000000007</v>
      </c>
      <c r="AB92" s="8">
        <v>0</v>
      </c>
      <c r="AC92" s="8">
        <v>3478.5300000000007</v>
      </c>
      <c r="AD92" s="8">
        <v>0</v>
      </c>
      <c r="AE92" s="8">
        <v>3478.5300000000007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262.82226666666674</v>
      </c>
    </row>
    <row r="93" spans="1:56" ht="27.75" customHeight="1" x14ac:dyDescent="0.45">
      <c r="A93" s="3">
        <v>45705</v>
      </c>
      <c r="B93" s="14" t="s">
        <v>287</v>
      </c>
      <c r="C93" s="9" t="s">
        <v>147</v>
      </c>
      <c r="D93" s="13" t="s">
        <v>198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221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855</v>
      </c>
      <c r="V93" s="10">
        <v>0</v>
      </c>
      <c r="W93" s="10">
        <v>855</v>
      </c>
      <c r="X93" s="10">
        <v>16440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289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45674</v>
      </c>
      <c r="B94" s="14" t="s">
        <v>265</v>
      </c>
      <c r="C94" s="9" t="s">
        <v>147</v>
      </c>
      <c r="D94" s="13" t="s">
        <v>264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221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152</v>
      </c>
      <c r="V94" s="10">
        <v>0</v>
      </c>
      <c r="W94" s="10">
        <v>152</v>
      </c>
      <c r="X94" s="10">
        <v>6000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5987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288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45611</v>
      </c>
      <c r="B95" s="14" t="s">
        <v>218</v>
      </c>
      <c r="C95" s="9" t="s">
        <v>147</v>
      </c>
      <c r="D95" s="13" t="s">
        <v>217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117</v>
      </c>
      <c r="V95" s="10">
        <v>0</v>
      </c>
      <c r="W95" s="10">
        <v>117</v>
      </c>
      <c r="X95" s="10">
        <v>10065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45523</v>
      </c>
      <c r="B96" s="14" t="s">
        <v>195</v>
      </c>
      <c r="C96" s="9" t="s">
        <v>147</v>
      </c>
      <c r="D96" s="13" t="s">
        <v>193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1260</v>
      </c>
      <c r="V96" s="10">
        <v>0</v>
      </c>
      <c r="W96" s="10">
        <v>1260</v>
      </c>
      <c r="X96" s="10">
        <v>11095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45523</v>
      </c>
      <c r="B97" s="14" t="s">
        <v>195</v>
      </c>
      <c r="C97" s="9" t="s">
        <v>147</v>
      </c>
      <c r="D97" s="13" t="s">
        <v>194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89</v>
      </c>
      <c r="V97" s="10">
        <v>0</v>
      </c>
      <c r="W97" s="10">
        <v>89</v>
      </c>
      <c r="X97" s="10">
        <v>11180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45741</v>
      </c>
      <c r="B98" s="14" t="s">
        <v>304</v>
      </c>
      <c r="C98" s="9" t="s">
        <v>111</v>
      </c>
      <c r="D98" s="13" t="s">
        <v>302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137</v>
      </c>
      <c r="U98" s="11">
        <v>4000</v>
      </c>
      <c r="V98" s="10">
        <v>3857</v>
      </c>
      <c r="W98" s="10">
        <v>143</v>
      </c>
      <c r="X98" s="10">
        <v>4200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137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313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45720</v>
      </c>
      <c r="B99" s="14" t="s">
        <v>133</v>
      </c>
      <c r="C99" s="9" t="s">
        <v>111</v>
      </c>
      <c r="D99" s="13" t="s">
        <v>238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137</v>
      </c>
      <c r="U99" s="11">
        <v>4000</v>
      </c>
      <c r="V99" s="10">
        <v>4010</v>
      </c>
      <c r="W99" s="10">
        <v>0</v>
      </c>
      <c r="X99" s="10">
        <v>4470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75</v>
      </c>
      <c r="AI99" s="1">
        <v>4</v>
      </c>
      <c r="AJ99" s="3" t="s">
        <v>137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45720</v>
      </c>
      <c r="B100" s="14" t="s">
        <v>133</v>
      </c>
      <c r="C100" s="9" t="s">
        <v>111</v>
      </c>
      <c r="D100" s="13" t="s">
        <v>256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137</v>
      </c>
      <c r="U100" s="11">
        <v>3000</v>
      </c>
      <c r="V100" s="10">
        <v>3065</v>
      </c>
      <c r="W100" s="10">
        <v>0</v>
      </c>
      <c r="X100" s="10">
        <v>3300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137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45541</v>
      </c>
      <c r="B101" s="14" t="s">
        <v>199</v>
      </c>
      <c r="C101" s="9" t="s">
        <v>111</v>
      </c>
      <c r="D101" s="13" t="s">
        <v>200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137</v>
      </c>
      <c r="U101" s="11">
        <v>3000</v>
      </c>
      <c r="V101" s="10">
        <v>3318</v>
      </c>
      <c r="W101" s="10">
        <v>0</v>
      </c>
      <c r="X101" s="10">
        <v>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203</v>
      </c>
      <c r="AG101" s="1" t="s">
        <v>119</v>
      </c>
      <c r="AH101" s="1" t="s">
        <v>75</v>
      </c>
      <c r="AI101" s="1">
        <v>4</v>
      </c>
      <c r="AJ101" s="3" t="s">
        <v>137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 t="s">
        <v>259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45581</v>
      </c>
      <c r="B102" s="14" t="s">
        <v>207</v>
      </c>
      <c r="C102" s="9" t="s">
        <v>111</v>
      </c>
      <c r="D102" s="13" t="s">
        <v>208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137</v>
      </c>
      <c r="U102" s="11">
        <v>3000</v>
      </c>
      <c r="V102" s="10">
        <v>3194</v>
      </c>
      <c r="W102" s="10">
        <v>0</v>
      </c>
      <c r="X102" s="10">
        <v>5632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137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0</v>
      </c>
      <c r="B103" s="14">
        <v>0</v>
      </c>
      <c r="C103" s="9">
        <v>0</v>
      </c>
      <c r="D103" s="13">
        <v>0</v>
      </c>
      <c r="E103" s="9">
        <v>20</v>
      </c>
      <c r="F103" s="9">
        <v>38</v>
      </c>
      <c r="G103" s="9">
        <v>0</v>
      </c>
      <c r="H103" s="9">
        <v>0</v>
      </c>
      <c r="I103" s="9">
        <v>84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81</v>
      </c>
      <c r="AA103" s="8">
        <v>256403.16296100002</v>
      </c>
      <c r="AB103" s="8">
        <v>57665.942961000001</v>
      </c>
      <c r="AC103" s="8">
        <v>198737.22</v>
      </c>
      <c r="AD103" s="8">
        <v>8689.34</v>
      </c>
      <c r="AE103" s="8">
        <v>247713.82296100003</v>
      </c>
      <c r="AF103" s="8" t="s">
        <v>58</v>
      </c>
      <c r="AG103" s="1" t="s">
        <v>121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45818</v>
      </c>
      <c r="B104" s="14" t="s">
        <v>561</v>
      </c>
      <c r="C104" s="9" t="s">
        <v>86</v>
      </c>
      <c r="D104" s="13" t="s">
        <v>535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212</v>
      </c>
      <c r="T104" s="12">
        <v>45826</v>
      </c>
      <c r="U104" s="11">
        <v>5000</v>
      </c>
      <c r="V104" s="10">
        <v>0</v>
      </c>
      <c r="W104" s="10">
        <v>5000</v>
      </c>
      <c r="X104" s="10">
        <v>5435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530</v>
      </c>
      <c r="AG104" s="1" t="s">
        <v>120</v>
      </c>
      <c r="AH104" s="1" t="s">
        <v>74</v>
      </c>
      <c r="AI104" s="1">
        <v>2</v>
      </c>
      <c r="AJ104" s="3">
        <v>45826</v>
      </c>
      <c r="AK104" s="3">
        <v>0</v>
      </c>
      <c r="AL104" s="3">
        <v>45817</v>
      </c>
      <c r="AM104" s="3">
        <v>45824</v>
      </c>
      <c r="AN104" s="3">
        <v>45825</v>
      </c>
      <c r="AO104" s="3">
        <v>45825</v>
      </c>
      <c r="AP104" s="3">
        <v>45821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45818</v>
      </c>
      <c r="B105" s="14" t="s">
        <v>564</v>
      </c>
      <c r="C105" s="9" t="s">
        <v>86</v>
      </c>
      <c r="D105" s="13" t="s">
        <v>346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212</v>
      </c>
      <c r="T105" s="12">
        <v>45828</v>
      </c>
      <c r="U105" s="11">
        <v>30000</v>
      </c>
      <c r="V105" s="10">
        <v>0</v>
      </c>
      <c r="W105" s="10">
        <v>30000</v>
      </c>
      <c r="X105" s="10">
        <v>31405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532</v>
      </c>
      <c r="AG105" s="1" t="s">
        <v>121</v>
      </c>
      <c r="AH105" s="1" t="s">
        <v>74</v>
      </c>
      <c r="AI105" s="1">
        <v>2</v>
      </c>
      <c r="AJ105" s="3">
        <v>45828</v>
      </c>
      <c r="AK105" s="3">
        <v>0</v>
      </c>
      <c r="AL105" s="3">
        <v>45819</v>
      </c>
      <c r="AM105" s="3">
        <v>45826</v>
      </c>
      <c r="AN105" s="3">
        <v>45827</v>
      </c>
      <c r="AO105" s="3">
        <v>45827</v>
      </c>
      <c r="AP105" s="3">
        <v>45823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 t="s">
        <v>608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45818</v>
      </c>
      <c r="B106" s="14" t="s">
        <v>566</v>
      </c>
      <c r="C106" s="9" t="s">
        <v>86</v>
      </c>
      <c r="D106" s="13" t="s">
        <v>346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212</v>
      </c>
      <c r="T106" s="12">
        <v>45828</v>
      </c>
      <c r="U106" s="11">
        <v>50000</v>
      </c>
      <c r="V106" s="10">
        <v>0</v>
      </c>
      <c r="W106" s="10">
        <v>50000</v>
      </c>
      <c r="X106" s="10">
        <v>52500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532</v>
      </c>
      <c r="AG106" s="1" t="s">
        <v>119</v>
      </c>
      <c r="AH106" s="1" t="s">
        <v>74</v>
      </c>
      <c r="AI106" s="1">
        <v>2</v>
      </c>
      <c r="AJ106" s="3">
        <v>45828</v>
      </c>
      <c r="AK106" s="3">
        <v>0</v>
      </c>
      <c r="AL106" s="3">
        <v>45819</v>
      </c>
      <c r="AM106" s="3">
        <v>45826</v>
      </c>
      <c r="AN106" s="3">
        <v>45827</v>
      </c>
      <c r="AO106" s="3">
        <v>45827</v>
      </c>
      <c r="AP106" s="3">
        <v>45823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 t="s">
        <v>608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45820</v>
      </c>
      <c r="B107" s="14" t="s">
        <v>585</v>
      </c>
      <c r="C107" s="9" t="s">
        <v>73</v>
      </c>
      <c r="D107" s="13" t="s">
        <v>562</v>
      </c>
      <c r="E107" s="9">
        <v>20</v>
      </c>
      <c r="F107" s="9">
        <v>32</v>
      </c>
      <c r="G107" s="9" t="s">
        <v>60</v>
      </c>
      <c r="H107" s="9">
        <v>0</v>
      </c>
      <c r="I107" s="9">
        <v>72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150</v>
      </c>
      <c r="T107" s="12">
        <v>45832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82</v>
      </c>
      <c r="AA107" s="8">
        <v>4679.9500000000007</v>
      </c>
      <c r="AB107" s="8">
        <v>4679.9500000000007</v>
      </c>
      <c r="AC107" s="8">
        <v>0</v>
      </c>
      <c r="AD107" s="8">
        <v>0</v>
      </c>
      <c r="AE107" s="8">
        <v>0</v>
      </c>
      <c r="AF107" s="8" t="s">
        <v>563</v>
      </c>
      <c r="AG107" s="1" t="s">
        <v>121</v>
      </c>
      <c r="AH107" s="1" t="s">
        <v>74</v>
      </c>
      <c r="AI107" s="1">
        <v>2</v>
      </c>
      <c r="AJ107" s="3">
        <v>45832</v>
      </c>
      <c r="AK107" s="3">
        <v>0</v>
      </c>
      <c r="AL107" s="3">
        <v>45823</v>
      </c>
      <c r="AM107" s="3">
        <v>45830</v>
      </c>
      <c r="AN107" s="3">
        <v>45831</v>
      </c>
      <c r="AO107" s="3">
        <v>45831</v>
      </c>
      <c r="AP107" s="3">
        <v>45827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45818</v>
      </c>
      <c r="B108" s="14" t="s">
        <v>565</v>
      </c>
      <c r="C108" s="9" t="s">
        <v>546</v>
      </c>
      <c r="D108" s="13" t="s">
        <v>547</v>
      </c>
      <c r="E108" s="9">
        <v>20</v>
      </c>
      <c r="F108" s="9">
        <v>34</v>
      </c>
      <c r="G108" s="9" t="s">
        <v>60</v>
      </c>
      <c r="H108" s="9">
        <v>0</v>
      </c>
      <c r="I108" s="9">
        <v>75</v>
      </c>
      <c r="J108" s="9" t="s">
        <v>57</v>
      </c>
      <c r="K108" s="9">
        <v>5</v>
      </c>
      <c r="L108" s="9" t="s">
        <v>93</v>
      </c>
      <c r="M108" s="10">
        <v>21</v>
      </c>
      <c r="N108" s="9">
        <v>37</v>
      </c>
      <c r="O108" s="9">
        <v>40</v>
      </c>
      <c r="P108" s="10">
        <v>479.23258992000001</v>
      </c>
      <c r="Q108" s="10">
        <v>0</v>
      </c>
      <c r="R108" s="10">
        <v>479.23258992000001</v>
      </c>
      <c r="S108" s="9" t="s">
        <v>71</v>
      </c>
      <c r="T108" s="12">
        <v>45832</v>
      </c>
      <c r="U108" s="11">
        <v>25000</v>
      </c>
      <c r="V108" s="10">
        <v>0</v>
      </c>
      <c r="W108" s="10">
        <v>25000</v>
      </c>
      <c r="X108" s="10">
        <v>26310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421</v>
      </c>
      <c r="AG108" s="1" t="s">
        <v>120</v>
      </c>
      <c r="AH108" s="1" t="s">
        <v>72</v>
      </c>
      <c r="AI108" s="1">
        <v>3</v>
      </c>
      <c r="AJ108" s="3">
        <v>45832</v>
      </c>
      <c r="AK108" s="3">
        <v>0</v>
      </c>
      <c r="AL108" s="3">
        <v>45822</v>
      </c>
      <c r="AM108" s="3">
        <v>45829</v>
      </c>
      <c r="AN108" s="3">
        <v>45830</v>
      </c>
      <c r="AO108" s="3">
        <v>45830</v>
      </c>
      <c r="AP108" s="3">
        <v>45827</v>
      </c>
      <c r="AQ108" s="3">
        <v>45831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45786</v>
      </c>
      <c r="B109" s="14" t="s">
        <v>356</v>
      </c>
      <c r="C109" s="9" t="s">
        <v>86</v>
      </c>
      <c r="D109" s="13" t="s">
        <v>351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252</v>
      </c>
      <c r="T109" s="12">
        <v>45838</v>
      </c>
      <c r="U109" s="11">
        <v>10000</v>
      </c>
      <c r="V109" s="10">
        <v>10196</v>
      </c>
      <c r="W109" s="10">
        <v>0</v>
      </c>
      <c r="X109" s="10">
        <v>10500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239</v>
      </c>
      <c r="AG109" s="1" t="s">
        <v>120</v>
      </c>
      <c r="AH109" s="1" t="s">
        <v>74</v>
      </c>
      <c r="AI109" s="1">
        <v>2</v>
      </c>
      <c r="AJ109" s="3">
        <v>45838</v>
      </c>
      <c r="AK109" s="3">
        <v>0</v>
      </c>
      <c r="AL109" s="3">
        <v>45829</v>
      </c>
      <c r="AM109" s="3">
        <v>45836</v>
      </c>
      <c r="AN109" s="3">
        <v>45837</v>
      </c>
      <c r="AO109" s="3">
        <v>45837</v>
      </c>
      <c r="AP109" s="3">
        <v>45833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45813</v>
      </c>
      <c r="B110" s="14" t="s">
        <v>508</v>
      </c>
      <c r="C110" s="9" t="s">
        <v>86</v>
      </c>
      <c r="D110" s="13" t="s">
        <v>490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252</v>
      </c>
      <c r="T110" s="12">
        <v>45838</v>
      </c>
      <c r="U110" s="11">
        <v>5000</v>
      </c>
      <c r="V110" s="10">
        <v>0</v>
      </c>
      <c r="W110" s="10">
        <v>5000</v>
      </c>
      <c r="X110" s="10">
        <v>5400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239</v>
      </c>
      <c r="AG110" s="1" t="s">
        <v>120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45825</v>
      </c>
      <c r="B111" s="14" t="s">
        <v>628</v>
      </c>
      <c r="C111" s="9" t="s">
        <v>147</v>
      </c>
      <c r="D111" s="13" t="s">
        <v>609</v>
      </c>
      <c r="E111" s="9">
        <v>20</v>
      </c>
      <c r="F111" s="9">
        <v>36</v>
      </c>
      <c r="G111" s="9" t="s">
        <v>60</v>
      </c>
      <c r="H111" s="9">
        <v>0</v>
      </c>
      <c r="I111" s="9">
        <v>78</v>
      </c>
      <c r="J111" s="9" t="s">
        <v>57</v>
      </c>
      <c r="K111" s="9">
        <v>5</v>
      </c>
      <c r="L111" s="9" t="s">
        <v>221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112</v>
      </c>
      <c r="T111" s="12">
        <v>45838</v>
      </c>
      <c r="U111" s="11">
        <v>10000</v>
      </c>
      <c r="V111" s="10">
        <v>0</v>
      </c>
      <c r="W111" s="10">
        <v>10000</v>
      </c>
      <c r="X111" s="10">
        <v>0</v>
      </c>
      <c r="Y111" s="10">
        <v>10500</v>
      </c>
      <c r="Z111" s="9" t="s">
        <v>82</v>
      </c>
      <c r="AA111" s="8">
        <v>10477.5</v>
      </c>
      <c r="AB111" s="8">
        <v>10477.5</v>
      </c>
      <c r="AC111" s="8">
        <v>0</v>
      </c>
      <c r="AD111" s="8">
        <v>0</v>
      </c>
      <c r="AE111" s="8">
        <v>0</v>
      </c>
      <c r="AF111" s="8" t="s">
        <v>240</v>
      </c>
      <c r="AG111" s="1" t="s">
        <v>120</v>
      </c>
      <c r="AH111" s="1" t="s">
        <v>74</v>
      </c>
      <c r="AI111" s="1">
        <v>2</v>
      </c>
      <c r="AJ111" s="3">
        <v>45838</v>
      </c>
      <c r="AK111" s="3">
        <v>0</v>
      </c>
      <c r="AL111" s="3">
        <v>45829</v>
      </c>
      <c r="AM111" s="3">
        <v>45836</v>
      </c>
      <c r="AN111" s="3">
        <v>45837</v>
      </c>
      <c r="AO111" s="3">
        <v>45837</v>
      </c>
      <c r="AP111" s="3">
        <v>45833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45825</v>
      </c>
      <c r="B112" s="14" t="s">
        <v>629</v>
      </c>
      <c r="C112" s="9" t="s">
        <v>147</v>
      </c>
      <c r="D112" s="13" t="s">
        <v>610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221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>
        <v>45838</v>
      </c>
      <c r="U112" s="11">
        <v>50000</v>
      </c>
      <c r="V112" s="10">
        <v>0</v>
      </c>
      <c r="W112" s="10">
        <v>50000</v>
      </c>
      <c r="X112" s="10">
        <v>0</v>
      </c>
      <c r="Y112" s="10">
        <v>52500</v>
      </c>
      <c r="Z112" s="9" t="s">
        <v>82</v>
      </c>
      <c r="AA112" s="8">
        <v>52387.500000000007</v>
      </c>
      <c r="AB112" s="8">
        <v>52387.500000000007</v>
      </c>
      <c r="AC112" s="8">
        <v>0</v>
      </c>
      <c r="AD112" s="8">
        <v>0</v>
      </c>
      <c r="AE112" s="8">
        <v>0</v>
      </c>
      <c r="AF112" s="8" t="s">
        <v>240</v>
      </c>
      <c r="AG112" s="1" t="s">
        <v>120</v>
      </c>
      <c r="AH112" s="1" t="s">
        <v>74</v>
      </c>
      <c r="AI112" s="1">
        <v>2</v>
      </c>
      <c r="AJ112" s="3">
        <v>45838</v>
      </c>
      <c r="AK112" s="3">
        <v>0</v>
      </c>
      <c r="AL112" s="3">
        <v>45829</v>
      </c>
      <c r="AM112" s="3">
        <v>45836</v>
      </c>
      <c r="AN112" s="3">
        <v>45837</v>
      </c>
      <c r="AO112" s="3">
        <v>45837</v>
      </c>
      <c r="AP112" s="3">
        <v>45833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45825</v>
      </c>
      <c r="B113" s="14" t="s">
        <v>630</v>
      </c>
      <c r="C113" s="9" t="s">
        <v>147</v>
      </c>
      <c r="D113" s="13" t="s">
        <v>611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221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>
        <v>45838</v>
      </c>
      <c r="U113" s="11">
        <v>50000</v>
      </c>
      <c r="V113" s="10">
        <v>0</v>
      </c>
      <c r="W113" s="10">
        <v>50000</v>
      </c>
      <c r="X113" s="10">
        <v>0</v>
      </c>
      <c r="Y113" s="10">
        <v>52500</v>
      </c>
      <c r="Z113" s="9" t="s">
        <v>82</v>
      </c>
      <c r="AA113" s="8">
        <v>52387.500000000007</v>
      </c>
      <c r="AB113" s="8">
        <v>49312</v>
      </c>
      <c r="AC113" s="8">
        <v>3075.5000000000073</v>
      </c>
      <c r="AD113" s="8">
        <v>0</v>
      </c>
      <c r="AE113" s="8">
        <v>0</v>
      </c>
      <c r="AF113" s="8" t="s">
        <v>240</v>
      </c>
      <c r="AG113" s="1" t="s">
        <v>121</v>
      </c>
      <c r="AH113" s="1" t="s">
        <v>74</v>
      </c>
      <c r="AI113" s="1">
        <v>2</v>
      </c>
      <c r="AJ113" s="3">
        <v>45838</v>
      </c>
      <c r="AK113" s="3">
        <v>0</v>
      </c>
      <c r="AL113" s="3">
        <v>45829</v>
      </c>
      <c r="AM113" s="3">
        <v>45836</v>
      </c>
      <c r="AN113" s="3">
        <v>45837</v>
      </c>
      <c r="AO113" s="3">
        <v>45837</v>
      </c>
      <c r="AP113" s="3">
        <v>45833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235.10488888888943</v>
      </c>
    </row>
    <row r="114" spans="1:56" ht="27.75" customHeight="1" x14ac:dyDescent="0.45">
      <c r="A114" s="3">
        <v>45825</v>
      </c>
      <c r="B114" s="14" t="s">
        <v>629</v>
      </c>
      <c r="C114" s="9" t="s">
        <v>147</v>
      </c>
      <c r="D114" s="13" t="s">
        <v>610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221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45843</v>
      </c>
      <c r="U114" s="11">
        <v>40000</v>
      </c>
      <c r="V114" s="10">
        <v>0</v>
      </c>
      <c r="W114" s="10">
        <v>40000</v>
      </c>
      <c r="X114" s="10">
        <v>0</v>
      </c>
      <c r="Y114" s="10">
        <v>42000</v>
      </c>
      <c r="Z114" s="9" t="s">
        <v>82</v>
      </c>
      <c r="AA114" s="8">
        <v>41910</v>
      </c>
      <c r="AB114" s="8">
        <v>0</v>
      </c>
      <c r="AC114" s="8">
        <v>41910</v>
      </c>
      <c r="AD114" s="8">
        <v>0</v>
      </c>
      <c r="AE114" s="8">
        <v>0</v>
      </c>
      <c r="AF114" s="8" t="s">
        <v>240</v>
      </c>
      <c r="AG114" s="1" t="s">
        <v>121</v>
      </c>
      <c r="AH114" s="1" t="s">
        <v>74</v>
      </c>
      <c r="AI114" s="1">
        <v>2</v>
      </c>
      <c r="AJ114" s="3">
        <v>45843</v>
      </c>
      <c r="AK114" s="3">
        <v>0</v>
      </c>
      <c r="AL114" s="3">
        <v>45834</v>
      </c>
      <c r="AM114" s="3">
        <v>45841</v>
      </c>
      <c r="AN114" s="3">
        <v>45842</v>
      </c>
      <c r="AO114" s="3">
        <v>45842</v>
      </c>
      <c r="AP114" s="3">
        <v>45838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 t="s">
        <v>631</v>
      </c>
      <c r="AZ114" s="2">
        <v>0</v>
      </c>
      <c r="BA114" s="2">
        <v>0</v>
      </c>
      <c r="BB114" s="2">
        <v>0</v>
      </c>
      <c r="BC114" s="1" t="s">
        <v>104</v>
      </c>
      <c r="BD114" s="56">
        <v>3203.7866666666664</v>
      </c>
    </row>
    <row r="115" spans="1:56" ht="27.75" customHeight="1" x14ac:dyDescent="0.45">
      <c r="A115" s="3">
        <v>45825</v>
      </c>
      <c r="B115" s="14" t="s">
        <v>630</v>
      </c>
      <c r="C115" s="9" t="s">
        <v>147</v>
      </c>
      <c r="D115" s="13" t="s">
        <v>611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221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>
        <v>45843</v>
      </c>
      <c r="U115" s="11">
        <v>100000</v>
      </c>
      <c r="V115" s="10">
        <v>0</v>
      </c>
      <c r="W115" s="10">
        <v>100000</v>
      </c>
      <c r="X115" s="10">
        <v>0</v>
      </c>
      <c r="Y115" s="10">
        <v>105000</v>
      </c>
      <c r="Z115" s="9" t="s">
        <v>82</v>
      </c>
      <c r="AA115" s="8">
        <v>104775.00000000001</v>
      </c>
      <c r="AB115" s="8">
        <v>0</v>
      </c>
      <c r="AC115" s="8">
        <v>104775.00000000001</v>
      </c>
      <c r="AD115" s="8">
        <v>0</v>
      </c>
      <c r="AE115" s="8">
        <v>0</v>
      </c>
      <c r="AF115" s="8" t="s">
        <v>240</v>
      </c>
      <c r="AG115" s="1" t="s">
        <v>120</v>
      </c>
      <c r="AH115" s="1" t="s">
        <v>74</v>
      </c>
      <c r="AI115" s="1">
        <v>2</v>
      </c>
      <c r="AJ115" s="3">
        <v>45843</v>
      </c>
      <c r="AK115" s="3">
        <v>0</v>
      </c>
      <c r="AL115" s="3">
        <v>45834</v>
      </c>
      <c r="AM115" s="3">
        <v>45841</v>
      </c>
      <c r="AN115" s="3">
        <v>45842</v>
      </c>
      <c r="AO115" s="3">
        <v>45842</v>
      </c>
      <c r="AP115" s="3">
        <v>45838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 t="s">
        <v>632</v>
      </c>
      <c r="AZ115" s="2">
        <v>0</v>
      </c>
      <c r="BA115" s="2">
        <v>0</v>
      </c>
      <c r="BB115" s="2">
        <v>0</v>
      </c>
      <c r="BC115" s="1" t="s">
        <v>104</v>
      </c>
      <c r="BD115" s="56">
        <v>8009.4666666666681</v>
      </c>
    </row>
    <row r="116" spans="1:56" ht="27.75" customHeight="1" x14ac:dyDescent="0.45">
      <c r="A116" s="3">
        <v>45805</v>
      </c>
      <c r="B116" s="14" t="s">
        <v>430</v>
      </c>
      <c r="C116" s="9" t="s">
        <v>86</v>
      </c>
      <c r="D116" s="13" t="s">
        <v>431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212</v>
      </c>
      <c r="T116" s="12">
        <v>45845</v>
      </c>
      <c r="U116" s="11">
        <v>5000</v>
      </c>
      <c r="V116" s="10">
        <v>0</v>
      </c>
      <c r="W116" s="10">
        <v>5000</v>
      </c>
      <c r="X116" s="10">
        <v>5400</v>
      </c>
      <c r="Y116" s="10">
        <v>0</v>
      </c>
      <c r="Z116" s="9" t="s">
        <v>82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347</v>
      </c>
      <c r="AG116" s="1" t="s">
        <v>120</v>
      </c>
      <c r="AH116" s="1" t="s">
        <v>74</v>
      </c>
      <c r="AI116" s="1">
        <v>2</v>
      </c>
      <c r="AJ116" s="3">
        <v>45845</v>
      </c>
      <c r="AK116" s="3">
        <v>0</v>
      </c>
      <c r="AL116" s="3">
        <v>45836</v>
      </c>
      <c r="AM116" s="3">
        <v>45843</v>
      </c>
      <c r="AN116" s="3">
        <v>45844</v>
      </c>
      <c r="AO116" s="3">
        <v>45844</v>
      </c>
      <c r="AP116" s="3">
        <v>45840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45805</v>
      </c>
      <c r="B117" s="14" t="s">
        <v>430</v>
      </c>
      <c r="C117" s="9" t="s">
        <v>86</v>
      </c>
      <c r="D117" s="13" t="s">
        <v>328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212</v>
      </c>
      <c r="T117" s="12">
        <v>45845</v>
      </c>
      <c r="U117" s="11">
        <v>5000</v>
      </c>
      <c r="V117" s="10">
        <v>0</v>
      </c>
      <c r="W117" s="10">
        <v>5000</v>
      </c>
      <c r="X117" s="10">
        <v>5450</v>
      </c>
      <c r="Y117" s="10">
        <v>0</v>
      </c>
      <c r="Z117" s="9" t="s">
        <v>82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347</v>
      </c>
      <c r="AG117" s="1" t="s">
        <v>120</v>
      </c>
      <c r="AH117" s="1" t="s">
        <v>74</v>
      </c>
      <c r="AI117" s="1">
        <v>2</v>
      </c>
      <c r="AJ117" s="3">
        <v>45845</v>
      </c>
      <c r="AK117" s="3">
        <v>0</v>
      </c>
      <c r="AL117" s="3">
        <v>45836</v>
      </c>
      <c r="AM117" s="3">
        <v>45843</v>
      </c>
      <c r="AN117" s="3">
        <v>45844</v>
      </c>
      <c r="AO117" s="3">
        <v>45844</v>
      </c>
      <c r="AP117" s="3">
        <v>45840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45818</v>
      </c>
      <c r="B118" s="14" t="s">
        <v>567</v>
      </c>
      <c r="C118" s="9" t="s">
        <v>86</v>
      </c>
      <c r="D118" s="13" t="s">
        <v>533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212</v>
      </c>
      <c r="T118" s="12">
        <v>45847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82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532</v>
      </c>
      <c r="AG118" s="1" t="s">
        <v>120</v>
      </c>
      <c r="AH118" s="1" t="s">
        <v>74</v>
      </c>
      <c r="AI118" s="1">
        <v>2</v>
      </c>
      <c r="AJ118" s="3">
        <v>45847</v>
      </c>
      <c r="AK118" s="3">
        <v>0</v>
      </c>
      <c r="AL118" s="3">
        <v>45838</v>
      </c>
      <c r="AM118" s="3">
        <v>45845</v>
      </c>
      <c r="AN118" s="3">
        <v>45846</v>
      </c>
      <c r="AO118" s="3">
        <v>45846</v>
      </c>
      <c r="AP118" s="3">
        <v>45842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2466.9157333333337</v>
      </c>
    </row>
    <row r="119" spans="1:56" ht="27.75" customHeight="1" x14ac:dyDescent="0.45">
      <c r="A119" s="3">
        <v>45818</v>
      </c>
      <c r="B119" s="14" t="s">
        <v>568</v>
      </c>
      <c r="C119" s="9" t="s">
        <v>86</v>
      </c>
      <c r="D119" s="13" t="s">
        <v>534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212</v>
      </c>
      <c r="T119" s="12">
        <v>45847</v>
      </c>
      <c r="U119" s="11">
        <v>30000</v>
      </c>
      <c r="V119" s="10">
        <v>0</v>
      </c>
      <c r="W119" s="10">
        <v>30000</v>
      </c>
      <c r="X119" s="10">
        <v>0</v>
      </c>
      <c r="Y119" s="10">
        <v>31500</v>
      </c>
      <c r="Z119" s="9" t="s">
        <v>82</v>
      </c>
      <c r="AA119" s="8">
        <v>32270.700000000004</v>
      </c>
      <c r="AB119" s="8">
        <v>0</v>
      </c>
      <c r="AC119" s="8">
        <v>32270.700000000004</v>
      </c>
      <c r="AD119" s="8">
        <v>0</v>
      </c>
      <c r="AE119" s="8">
        <v>0</v>
      </c>
      <c r="AF119" s="8" t="s">
        <v>532</v>
      </c>
      <c r="AG119" s="1" t="s">
        <v>120</v>
      </c>
      <c r="AH119" s="1" t="s">
        <v>74</v>
      </c>
      <c r="AI119" s="1">
        <v>2</v>
      </c>
      <c r="AJ119" s="3">
        <v>45847</v>
      </c>
      <c r="AK119" s="3">
        <v>0</v>
      </c>
      <c r="AL119" s="3">
        <v>45838</v>
      </c>
      <c r="AM119" s="3">
        <v>45845</v>
      </c>
      <c r="AN119" s="3">
        <v>45846</v>
      </c>
      <c r="AO119" s="3">
        <v>45846</v>
      </c>
      <c r="AP119" s="3">
        <v>45842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2466.9157333333337</v>
      </c>
    </row>
    <row r="120" spans="1:56" ht="27.75" customHeight="1" x14ac:dyDescent="0.45">
      <c r="A120" s="3">
        <v>45821</v>
      </c>
      <c r="B120" s="14" t="s">
        <v>592</v>
      </c>
      <c r="C120" s="9" t="s">
        <v>86</v>
      </c>
      <c r="D120" s="13" t="s">
        <v>593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212</v>
      </c>
      <c r="T120" s="12">
        <v>45848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82</v>
      </c>
      <c r="AA120" s="8">
        <v>5378.4500000000007</v>
      </c>
      <c r="AB120" s="8">
        <v>0</v>
      </c>
      <c r="AC120" s="8">
        <v>5378.4500000000007</v>
      </c>
      <c r="AD120" s="8">
        <v>0</v>
      </c>
      <c r="AE120" s="8">
        <v>0</v>
      </c>
      <c r="AF120" s="8" t="s">
        <v>347</v>
      </c>
      <c r="AG120" s="1" t="s">
        <v>120</v>
      </c>
      <c r="AH120" s="1" t="s">
        <v>74</v>
      </c>
      <c r="AI120" s="1">
        <v>2</v>
      </c>
      <c r="AJ120" s="3">
        <v>45848</v>
      </c>
      <c r="AK120" s="3">
        <v>0</v>
      </c>
      <c r="AL120" s="3">
        <v>45839</v>
      </c>
      <c r="AM120" s="3">
        <v>45846</v>
      </c>
      <c r="AN120" s="3">
        <v>45847</v>
      </c>
      <c r="AO120" s="3">
        <v>45847</v>
      </c>
      <c r="AP120" s="3">
        <v>45843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411.15262222222225</v>
      </c>
    </row>
    <row r="121" spans="1:56" ht="27.75" customHeight="1" x14ac:dyDescent="0.45">
      <c r="A121" s="3">
        <v>45821</v>
      </c>
      <c r="B121" s="14" t="s">
        <v>592</v>
      </c>
      <c r="C121" s="9" t="s">
        <v>86</v>
      </c>
      <c r="D121" s="13" t="s">
        <v>594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212</v>
      </c>
      <c r="T121" s="12">
        <v>45848</v>
      </c>
      <c r="U121" s="11">
        <v>30000</v>
      </c>
      <c r="V121" s="10">
        <v>0</v>
      </c>
      <c r="W121" s="10">
        <v>30000</v>
      </c>
      <c r="X121" s="10">
        <v>0</v>
      </c>
      <c r="Y121" s="10">
        <v>31500</v>
      </c>
      <c r="Z121" s="9" t="s">
        <v>82</v>
      </c>
      <c r="AA121" s="8">
        <v>32270.700000000004</v>
      </c>
      <c r="AB121" s="8">
        <v>0</v>
      </c>
      <c r="AC121" s="8">
        <v>32270.700000000004</v>
      </c>
      <c r="AD121" s="8">
        <v>0</v>
      </c>
      <c r="AE121" s="8">
        <v>0</v>
      </c>
      <c r="AF121" s="8" t="s">
        <v>347</v>
      </c>
      <c r="AG121" s="1" t="s">
        <v>120</v>
      </c>
      <c r="AH121" s="1" t="s">
        <v>74</v>
      </c>
      <c r="AI121" s="1">
        <v>2</v>
      </c>
      <c r="AJ121" s="3">
        <v>45848</v>
      </c>
      <c r="AK121" s="3">
        <v>0</v>
      </c>
      <c r="AL121" s="3">
        <v>45839</v>
      </c>
      <c r="AM121" s="3">
        <v>45846</v>
      </c>
      <c r="AN121" s="3">
        <v>45847</v>
      </c>
      <c r="AO121" s="3">
        <v>45847</v>
      </c>
      <c r="AP121" s="3">
        <v>45843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2466.9157333333337</v>
      </c>
    </row>
    <row r="122" spans="1:56" ht="27.75" customHeight="1" x14ac:dyDescent="0.45">
      <c r="A122" s="3">
        <v>45821</v>
      </c>
      <c r="B122" s="14" t="s">
        <v>592</v>
      </c>
      <c r="C122" s="9" t="s">
        <v>86</v>
      </c>
      <c r="D122" s="13" t="s">
        <v>595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212</v>
      </c>
      <c r="T122" s="12">
        <v>45848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82</v>
      </c>
      <c r="AA122" s="8">
        <v>5378.4500000000007</v>
      </c>
      <c r="AB122" s="8">
        <v>0</v>
      </c>
      <c r="AC122" s="8">
        <v>5378.4500000000007</v>
      </c>
      <c r="AD122" s="8">
        <v>0</v>
      </c>
      <c r="AE122" s="8">
        <v>0</v>
      </c>
      <c r="AF122" s="8" t="s">
        <v>347</v>
      </c>
      <c r="AG122" s="1" t="s">
        <v>120</v>
      </c>
      <c r="AH122" s="1" t="s">
        <v>74</v>
      </c>
      <c r="AI122" s="1">
        <v>2</v>
      </c>
      <c r="AJ122" s="3">
        <v>45848</v>
      </c>
      <c r="AK122" s="3">
        <v>0</v>
      </c>
      <c r="AL122" s="3">
        <v>45839</v>
      </c>
      <c r="AM122" s="3">
        <v>45846</v>
      </c>
      <c r="AN122" s="3">
        <v>45847</v>
      </c>
      <c r="AO122" s="3">
        <v>45847</v>
      </c>
      <c r="AP122" s="3">
        <v>45843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411.15262222222225</v>
      </c>
    </row>
    <row r="123" spans="1:56" ht="27.75" customHeight="1" x14ac:dyDescent="0.45">
      <c r="A123" s="3">
        <v>45821</v>
      </c>
      <c r="B123" s="14" t="s">
        <v>590</v>
      </c>
      <c r="C123" s="9" t="s">
        <v>86</v>
      </c>
      <c r="D123" s="13" t="s">
        <v>346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212</v>
      </c>
      <c r="T123" s="12">
        <v>45852</v>
      </c>
      <c r="U123" s="11">
        <v>80000</v>
      </c>
      <c r="V123" s="10">
        <v>0</v>
      </c>
      <c r="W123" s="10">
        <v>80000</v>
      </c>
      <c r="X123" s="10">
        <v>0</v>
      </c>
      <c r="Y123" s="10">
        <v>84000</v>
      </c>
      <c r="Z123" s="9" t="s">
        <v>82</v>
      </c>
      <c r="AA123" s="8">
        <v>86055.200000000012</v>
      </c>
      <c r="AB123" s="8">
        <v>0</v>
      </c>
      <c r="AC123" s="8">
        <v>86055.200000000012</v>
      </c>
      <c r="AD123" s="8">
        <v>0</v>
      </c>
      <c r="AE123" s="8">
        <v>0</v>
      </c>
      <c r="AF123" s="8" t="s">
        <v>347</v>
      </c>
      <c r="AG123" s="1" t="s">
        <v>120</v>
      </c>
      <c r="AH123" s="1" t="s">
        <v>74</v>
      </c>
      <c r="AI123" s="1">
        <v>2</v>
      </c>
      <c r="AJ123" s="3">
        <v>45852</v>
      </c>
      <c r="AK123" s="3">
        <v>0</v>
      </c>
      <c r="AL123" s="3">
        <v>45843</v>
      </c>
      <c r="AM123" s="3">
        <v>45850</v>
      </c>
      <c r="AN123" s="3">
        <v>45851</v>
      </c>
      <c r="AO123" s="3">
        <v>45851</v>
      </c>
      <c r="AP123" s="3">
        <v>45847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6578.441955555556</v>
      </c>
    </row>
    <row r="124" spans="1:56" ht="27.75" customHeight="1" x14ac:dyDescent="0.45">
      <c r="A124" s="3">
        <v>45821</v>
      </c>
      <c r="B124" s="14" t="s">
        <v>590</v>
      </c>
      <c r="C124" s="9" t="s">
        <v>86</v>
      </c>
      <c r="D124" s="13" t="s">
        <v>591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212</v>
      </c>
      <c r="T124" s="12">
        <v>45852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82</v>
      </c>
      <c r="AA124" s="8">
        <v>21513.800000000003</v>
      </c>
      <c r="AB124" s="8">
        <v>0</v>
      </c>
      <c r="AC124" s="8">
        <v>21513.800000000003</v>
      </c>
      <c r="AD124" s="8">
        <v>0</v>
      </c>
      <c r="AE124" s="8">
        <v>0</v>
      </c>
      <c r="AF124" s="8" t="s">
        <v>347</v>
      </c>
      <c r="AG124" s="1" t="s">
        <v>119</v>
      </c>
      <c r="AH124" s="1" t="s">
        <v>74</v>
      </c>
      <c r="AI124" s="1">
        <v>2</v>
      </c>
      <c r="AJ124" s="3">
        <v>45852</v>
      </c>
      <c r="AK124" s="3">
        <v>0</v>
      </c>
      <c r="AL124" s="3">
        <v>45843</v>
      </c>
      <c r="AM124" s="3">
        <v>45850</v>
      </c>
      <c r="AN124" s="3">
        <v>45851</v>
      </c>
      <c r="AO124" s="3">
        <v>45851</v>
      </c>
      <c r="AP124" s="3">
        <v>45847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1644.610488888889</v>
      </c>
    </row>
    <row r="125" spans="1:56" ht="27.75" customHeight="1" x14ac:dyDescent="0.45">
      <c r="A125" s="3">
        <v>45818</v>
      </c>
      <c r="B125" s="14" t="s">
        <v>567</v>
      </c>
      <c r="C125" s="9" t="s">
        <v>86</v>
      </c>
      <c r="D125" s="13" t="s">
        <v>346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212</v>
      </c>
      <c r="T125" s="12">
        <v>45859</v>
      </c>
      <c r="U125" s="11">
        <v>50000</v>
      </c>
      <c r="V125" s="10">
        <v>0</v>
      </c>
      <c r="W125" s="10">
        <v>50000</v>
      </c>
      <c r="X125" s="10">
        <v>0</v>
      </c>
      <c r="Y125" s="10">
        <v>52500</v>
      </c>
      <c r="Z125" s="9" t="s">
        <v>82</v>
      </c>
      <c r="AA125" s="8">
        <v>53784.500000000007</v>
      </c>
      <c r="AB125" s="8">
        <v>0</v>
      </c>
      <c r="AC125" s="8">
        <v>53784.500000000007</v>
      </c>
      <c r="AD125" s="8">
        <v>0</v>
      </c>
      <c r="AE125" s="8">
        <v>0</v>
      </c>
      <c r="AF125" s="8" t="s">
        <v>532</v>
      </c>
      <c r="AG125" s="1" t="s">
        <v>61</v>
      </c>
      <c r="AH125" s="1" t="s">
        <v>74</v>
      </c>
      <c r="AI125" s="1">
        <v>2</v>
      </c>
      <c r="AJ125" s="3">
        <v>45859</v>
      </c>
      <c r="AK125" s="3">
        <v>0</v>
      </c>
      <c r="AL125" s="3">
        <v>45850</v>
      </c>
      <c r="AM125" s="3">
        <v>45857</v>
      </c>
      <c r="AN125" s="3">
        <v>45858</v>
      </c>
      <c r="AO125" s="3">
        <v>45858</v>
      </c>
      <c r="AP125" s="3">
        <v>45854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4111.5262222222227</v>
      </c>
    </row>
    <row r="126" spans="1:56" ht="27.75" customHeight="1" x14ac:dyDescent="0.45">
      <c r="A126" s="3">
        <v>45818</v>
      </c>
      <c r="B126" s="14" t="s">
        <v>568</v>
      </c>
      <c r="C126" s="9" t="s">
        <v>86</v>
      </c>
      <c r="D126" s="13" t="s">
        <v>533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212</v>
      </c>
      <c r="T126" s="12">
        <v>45859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82</v>
      </c>
      <c r="AA126" s="8">
        <v>32270.700000000004</v>
      </c>
      <c r="AB126" s="8">
        <v>0</v>
      </c>
      <c r="AC126" s="8">
        <v>32270.700000000004</v>
      </c>
      <c r="AD126" s="8">
        <v>0</v>
      </c>
      <c r="AE126" s="8">
        <v>0</v>
      </c>
      <c r="AF126" s="8" t="s">
        <v>532</v>
      </c>
      <c r="AG126" s="1" t="s">
        <v>119</v>
      </c>
      <c r="AH126" s="1" t="s">
        <v>74</v>
      </c>
      <c r="AI126" s="1">
        <v>2</v>
      </c>
      <c r="AJ126" s="3">
        <v>45859</v>
      </c>
      <c r="AK126" s="3">
        <v>0</v>
      </c>
      <c r="AL126" s="3">
        <v>45850</v>
      </c>
      <c r="AM126" s="3">
        <v>45857</v>
      </c>
      <c r="AN126" s="3">
        <v>45858</v>
      </c>
      <c r="AO126" s="3">
        <v>45858</v>
      </c>
      <c r="AP126" s="3">
        <v>45854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2466.9157333333337</v>
      </c>
    </row>
    <row r="127" spans="1:56" ht="27.75" customHeight="1" x14ac:dyDescent="0.45">
      <c r="A127" s="3">
        <v>45796</v>
      </c>
      <c r="B127" s="14" t="s">
        <v>375</v>
      </c>
      <c r="C127" s="9" t="s">
        <v>147</v>
      </c>
      <c r="D127" s="13" t="s">
        <v>611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221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>
        <v>45838</v>
      </c>
      <c r="U127" s="11">
        <v>640</v>
      </c>
      <c r="V127" s="10">
        <v>0</v>
      </c>
      <c r="W127" s="10">
        <v>640</v>
      </c>
      <c r="X127" s="10">
        <v>0</v>
      </c>
      <c r="Y127" s="10">
        <v>672</v>
      </c>
      <c r="Z127" s="9" t="s">
        <v>82</v>
      </c>
      <c r="AA127" s="8">
        <v>670.56000000000006</v>
      </c>
      <c r="AB127" s="8">
        <v>0</v>
      </c>
      <c r="AC127" s="8">
        <v>670.56000000000006</v>
      </c>
      <c r="AD127" s="8">
        <v>0</v>
      </c>
      <c r="AE127" s="8">
        <v>0</v>
      </c>
      <c r="AF127" s="8" t="s">
        <v>240</v>
      </c>
      <c r="AG127" s="1" t="s">
        <v>119</v>
      </c>
      <c r="AH127" s="1" t="s">
        <v>74</v>
      </c>
      <c r="AI127" s="1">
        <v>2</v>
      </c>
      <c r="AJ127" s="3">
        <v>45838</v>
      </c>
      <c r="AK127" s="3">
        <v>0</v>
      </c>
      <c r="AL127" s="3">
        <v>45829</v>
      </c>
      <c r="AM127" s="3">
        <v>45836</v>
      </c>
      <c r="AN127" s="3">
        <v>45837</v>
      </c>
      <c r="AO127" s="3">
        <v>45837</v>
      </c>
      <c r="AP127" s="3">
        <v>45833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51.260586666666669</v>
      </c>
    </row>
    <row r="128" spans="1:56" ht="27.75" customHeight="1" x14ac:dyDescent="0.45">
      <c r="A128" s="3" t="s">
        <v>141</v>
      </c>
      <c r="B128" s="14" t="s">
        <v>141</v>
      </c>
      <c r="C128" s="9" t="s">
        <v>147</v>
      </c>
      <c r="D128" s="13" t="s">
        <v>61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221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>
        <v>45868</v>
      </c>
      <c r="U128" s="11">
        <v>150000</v>
      </c>
      <c r="V128" s="10">
        <v>0</v>
      </c>
      <c r="W128" s="10">
        <v>150000</v>
      </c>
      <c r="X128" s="10">
        <v>0</v>
      </c>
      <c r="Y128" s="10">
        <v>157500</v>
      </c>
      <c r="Z128" s="9" t="s">
        <v>82</v>
      </c>
      <c r="AA128" s="8">
        <v>157162.5</v>
      </c>
      <c r="AB128" s="8">
        <v>0</v>
      </c>
      <c r="AC128" s="8">
        <v>157162.5</v>
      </c>
      <c r="AD128" s="8">
        <v>0</v>
      </c>
      <c r="AE128" s="8">
        <v>0</v>
      </c>
      <c r="AF128" s="8" t="s">
        <v>240</v>
      </c>
      <c r="AG128" s="1" t="s">
        <v>119</v>
      </c>
      <c r="AH128" s="1" t="s">
        <v>74</v>
      </c>
      <c r="AI128" s="1">
        <v>2</v>
      </c>
      <c r="AJ128" s="3">
        <v>45868</v>
      </c>
      <c r="AK128" s="3">
        <v>0</v>
      </c>
      <c r="AL128" s="3">
        <v>45859</v>
      </c>
      <c r="AM128" s="3">
        <v>45866</v>
      </c>
      <c r="AN128" s="3">
        <v>45867</v>
      </c>
      <c r="AO128" s="3">
        <v>45867</v>
      </c>
      <c r="AP128" s="3">
        <v>45863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12014.2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37</v>
      </c>
      <c r="G129" s="9">
        <v>0</v>
      </c>
      <c r="H129" s="9">
        <v>0</v>
      </c>
      <c r="I129" s="9">
        <v>80</v>
      </c>
      <c r="J129" s="9" t="s">
        <v>57</v>
      </c>
      <c r="K129" s="9">
        <v>3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82</v>
      </c>
      <c r="AA129" s="8">
        <v>725643.71000000008</v>
      </c>
      <c r="AB129" s="8">
        <v>116856.95000000001</v>
      </c>
      <c r="AC129" s="8">
        <v>608786.76</v>
      </c>
      <c r="AD129" s="8">
        <v>0</v>
      </c>
      <c r="AE129" s="8">
        <v>0</v>
      </c>
      <c r="AF129" s="8" t="s">
        <v>58</v>
      </c>
      <c r="AG129" s="1" t="s">
        <v>119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45815</v>
      </c>
      <c r="B130" s="14" t="s">
        <v>518</v>
      </c>
      <c r="C130" s="9" t="s">
        <v>519</v>
      </c>
      <c r="D130" s="13" t="s">
        <v>332</v>
      </c>
      <c r="E130" s="9">
        <v>20</v>
      </c>
      <c r="F130" s="9">
        <v>34</v>
      </c>
      <c r="G130" s="9" t="s">
        <v>60</v>
      </c>
      <c r="H130" s="9">
        <v>0</v>
      </c>
      <c r="I130" s="9">
        <v>85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128</v>
      </c>
      <c r="T130" s="12">
        <v>45838</v>
      </c>
      <c r="U130" s="11">
        <v>1345000</v>
      </c>
      <c r="V130" s="10">
        <v>840000</v>
      </c>
      <c r="W130" s="10">
        <v>505000</v>
      </c>
      <c r="X130" s="10">
        <v>908425</v>
      </c>
      <c r="Y130" s="10">
        <v>458403.75</v>
      </c>
      <c r="Z130" s="9" t="s">
        <v>333</v>
      </c>
      <c r="AA130" s="8">
        <v>417476.08798874996</v>
      </c>
      <c r="AB130" s="8">
        <v>144227.53924307844</v>
      </c>
      <c r="AC130" s="8">
        <v>273248.54874567152</v>
      </c>
      <c r="AD130" s="8">
        <v>0</v>
      </c>
      <c r="AE130" s="8">
        <v>0</v>
      </c>
      <c r="AF130" s="8">
        <v>0</v>
      </c>
      <c r="AG130" s="1" t="s">
        <v>119</v>
      </c>
      <c r="AH130" s="1" t="s">
        <v>74</v>
      </c>
      <c r="AI130" s="1">
        <v>2</v>
      </c>
      <c r="AJ130" s="3">
        <v>45838</v>
      </c>
      <c r="AK130" s="3">
        <v>0</v>
      </c>
      <c r="AL130" s="3">
        <v>45829</v>
      </c>
      <c r="AM130" s="3">
        <v>45836</v>
      </c>
      <c r="AN130" s="3">
        <v>45837</v>
      </c>
      <c r="AO130" s="3">
        <v>45837</v>
      </c>
      <c r="AP130" s="3">
        <v>45833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334</v>
      </c>
      <c r="BD130" s="56">
        <v>24000.330864828149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34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333</v>
      </c>
      <c r="AA131" s="8">
        <v>417476.08798874996</v>
      </c>
      <c r="AB131" s="8">
        <v>144227.53924307844</v>
      </c>
      <c r="AC131" s="8">
        <v>273248.54874567152</v>
      </c>
      <c r="AD131" s="8">
        <v>0</v>
      </c>
      <c r="AE131" s="8">
        <v>0</v>
      </c>
      <c r="AF131" s="8" t="s">
        <v>58</v>
      </c>
      <c r="AG131" s="1" t="s">
        <v>119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335</v>
      </c>
      <c r="BD131" s="56">
        <v>0</v>
      </c>
    </row>
    <row r="132" spans="1:56" ht="27.75" customHeight="1" x14ac:dyDescent="0.45">
      <c r="A132" s="3">
        <v>45814</v>
      </c>
      <c r="B132" s="14" t="s">
        <v>526</v>
      </c>
      <c r="C132" s="9" t="s">
        <v>111</v>
      </c>
      <c r="D132" s="13" t="s">
        <v>398</v>
      </c>
      <c r="E132" s="9">
        <v>21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42</v>
      </c>
      <c r="O132" s="9">
        <v>40</v>
      </c>
      <c r="P132" s="10">
        <v>68.387785804799989</v>
      </c>
      <c r="Q132" s="10">
        <v>0</v>
      </c>
      <c r="R132" s="10">
        <v>68.387785804799989</v>
      </c>
      <c r="S132" s="9" t="s">
        <v>67</v>
      </c>
      <c r="T132" s="12">
        <v>45824</v>
      </c>
      <c r="U132" s="11">
        <v>3000</v>
      </c>
      <c r="V132" s="10">
        <v>0</v>
      </c>
      <c r="W132" s="10">
        <v>3000</v>
      </c>
      <c r="X132" s="10">
        <v>3300</v>
      </c>
      <c r="Y132" s="10">
        <v>0</v>
      </c>
      <c r="Z132" s="9" t="s">
        <v>124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68</v>
      </c>
      <c r="AI132" s="1">
        <v>4</v>
      </c>
      <c r="AJ132" s="3">
        <v>45824</v>
      </c>
      <c r="AK132" s="3">
        <v>45820</v>
      </c>
      <c r="AL132" s="3">
        <v>45814</v>
      </c>
      <c r="AM132" s="3">
        <v>45821</v>
      </c>
      <c r="AN132" s="3">
        <v>45822</v>
      </c>
      <c r="AO132" s="3">
        <v>45822</v>
      </c>
      <c r="AP132" s="3">
        <v>45819</v>
      </c>
      <c r="AQ132" s="3">
        <v>45823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125</v>
      </c>
      <c r="BD132" s="56">
        <v>0</v>
      </c>
    </row>
    <row r="133" spans="1:56" ht="27.75" customHeight="1" x14ac:dyDescent="0.45">
      <c r="A133" s="3">
        <v>45814</v>
      </c>
      <c r="B133" s="14" t="s">
        <v>514</v>
      </c>
      <c r="C133" s="9" t="s">
        <v>515</v>
      </c>
      <c r="D133" s="13" t="s">
        <v>516</v>
      </c>
      <c r="E133" s="9">
        <v>21</v>
      </c>
      <c r="F133" s="9">
        <v>37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45827</v>
      </c>
      <c r="U133" s="11">
        <v>5000</v>
      </c>
      <c r="V133" s="10">
        <v>4712</v>
      </c>
      <c r="W133" s="10">
        <v>288</v>
      </c>
      <c r="X133" s="10">
        <v>5220</v>
      </c>
      <c r="Y133" s="10">
        <v>0</v>
      </c>
      <c r="Z133" s="9" t="s">
        <v>124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121</v>
      </c>
      <c r="AH133" s="1" t="s">
        <v>68</v>
      </c>
      <c r="AI133" s="1">
        <v>4</v>
      </c>
      <c r="AJ133" s="3">
        <v>45827</v>
      </c>
      <c r="AK133" s="3">
        <v>45823</v>
      </c>
      <c r="AL133" s="3">
        <v>45817</v>
      </c>
      <c r="AM133" s="3">
        <v>45824</v>
      </c>
      <c r="AN133" s="3">
        <v>45825</v>
      </c>
      <c r="AO133" s="3">
        <v>45825</v>
      </c>
      <c r="AP133" s="3">
        <v>45822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125</v>
      </c>
      <c r="BD133" s="56">
        <v>0</v>
      </c>
    </row>
    <row r="134" spans="1:56" ht="27.75" customHeight="1" x14ac:dyDescent="0.45">
      <c r="A134" s="3">
        <v>45798</v>
      </c>
      <c r="B134" s="14" t="s">
        <v>399</v>
      </c>
      <c r="C134" s="9" t="s">
        <v>111</v>
      </c>
      <c r="D134" s="13" t="s">
        <v>392</v>
      </c>
      <c r="E134" s="9">
        <v>21</v>
      </c>
      <c r="F134" s="9">
        <v>38</v>
      </c>
      <c r="G134" s="9" t="s">
        <v>60</v>
      </c>
      <c r="H134" s="9" t="s">
        <v>66</v>
      </c>
      <c r="I134" s="9">
        <v>102</v>
      </c>
      <c r="J134" s="9" t="s">
        <v>57</v>
      </c>
      <c r="K134" s="9">
        <v>5</v>
      </c>
      <c r="L134" s="9" t="s">
        <v>92</v>
      </c>
      <c r="M134" s="10">
        <v>22</v>
      </c>
      <c r="N134" s="9">
        <v>40</v>
      </c>
      <c r="O134" s="9">
        <v>40</v>
      </c>
      <c r="P134" s="10">
        <v>65.13122457599998</v>
      </c>
      <c r="Q134" s="10">
        <v>0</v>
      </c>
      <c r="R134" s="10">
        <v>65.13122457599998</v>
      </c>
      <c r="S134" s="9" t="s">
        <v>67</v>
      </c>
      <c r="T134" s="12">
        <v>45824</v>
      </c>
      <c r="U134" s="11">
        <v>3000</v>
      </c>
      <c r="V134" s="10">
        <v>0</v>
      </c>
      <c r="W134" s="10">
        <v>3000</v>
      </c>
      <c r="X134" s="10">
        <v>3325</v>
      </c>
      <c r="Y134" s="10">
        <v>0</v>
      </c>
      <c r="Z134" s="9" t="s">
        <v>124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121</v>
      </c>
      <c r="AH134" s="1" t="s">
        <v>68</v>
      </c>
      <c r="AI134" s="1">
        <v>4</v>
      </c>
      <c r="AJ134" s="3">
        <v>45824</v>
      </c>
      <c r="AK134" s="3">
        <v>45820</v>
      </c>
      <c r="AL134" s="3">
        <v>45814</v>
      </c>
      <c r="AM134" s="3">
        <v>45821</v>
      </c>
      <c r="AN134" s="3">
        <v>45822</v>
      </c>
      <c r="AO134" s="3">
        <v>45822</v>
      </c>
      <c r="AP134" s="3">
        <v>45819</v>
      </c>
      <c r="AQ134" s="3">
        <v>45823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125</v>
      </c>
      <c r="BD134" s="56">
        <v>0</v>
      </c>
    </row>
    <row r="135" spans="1:56" ht="27.75" customHeight="1" x14ac:dyDescent="0.45">
      <c r="A135" s="3">
        <v>45803</v>
      </c>
      <c r="B135" s="14" t="s">
        <v>416</v>
      </c>
      <c r="C135" s="9" t="s">
        <v>111</v>
      </c>
      <c r="D135" s="13" t="s">
        <v>417</v>
      </c>
      <c r="E135" s="9">
        <v>21</v>
      </c>
      <c r="F135" s="9">
        <v>40</v>
      </c>
      <c r="G135" s="9" t="s">
        <v>60</v>
      </c>
      <c r="H135" s="9" t="s">
        <v>66</v>
      </c>
      <c r="I135" s="9">
        <v>108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42</v>
      </c>
      <c r="O135" s="9">
        <v>40</v>
      </c>
      <c r="P135" s="10">
        <v>113.97964300799998</v>
      </c>
      <c r="Q135" s="10">
        <v>0</v>
      </c>
      <c r="R135" s="10">
        <v>113.97964300799998</v>
      </c>
      <c r="S135" s="9" t="s">
        <v>67</v>
      </c>
      <c r="T135" s="12">
        <v>45831</v>
      </c>
      <c r="U135" s="11">
        <v>5000</v>
      </c>
      <c r="V135" s="10">
        <v>0</v>
      </c>
      <c r="W135" s="10">
        <v>5000</v>
      </c>
      <c r="X135" s="10">
        <v>5440</v>
      </c>
      <c r="Y135" s="10">
        <v>0</v>
      </c>
      <c r="Z135" s="9" t="s">
        <v>124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121</v>
      </c>
      <c r="AH135" s="1" t="s">
        <v>68</v>
      </c>
      <c r="AI135" s="1">
        <v>4</v>
      </c>
      <c r="AJ135" s="3">
        <v>45831</v>
      </c>
      <c r="AK135" s="3">
        <v>45827</v>
      </c>
      <c r="AL135" s="3">
        <v>45821</v>
      </c>
      <c r="AM135" s="3">
        <v>45828</v>
      </c>
      <c r="AN135" s="3">
        <v>45829</v>
      </c>
      <c r="AO135" s="3">
        <v>45829</v>
      </c>
      <c r="AP135" s="3">
        <v>45826</v>
      </c>
      <c r="AQ135" s="3">
        <v>45830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125</v>
      </c>
      <c r="BD135" s="56">
        <v>0</v>
      </c>
    </row>
    <row r="136" spans="1:56" ht="27.75" customHeight="1" x14ac:dyDescent="0.45">
      <c r="A136" s="3">
        <v>45817</v>
      </c>
      <c r="B136" s="14" t="s">
        <v>550</v>
      </c>
      <c r="C136" s="9" t="s">
        <v>538</v>
      </c>
      <c r="D136" s="13" t="s">
        <v>539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97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108.55204095999999</v>
      </c>
      <c r="Q136" s="10">
        <v>0</v>
      </c>
      <c r="R136" s="10">
        <v>108.55204095999999</v>
      </c>
      <c r="S136" s="9" t="s">
        <v>71</v>
      </c>
      <c r="T136" s="12">
        <v>45831</v>
      </c>
      <c r="U136" s="11">
        <v>5000</v>
      </c>
      <c r="V136" s="10">
        <v>0</v>
      </c>
      <c r="W136" s="10">
        <v>5000</v>
      </c>
      <c r="X136" s="10">
        <v>5400</v>
      </c>
      <c r="Y136" s="10">
        <v>0</v>
      </c>
      <c r="Z136" s="9" t="s">
        <v>124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120</v>
      </c>
      <c r="AH136" s="1" t="s">
        <v>68</v>
      </c>
      <c r="AI136" s="1">
        <v>4</v>
      </c>
      <c r="AJ136" s="3">
        <v>45831</v>
      </c>
      <c r="AK136" s="3">
        <v>45827</v>
      </c>
      <c r="AL136" s="3">
        <v>45821</v>
      </c>
      <c r="AM136" s="3">
        <v>45828</v>
      </c>
      <c r="AN136" s="3">
        <v>45829</v>
      </c>
      <c r="AO136" s="3">
        <v>45829</v>
      </c>
      <c r="AP136" s="3">
        <v>45826</v>
      </c>
      <c r="AQ136" s="3">
        <v>45830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0</v>
      </c>
    </row>
    <row r="137" spans="1:56" ht="27.75" customHeight="1" x14ac:dyDescent="0.45">
      <c r="A137" s="3">
        <v>45817</v>
      </c>
      <c r="B137" s="14" t="s">
        <v>550</v>
      </c>
      <c r="C137" s="9" t="s">
        <v>538</v>
      </c>
      <c r="D137" s="13" t="s">
        <v>540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97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71</v>
      </c>
      <c r="T137" s="12">
        <v>45831</v>
      </c>
      <c r="U137" s="11">
        <v>5000</v>
      </c>
      <c r="V137" s="10">
        <v>0</v>
      </c>
      <c r="W137" s="10">
        <v>5000</v>
      </c>
      <c r="X137" s="10">
        <v>5340</v>
      </c>
      <c r="Y137" s="10">
        <v>0</v>
      </c>
      <c r="Z137" s="9" t="s">
        <v>124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120</v>
      </c>
      <c r="AH137" s="1" t="s">
        <v>68</v>
      </c>
      <c r="AI137" s="1">
        <v>4</v>
      </c>
      <c r="AJ137" s="3">
        <v>45831</v>
      </c>
      <c r="AK137" s="3">
        <v>45827</v>
      </c>
      <c r="AL137" s="3">
        <v>45821</v>
      </c>
      <c r="AM137" s="3">
        <v>45828</v>
      </c>
      <c r="AN137" s="3">
        <v>45829</v>
      </c>
      <c r="AO137" s="3">
        <v>45829</v>
      </c>
      <c r="AP137" s="3">
        <v>45826</v>
      </c>
      <c r="AQ137" s="3">
        <v>45830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125</v>
      </c>
      <c r="BD137" s="56">
        <v>0</v>
      </c>
    </row>
    <row r="138" spans="1:56" ht="27.75" customHeight="1" x14ac:dyDescent="0.45">
      <c r="A138" s="3">
        <v>45822</v>
      </c>
      <c r="B138" s="14" t="s">
        <v>612</v>
      </c>
      <c r="C138" s="9" t="s">
        <v>538</v>
      </c>
      <c r="D138" s="13" t="s">
        <v>587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97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40</v>
      </c>
      <c r="O138" s="9">
        <v>40</v>
      </c>
      <c r="P138" s="10">
        <v>65.13122457599998</v>
      </c>
      <c r="Q138" s="10">
        <v>0</v>
      </c>
      <c r="R138" s="10">
        <v>65.13122457599998</v>
      </c>
      <c r="S138" s="9" t="s">
        <v>71</v>
      </c>
      <c r="T138" s="12">
        <v>45831</v>
      </c>
      <c r="U138" s="11">
        <v>3000</v>
      </c>
      <c r="V138" s="10">
        <v>0</v>
      </c>
      <c r="W138" s="10">
        <v>3000</v>
      </c>
      <c r="X138" s="10">
        <v>3300</v>
      </c>
      <c r="Y138" s="10">
        <v>0</v>
      </c>
      <c r="Z138" s="9" t="s">
        <v>124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120</v>
      </c>
      <c r="AH138" s="1" t="s">
        <v>68</v>
      </c>
      <c r="AI138" s="1">
        <v>4</v>
      </c>
      <c r="AJ138" s="3">
        <v>45831</v>
      </c>
      <c r="AK138" s="3">
        <v>45827</v>
      </c>
      <c r="AL138" s="3">
        <v>45821</v>
      </c>
      <c r="AM138" s="3">
        <v>45828</v>
      </c>
      <c r="AN138" s="3">
        <v>45829</v>
      </c>
      <c r="AO138" s="3">
        <v>45829</v>
      </c>
      <c r="AP138" s="3">
        <v>45826</v>
      </c>
      <c r="AQ138" s="3">
        <v>45830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0</v>
      </c>
    </row>
    <row r="139" spans="1:56" ht="27.75" customHeight="1" x14ac:dyDescent="0.45">
      <c r="A139" s="3">
        <v>45822</v>
      </c>
      <c r="B139" s="14" t="s">
        <v>596</v>
      </c>
      <c r="C139" s="9" t="s">
        <v>185</v>
      </c>
      <c r="D139" s="13" t="s">
        <v>597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40</v>
      </c>
      <c r="O139" s="9">
        <v>40</v>
      </c>
      <c r="P139" s="10">
        <v>217.10408191999997</v>
      </c>
      <c r="Q139" s="10">
        <v>0</v>
      </c>
      <c r="R139" s="10">
        <v>217.10408191999997</v>
      </c>
      <c r="S139" s="9" t="s">
        <v>71</v>
      </c>
      <c r="T139" s="12">
        <v>45834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124</v>
      </c>
      <c r="AA139" s="8">
        <v>10756.900000000001</v>
      </c>
      <c r="AB139" s="8">
        <v>10756.900000000001</v>
      </c>
      <c r="AC139" s="8">
        <v>0</v>
      </c>
      <c r="AD139" s="8">
        <v>10756.900000000001</v>
      </c>
      <c r="AE139" s="8">
        <v>0</v>
      </c>
      <c r="AF139" s="8">
        <v>0</v>
      </c>
      <c r="AG139" s="1" t="s">
        <v>61</v>
      </c>
      <c r="AH139" s="1" t="s">
        <v>68</v>
      </c>
      <c r="AI139" s="1">
        <v>4</v>
      </c>
      <c r="AJ139" s="3">
        <v>45834</v>
      </c>
      <c r="AK139" s="3">
        <v>45830</v>
      </c>
      <c r="AL139" s="3">
        <v>45824</v>
      </c>
      <c r="AM139" s="3">
        <v>45831</v>
      </c>
      <c r="AN139" s="3">
        <v>45832</v>
      </c>
      <c r="AO139" s="3">
        <v>45832</v>
      </c>
      <c r="AP139" s="3">
        <v>45829</v>
      </c>
      <c r="AQ139" s="3">
        <v>45833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0</v>
      </c>
    </row>
    <row r="140" spans="1:56" ht="27.75" customHeight="1" x14ac:dyDescent="0.45">
      <c r="A140" s="3">
        <v>45826</v>
      </c>
      <c r="B140" s="14" t="s">
        <v>637</v>
      </c>
      <c r="C140" s="9" t="s">
        <v>111</v>
      </c>
      <c r="D140" s="13" t="s">
        <v>394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173.68326553599996</v>
      </c>
      <c r="Q140" s="10">
        <v>0</v>
      </c>
      <c r="R140" s="10">
        <v>173.68326553599996</v>
      </c>
      <c r="S140" s="9" t="s">
        <v>67</v>
      </c>
      <c r="T140" s="12">
        <v>45847</v>
      </c>
      <c r="U140" s="11">
        <v>8000</v>
      </c>
      <c r="V140" s="10">
        <v>0</v>
      </c>
      <c r="W140" s="10">
        <v>8000</v>
      </c>
      <c r="X140" s="10">
        <v>0</v>
      </c>
      <c r="Y140" s="10">
        <v>8400</v>
      </c>
      <c r="Z140" s="9" t="s">
        <v>124</v>
      </c>
      <c r="AA140" s="8">
        <v>8829.0399999999991</v>
      </c>
      <c r="AB140" s="8">
        <v>0</v>
      </c>
      <c r="AC140" s="8">
        <v>8829.0399999999991</v>
      </c>
      <c r="AD140" s="8">
        <v>0</v>
      </c>
      <c r="AE140" s="8">
        <v>8829.0399999999991</v>
      </c>
      <c r="AF140" s="8">
        <v>0</v>
      </c>
      <c r="AG140" s="1" t="s">
        <v>120</v>
      </c>
      <c r="AH140" s="1" t="s">
        <v>68</v>
      </c>
      <c r="AI140" s="1">
        <v>4</v>
      </c>
      <c r="AJ140" s="3">
        <v>45847</v>
      </c>
      <c r="AK140" s="3">
        <v>45843</v>
      </c>
      <c r="AL140" s="3">
        <v>45837</v>
      </c>
      <c r="AM140" s="3">
        <v>45844</v>
      </c>
      <c r="AN140" s="3">
        <v>45845</v>
      </c>
      <c r="AO140" s="3">
        <v>45845</v>
      </c>
      <c r="AP140" s="3">
        <v>45842</v>
      </c>
      <c r="AQ140" s="3">
        <v>45846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125</v>
      </c>
      <c r="BD140" s="56">
        <v>634.92569653333328</v>
      </c>
    </row>
    <row r="141" spans="1:56" ht="27.75" customHeight="1" x14ac:dyDescent="0.45">
      <c r="A141" s="3">
        <v>45826</v>
      </c>
      <c r="B141" s="14" t="s">
        <v>638</v>
      </c>
      <c r="C141" s="9" t="s">
        <v>111</v>
      </c>
      <c r="D141" s="13" t="s">
        <v>639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40</v>
      </c>
      <c r="O141" s="9">
        <v>40</v>
      </c>
      <c r="P141" s="10">
        <v>65.13122457599998</v>
      </c>
      <c r="Q141" s="10">
        <v>0</v>
      </c>
      <c r="R141" s="10">
        <v>65.13122457599998</v>
      </c>
      <c r="S141" s="9" t="s">
        <v>67</v>
      </c>
      <c r="T141" s="12">
        <v>45868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124</v>
      </c>
      <c r="AA141" s="8">
        <v>3310.89</v>
      </c>
      <c r="AB141" s="8">
        <v>0</v>
      </c>
      <c r="AC141" s="8">
        <v>3310.89</v>
      </c>
      <c r="AD141" s="8">
        <v>0</v>
      </c>
      <c r="AE141" s="8">
        <v>3310.89</v>
      </c>
      <c r="AF141" s="8">
        <v>0</v>
      </c>
      <c r="AG141" s="1" t="s">
        <v>120</v>
      </c>
      <c r="AH141" s="1" t="s">
        <v>68</v>
      </c>
      <c r="AI141" s="1">
        <v>4</v>
      </c>
      <c r="AJ141" s="3">
        <v>45868</v>
      </c>
      <c r="AK141" s="3">
        <v>45864</v>
      </c>
      <c r="AL141" s="3">
        <v>45858</v>
      </c>
      <c r="AM141" s="3">
        <v>45865</v>
      </c>
      <c r="AN141" s="3">
        <v>45866</v>
      </c>
      <c r="AO141" s="3">
        <v>45866</v>
      </c>
      <c r="AP141" s="3">
        <v>45863</v>
      </c>
      <c r="AQ141" s="3">
        <v>45867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125</v>
      </c>
      <c r="BD141" s="56">
        <v>238.09713619999999</v>
      </c>
    </row>
    <row r="142" spans="1:56" ht="27.75" customHeight="1" x14ac:dyDescent="0.45">
      <c r="A142" s="3" t="s">
        <v>141</v>
      </c>
      <c r="B142" s="14" t="s">
        <v>141</v>
      </c>
      <c r="C142" s="9" t="s">
        <v>115</v>
      </c>
      <c r="D142" s="13" t="s">
        <v>61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>
        <v>45868</v>
      </c>
      <c r="U142" s="11">
        <v>130000</v>
      </c>
      <c r="V142" s="10">
        <v>0</v>
      </c>
      <c r="W142" s="10">
        <v>130000</v>
      </c>
      <c r="X142" s="10">
        <v>0</v>
      </c>
      <c r="Y142" s="10">
        <v>136500</v>
      </c>
      <c r="Z142" s="9" t="s">
        <v>124</v>
      </c>
      <c r="AA142" s="8">
        <v>139839.70000000001</v>
      </c>
      <c r="AB142" s="8">
        <v>41586</v>
      </c>
      <c r="AC142" s="8">
        <v>98253.700000000012</v>
      </c>
      <c r="AD142" s="8">
        <v>0</v>
      </c>
      <c r="AE142" s="8">
        <v>139839.70000000001</v>
      </c>
      <c r="AF142" s="8">
        <v>0</v>
      </c>
      <c r="AG142" s="1" t="s">
        <v>119</v>
      </c>
      <c r="AH142" s="1" t="s">
        <v>68</v>
      </c>
      <c r="AI142" s="1">
        <v>4</v>
      </c>
      <c r="AJ142" s="3">
        <v>45868</v>
      </c>
      <c r="AK142" s="3">
        <v>45864</v>
      </c>
      <c r="AL142" s="3">
        <v>45858</v>
      </c>
      <c r="AM142" s="3">
        <v>45865</v>
      </c>
      <c r="AN142" s="3">
        <v>45866</v>
      </c>
      <c r="AO142" s="3">
        <v>45866</v>
      </c>
      <c r="AP142" s="3">
        <v>45863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7065.7510793333331</v>
      </c>
    </row>
    <row r="143" spans="1:56" ht="27.75" customHeight="1" x14ac:dyDescent="0.45">
      <c r="A143" s="3">
        <v>45826</v>
      </c>
      <c r="B143" s="14" t="s">
        <v>637</v>
      </c>
      <c r="C143" s="9" t="s">
        <v>111</v>
      </c>
      <c r="D143" s="13" t="s">
        <v>394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151.97285734399995</v>
      </c>
      <c r="Q143" s="10">
        <v>0</v>
      </c>
      <c r="R143" s="10">
        <v>151.97285734399995</v>
      </c>
      <c r="S143" s="9" t="s">
        <v>67</v>
      </c>
      <c r="T143" s="12" t="s">
        <v>63</v>
      </c>
      <c r="U143" s="11">
        <v>7000</v>
      </c>
      <c r="V143" s="10">
        <v>0</v>
      </c>
      <c r="W143" s="10">
        <v>7000</v>
      </c>
      <c r="X143" s="10">
        <v>0</v>
      </c>
      <c r="Y143" s="10">
        <v>7350</v>
      </c>
      <c r="Z143" s="9" t="s">
        <v>124</v>
      </c>
      <c r="AA143" s="8">
        <v>7725.41</v>
      </c>
      <c r="AB143" s="8">
        <v>0</v>
      </c>
      <c r="AC143" s="8">
        <v>7725.41</v>
      </c>
      <c r="AD143" s="8">
        <v>0</v>
      </c>
      <c r="AE143" s="8">
        <v>7725.41</v>
      </c>
      <c r="AF143" s="8">
        <v>0</v>
      </c>
      <c r="AG143" s="1" t="s">
        <v>120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555.55998446666672</v>
      </c>
    </row>
    <row r="144" spans="1:56" ht="27.75" customHeight="1" x14ac:dyDescent="0.45">
      <c r="A144" s="3">
        <v>45628</v>
      </c>
      <c r="B144" s="14" t="s">
        <v>226</v>
      </c>
      <c r="C144" s="9" t="s">
        <v>113</v>
      </c>
      <c r="D144" s="13" t="s">
        <v>153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>
        <v>45838</v>
      </c>
      <c r="U144" s="11">
        <v>8000</v>
      </c>
      <c r="V144" s="10">
        <v>0</v>
      </c>
      <c r="W144" s="10">
        <v>8000</v>
      </c>
      <c r="X144" s="10">
        <v>0</v>
      </c>
      <c r="Y144" s="10">
        <v>8400</v>
      </c>
      <c r="Z144" s="9" t="s">
        <v>124</v>
      </c>
      <c r="AA144" s="8">
        <v>8605.52</v>
      </c>
      <c r="AB144" s="8">
        <v>0</v>
      </c>
      <c r="AC144" s="8">
        <v>8605.52</v>
      </c>
      <c r="AD144" s="8">
        <v>0</v>
      </c>
      <c r="AE144" s="8">
        <v>8605.52</v>
      </c>
      <c r="AF144" s="8">
        <v>0</v>
      </c>
      <c r="AG144" s="1" t="s">
        <v>120</v>
      </c>
      <c r="AH144" s="1" t="s">
        <v>68</v>
      </c>
      <c r="AI144" s="1">
        <v>4</v>
      </c>
      <c r="AJ144" s="3">
        <v>45838</v>
      </c>
      <c r="AK144" s="3">
        <v>45834</v>
      </c>
      <c r="AL144" s="3">
        <v>45828</v>
      </c>
      <c r="AM144" s="3">
        <v>45835</v>
      </c>
      <c r="AN144" s="3">
        <v>45836</v>
      </c>
      <c r="AO144" s="3">
        <v>45836</v>
      </c>
      <c r="AP144" s="3">
        <v>45833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253</v>
      </c>
      <c r="AZ144" s="2">
        <v>0</v>
      </c>
      <c r="BA144" s="2">
        <v>0</v>
      </c>
      <c r="BB144" s="2">
        <v>0</v>
      </c>
      <c r="BC144" s="1" t="s">
        <v>125</v>
      </c>
      <c r="BD144" s="56">
        <v>618.85162826666658</v>
      </c>
    </row>
    <row r="145" spans="1:56" ht="27.75" customHeight="1" x14ac:dyDescent="0.45">
      <c r="A145" s="3">
        <v>45800</v>
      </c>
      <c r="B145" s="14" t="s">
        <v>397</v>
      </c>
      <c r="C145" s="9" t="s">
        <v>80</v>
      </c>
      <c r="D145" s="13" t="s">
        <v>398</v>
      </c>
      <c r="E145" s="9">
        <v>21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42</v>
      </c>
      <c r="O145" s="9">
        <v>40</v>
      </c>
      <c r="P145" s="10">
        <v>5.2886554355711999</v>
      </c>
      <c r="Q145" s="10">
        <v>0</v>
      </c>
      <c r="R145" s="10">
        <v>5.2886554355711999</v>
      </c>
      <c r="S145" s="9" t="s">
        <v>67</v>
      </c>
      <c r="T145" s="12">
        <v>45838</v>
      </c>
      <c r="U145" s="11">
        <v>5000</v>
      </c>
      <c r="V145" s="10">
        <v>4768</v>
      </c>
      <c r="W145" s="10">
        <v>232</v>
      </c>
      <c r="X145" s="10">
        <v>10420</v>
      </c>
      <c r="Y145" s="10">
        <v>0</v>
      </c>
      <c r="Z145" s="9" t="s">
        <v>124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120</v>
      </c>
      <c r="AH145" s="1" t="s">
        <v>68</v>
      </c>
      <c r="AI145" s="1">
        <v>4</v>
      </c>
      <c r="AJ145" s="3">
        <v>45838</v>
      </c>
      <c r="AK145" s="3">
        <v>45834</v>
      </c>
      <c r="AL145" s="3">
        <v>45828</v>
      </c>
      <c r="AM145" s="3">
        <v>45835</v>
      </c>
      <c r="AN145" s="3">
        <v>45836</v>
      </c>
      <c r="AO145" s="3">
        <v>45836</v>
      </c>
      <c r="AP145" s="3">
        <v>45833</v>
      </c>
      <c r="AQ145" s="3">
        <v>45837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0</v>
      </c>
    </row>
    <row r="146" spans="1:56" ht="27.75" customHeight="1" x14ac:dyDescent="0.45">
      <c r="A146" s="3">
        <v>45631</v>
      </c>
      <c r="B146" s="14" t="s">
        <v>229</v>
      </c>
      <c r="C146" s="9" t="s">
        <v>113</v>
      </c>
      <c r="D146" s="13" t="s">
        <v>153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 t="s">
        <v>63</v>
      </c>
      <c r="U146" s="11">
        <v>16000</v>
      </c>
      <c r="V146" s="10">
        <v>0</v>
      </c>
      <c r="W146" s="10">
        <v>16000</v>
      </c>
      <c r="X146" s="10">
        <v>0</v>
      </c>
      <c r="Y146" s="10">
        <v>16800</v>
      </c>
      <c r="Z146" s="9" t="s">
        <v>124</v>
      </c>
      <c r="AA146" s="8">
        <v>17211.04</v>
      </c>
      <c r="AB146" s="8">
        <v>0</v>
      </c>
      <c r="AC146" s="8">
        <v>17211.04</v>
      </c>
      <c r="AD146" s="8">
        <v>0</v>
      </c>
      <c r="AE146" s="8">
        <v>17211.04</v>
      </c>
      <c r="AF146" s="8">
        <v>0</v>
      </c>
      <c r="AG146" s="1" t="s">
        <v>61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254</v>
      </c>
      <c r="AZ146" s="2">
        <v>0</v>
      </c>
      <c r="BA146" s="2">
        <v>0</v>
      </c>
      <c r="BB146" s="2">
        <v>0</v>
      </c>
      <c r="BC146" s="1" t="s">
        <v>125</v>
      </c>
      <c r="BD146" s="56">
        <v>1237.7032565333332</v>
      </c>
    </row>
    <row r="147" spans="1:56" ht="27.75" customHeight="1" x14ac:dyDescent="0.45">
      <c r="A147" s="3">
        <v>45631</v>
      </c>
      <c r="B147" s="14" t="s">
        <v>230</v>
      </c>
      <c r="C147" s="9" t="s">
        <v>113</v>
      </c>
      <c r="D147" s="13" t="s">
        <v>153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 t="s">
        <v>63</v>
      </c>
      <c r="U147" s="11">
        <v>16000</v>
      </c>
      <c r="V147" s="10">
        <v>0</v>
      </c>
      <c r="W147" s="10">
        <v>16000</v>
      </c>
      <c r="X147" s="10">
        <v>0</v>
      </c>
      <c r="Y147" s="10">
        <v>16800</v>
      </c>
      <c r="Z147" s="9" t="s">
        <v>124</v>
      </c>
      <c r="AA147" s="8">
        <v>17211.04</v>
      </c>
      <c r="AB147" s="8">
        <v>0</v>
      </c>
      <c r="AC147" s="8">
        <v>17211.04</v>
      </c>
      <c r="AD147" s="8">
        <v>0</v>
      </c>
      <c r="AE147" s="8">
        <v>17211.04</v>
      </c>
      <c r="AF147" s="8">
        <v>0</v>
      </c>
      <c r="AG147" s="1" t="s">
        <v>120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255</v>
      </c>
      <c r="AZ147" s="2">
        <v>0</v>
      </c>
      <c r="BA147" s="2">
        <v>0</v>
      </c>
      <c r="BB147" s="2">
        <v>0</v>
      </c>
      <c r="BC147" s="1" t="s">
        <v>125</v>
      </c>
      <c r="BD147" s="56">
        <v>1237.7032565333332</v>
      </c>
    </row>
    <row r="148" spans="1:56" ht="27.75" customHeight="1" x14ac:dyDescent="0.45">
      <c r="A148" s="3" t="s">
        <v>141</v>
      </c>
      <c r="B148" s="14" t="s">
        <v>141</v>
      </c>
      <c r="C148" s="9" t="s">
        <v>113</v>
      </c>
      <c r="D148" s="13" t="s">
        <v>153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 t="s">
        <v>63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124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10756.900000000001</v>
      </c>
      <c r="AF148" s="8">
        <v>0</v>
      </c>
      <c r="AG148" s="1" t="s">
        <v>119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125</v>
      </c>
      <c r="BD148" s="56">
        <v>773.56453533333331</v>
      </c>
    </row>
    <row r="149" spans="1:56" ht="27.75" customHeight="1" x14ac:dyDescent="0.45">
      <c r="A149" s="3" t="s">
        <v>141</v>
      </c>
      <c r="B149" s="14" t="s">
        <v>141</v>
      </c>
      <c r="C149" s="9" t="s">
        <v>111</v>
      </c>
      <c r="D149" s="13" t="s">
        <v>61</v>
      </c>
      <c r="E149" s="9">
        <v>21</v>
      </c>
      <c r="F149" s="9">
        <v>40</v>
      </c>
      <c r="G149" s="9" t="s">
        <v>60</v>
      </c>
      <c r="H149" s="9" t="s">
        <v>66</v>
      </c>
      <c r="I149" s="9">
        <v>108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42</v>
      </c>
      <c r="O149" s="9">
        <v>40</v>
      </c>
      <c r="P149" s="10">
        <v>227.95928601599996</v>
      </c>
      <c r="Q149" s="10">
        <v>0</v>
      </c>
      <c r="R149" s="10">
        <v>227.95928601599996</v>
      </c>
      <c r="S149" s="9" t="s">
        <v>67</v>
      </c>
      <c r="T149" s="12" t="s">
        <v>63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124</v>
      </c>
      <c r="AA149" s="8">
        <v>11595.1</v>
      </c>
      <c r="AB149" s="8">
        <v>0</v>
      </c>
      <c r="AC149" s="8">
        <v>11595.1</v>
      </c>
      <c r="AD149" s="8">
        <v>0</v>
      </c>
      <c r="AE149" s="8">
        <v>11595.1</v>
      </c>
      <c r="AF149" s="8">
        <v>0</v>
      </c>
      <c r="AG149" s="1" t="s">
        <v>123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125</v>
      </c>
      <c r="BD149" s="56">
        <v>833.84229133333326</v>
      </c>
    </row>
    <row r="150" spans="1:56" ht="27.75" customHeight="1" x14ac:dyDescent="0.45">
      <c r="A150" s="3">
        <v>45066</v>
      </c>
      <c r="B150" s="14" t="s">
        <v>131</v>
      </c>
      <c r="C150" s="9" t="s">
        <v>80</v>
      </c>
      <c r="D150" s="13" t="s">
        <v>130</v>
      </c>
      <c r="E150" s="9">
        <v>21</v>
      </c>
      <c r="F150" s="9">
        <v>38</v>
      </c>
      <c r="G150" s="9" t="s">
        <v>60</v>
      </c>
      <c r="H150" s="9" t="s">
        <v>76</v>
      </c>
      <c r="I150" s="9">
        <v>102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67</v>
      </c>
      <c r="T150" s="12" t="s">
        <v>63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124</v>
      </c>
      <c r="AA150" s="8">
        <v>5518.15</v>
      </c>
      <c r="AB150" s="8">
        <v>0</v>
      </c>
      <c r="AC150" s="8">
        <v>5518.15</v>
      </c>
      <c r="AD150" s="8">
        <v>0</v>
      </c>
      <c r="AE150" s="8">
        <v>5518.15</v>
      </c>
      <c r="AF150" s="8">
        <v>0</v>
      </c>
      <c r="AG150" s="1" t="s">
        <v>119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125</v>
      </c>
      <c r="BD150" s="56">
        <v>396.82856033333326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21</v>
      </c>
      <c r="F151" s="9">
        <v>37</v>
      </c>
      <c r="G151" s="9">
        <v>0</v>
      </c>
      <c r="H151" s="9">
        <v>0</v>
      </c>
      <c r="I151" s="9">
        <v>74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 t="s">
        <v>83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124</v>
      </c>
      <c r="AA151" s="8">
        <v>241359.69000000003</v>
      </c>
      <c r="AB151" s="8">
        <v>52342.9</v>
      </c>
      <c r="AC151" s="8">
        <v>189016.79</v>
      </c>
      <c r="AD151" s="8">
        <v>10756.900000000001</v>
      </c>
      <c r="AE151" s="8">
        <v>230602.79</v>
      </c>
      <c r="AF151" s="8" t="s">
        <v>58</v>
      </c>
      <c r="AG151" s="1" t="s">
        <v>120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126</v>
      </c>
      <c r="BD151" s="56">
        <v>0</v>
      </c>
    </row>
    <row r="152" spans="1:56" ht="27.75" customHeight="1" x14ac:dyDescent="0.45">
      <c r="A152" s="3">
        <v>9</v>
      </c>
      <c r="B152" s="14" t="s">
        <v>357</v>
      </c>
      <c r="C152" s="9" t="s">
        <v>352</v>
      </c>
      <c r="D152" s="13" t="s">
        <v>353</v>
      </c>
      <c r="E152" s="9">
        <v>22</v>
      </c>
      <c r="F152" s="9">
        <v>34</v>
      </c>
      <c r="G152" s="9" t="s">
        <v>60</v>
      </c>
      <c r="H152" s="9" t="s">
        <v>66</v>
      </c>
      <c r="I152" s="9">
        <v>115</v>
      </c>
      <c r="J152" s="9" t="s">
        <v>78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354</v>
      </c>
      <c r="T152" s="12">
        <v>45836</v>
      </c>
      <c r="U152" s="11">
        <v>239700</v>
      </c>
      <c r="V152" s="10">
        <v>96900</v>
      </c>
      <c r="W152" s="10">
        <v>142800</v>
      </c>
      <c r="X152" s="10">
        <v>181910</v>
      </c>
      <c r="Y152" s="10">
        <v>60679.5</v>
      </c>
      <c r="Z152" s="9" t="s">
        <v>279</v>
      </c>
      <c r="AA152" s="8">
        <v>60186.175664999995</v>
      </c>
      <c r="AB152" s="8">
        <v>51990</v>
      </c>
      <c r="AC152" s="8">
        <v>8196.1756649999952</v>
      </c>
      <c r="AD152" s="8">
        <v>0</v>
      </c>
      <c r="AE152" s="8">
        <v>60186.175664999995</v>
      </c>
      <c r="AF152" s="8" t="s">
        <v>355</v>
      </c>
      <c r="AG152" s="1" t="s">
        <v>120</v>
      </c>
      <c r="AH152" s="1" t="s">
        <v>68</v>
      </c>
      <c r="AI152" s="1">
        <v>4</v>
      </c>
      <c r="AJ152" s="3">
        <v>45836</v>
      </c>
      <c r="AK152" s="3">
        <v>45832</v>
      </c>
      <c r="AL152" s="3">
        <v>45826</v>
      </c>
      <c r="AM152" s="3">
        <v>45833</v>
      </c>
      <c r="AN152" s="3">
        <v>45834</v>
      </c>
      <c r="AO152" s="3">
        <v>45834</v>
      </c>
      <c r="AP152" s="3">
        <v>45831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281</v>
      </c>
      <c r="BD152" s="56">
        <v>875.73404921969973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21.6</v>
      </c>
      <c r="F153" s="9">
        <v>34</v>
      </c>
      <c r="G153" s="9">
        <v>0</v>
      </c>
      <c r="H153" s="9">
        <v>0</v>
      </c>
      <c r="I153" s="9">
        <v>97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279</v>
      </c>
      <c r="AA153" s="8">
        <v>60186.175664999995</v>
      </c>
      <c r="AB153" s="8">
        <v>51990</v>
      </c>
      <c r="AC153" s="8">
        <v>8196.1756649999952</v>
      </c>
      <c r="AD153" s="8">
        <v>0</v>
      </c>
      <c r="AE153" s="8">
        <v>60186.175664999995</v>
      </c>
      <c r="AF153" s="8" t="s">
        <v>58</v>
      </c>
      <c r="AG153" s="1" t="s">
        <v>120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281</v>
      </c>
      <c r="BD153" s="56">
        <v>0</v>
      </c>
    </row>
    <row r="154" spans="1:56" ht="27.75" customHeight="1" x14ac:dyDescent="0.45">
      <c r="A154" s="3">
        <v>45820</v>
      </c>
      <c r="B154" s="14" t="s">
        <v>598</v>
      </c>
      <c r="C154" s="9" t="s">
        <v>234</v>
      </c>
      <c r="D154" s="13" t="s">
        <v>569</v>
      </c>
      <c r="E154" s="9">
        <v>23</v>
      </c>
      <c r="F154" s="9">
        <v>38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45834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84</v>
      </c>
      <c r="AA154" s="8">
        <v>5518.15</v>
      </c>
      <c r="AB154" s="8">
        <v>5518.15</v>
      </c>
      <c r="AC154" s="8">
        <v>0</v>
      </c>
      <c r="AD154" s="8">
        <v>1236</v>
      </c>
      <c r="AE154" s="8">
        <v>4282.1499999999996</v>
      </c>
      <c r="AF154" s="8">
        <v>0</v>
      </c>
      <c r="AG154" s="1" t="s">
        <v>120</v>
      </c>
      <c r="AH154" s="1" t="s">
        <v>68</v>
      </c>
      <c r="AI154" s="1">
        <v>4</v>
      </c>
      <c r="AJ154" s="3">
        <v>45834</v>
      </c>
      <c r="AK154" s="3">
        <v>45830</v>
      </c>
      <c r="AL154" s="3">
        <v>45824</v>
      </c>
      <c r="AM154" s="3">
        <v>45831</v>
      </c>
      <c r="AN154" s="3">
        <v>45832</v>
      </c>
      <c r="AO154" s="3">
        <v>45832</v>
      </c>
      <c r="AP154" s="3">
        <v>45829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customHeight="1" x14ac:dyDescent="0.45">
      <c r="A155" s="3">
        <v>45820</v>
      </c>
      <c r="B155" s="14" t="s">
        <v>599</v>
      </c>
      <c r="C155" s="9" t="s">
        <v>258</v>
      </c>
      <c r="D155" s="13" t="s">
        <v>570</v>
      </c>
      <c r="E155" s="9">
        <v>23</v>
      </c>
      <c r="F155" s="9">
        <v>34</v>
      </c>
      <c r="G155" s="9" t="s">
        <v>60</v>
      </c>
      <c r="H155" s="9">
        <v>0</v>
      </c>
      <c r="I155" s="9">
        <v>68</v>
      </c>
      <c r="J155" s="9" t="s">
        <v>57</v>
      </c>
      <c r="K155" s="9">
        <v>5</v>
      </c>
      <c r="L155" s="9" t="s">
        <v>93</v>
      </c>
      <c r="M155" s="10">
        <v>24</v>
      </c>
      <c r="N155" s="9">
        <v>37</v>
      </c>
      <c r="O155" s="9">
        <v>50</v>
      </c>
      <c r="P155" s="10">
        <v>178.00067625600002</v>
      </c>
      <c r="Q155" s="10">
        <v>0</v>
      </c>
      <c r="R155" s="10">
        <v>178.00067625600002</v>
      </c>
      <c r="S155" s="9" t="s">
        <v>128</v>
      </c>
      <c r="T155" s="12">
        <v>45842</v>
      </c>
      <c r="U155" s="11">
        <v>6500</v>
      </c>
      <c r="V155" s="10">
        <v>0</v>
      </c>
      <c r="W155" s="10">
        <v>6500</v>
      </c>
      <c r="X155" s="10">
        <v>0</v>
      </c>
      <c r="Y155" s="10">
        <v>6825</v>
      </c>
      <c r="Z155" s="9" t="s">
        <v>84</v>
      </c>
      <c r="AA155" s="8">
        <v>6447.1549999999997</v>
      </c>
      <c r="AB155" s="8">
        <v>6447.1549999999997</v>
      </c>
      <c r="AC155" s="8">
        <v>0</v>
      </c>
      <c r="AD155" s="8">
        <v>0</v>
      </c>
      <c r="AE155" s="8">
        <v>0</v>
      </c>
      <c r="AF155" s="8">
        <v>0</v>
      </c>
      <c r="AG155" s="1" t="s">
        <v>61</v>
      </c>
      <c r="AH155" s="1" t="s">
        <v>68</v>
      </c>
      <c r="AI155" s="1">
        <v>4</v>
      </c>
      <c r="AJ155" s="3">
        <v>45842</v>
      </c>
      <c r="AK155" s="3">
        <v>45838</v>
      </c>
      <c r="AL155" s="3">
        <v>45832</v>
      </c>
      <c r="AM155" s="3">
        <v>45839</v>
      </c>
      <c r="AN155" s="3">
        <v>45840</v>
      </c>
      <c r="AO155" s="3">
        <v>45840</v>
      </c>
      <c r="AP155" s="3">
        <v>45837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0</v>
      </c>
    </row>
    <row r="156" spans="1:56" ht="27.75" customHeight="1" x14ac:dyDescent="0.45">
      <c r="A156" s="3">
        <v>45820</v>
      </c>
      <c r="B156" s="14" t="s">
        <v>599</v>
      </c>
      <c r="C156" s="9" t="s">
        <v>258</v>
      </c>
      <c r="D156" s="13" t="s">
        <v>571</v>
      </c>
      <c r="E156" s="9">
        <v>23</v>
      </c>
      <c r="F156" s="9">
        <v>34</v>
      </c>
      <c r="G156" s="9" t="s">
        <v>60</v>
      </c>
      <c r="H156" s="9">
        <v>0</v>
      </c>
      <c r="I156" s="9">
        <v>68</v>
      </c>
      <c r="J156" s="9" t="s">
        <v>57</v>
      </c>
      <c r="K156" s="9">
        <v>5</v>
      </c>
      <c r="L156" s="9" t="s">
        <v>93</v>
      </c>
      <c r="M156" s="10">
        <v>24</v>
      </c>
      <c r="N156" s="9">
        <v>37</v>
      </c>
      <c r="O156" s="9">
        <v>50</v>
      </c>
      <c r="P156" s="10">
        <v>178.00067625600002</v>
      </c>
      <c r="Q156" s="10">
        <v>0</v>
      </c>
      <c r="R156" s="10">
        <v>178.00067625600002</v>
      </c>
      <c r="S156" s="9" t="s">
        <v>128</v>
      </c>
      <c r="T156" s="12">
        <v>45842</v>
      </c>
      <c r="U156" s="11">
        <v>6500</v>
      </c>
      <c r="V156" s="10">
        <v>0</v>
      </c>
      <c r="W156" s="10">
        <v>6500</v>
      </c>
      <c r="X156" s="10">
        <v>0</v>
      </c>
      <c r="Y156" s="10">
        <v>6825</v>
      </c>
      <c r="Z156" s="9" t="s">
        <v>84</v>
      </c>
      <c r="AA156" s="8">
        <v>6447.1549999999997</v>
      </c>
      <c r="AB156" s="8">
        <v>6447.1549999999997</v>
      </c>
      <c r="AC156" s="8">
        <v>0</v>
      </c>
      <c r="AD156" s="8">
        <v>0</v>
      </c>
      <c r="AE156" s="8">
        <v>0</v>
      </c>
      <c r="AF156" s="8">
        <v>0</v>
      </c>
      <c r="AG156" s="1" t="s">
        <v>119</v>
      </c>
      <c r="AH156" s="1" t="s">
        <v>68</v>
      </c>
      <c r="AI156" s="1">
        <v>4</v>
      </c>
      <c r="AJ156" s="3">
        <v>45842</v>
      </c>
      <c r="AK156" s="3">
        <v>45838</v>
      </c>
      <c r="AL156" s="3">
        <v>45832</v>
      </c>
      <c r="AM156" s="3">
        <v>45839</v>
      </c>
      <c r="AN156" s="3">
        <v>45840</v>
      </c>
      <c r="AO156" s="3">
        <v>45840</v>
      </c>
      <c r="AP156" s="3">
        <v>45837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7.75" customHeight="1" x14ac:dyDescent="0.45">
      <c r="A157" s="3">
        <v>45820</v>
      </c>
      <c r="B157" s="14" t="s">
        <v>599</v>
      </c>
      <c r="C157" s="9" t="s">
        <v>258</v>
      </c>
      <c r="D157" s="13" t="s">
        <v>231</v>
      </c>
      <c r="E157" s="9">
        <v>23</v>
      </c>
      <c r="F157" s="9">
        <v>38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128</v>
      </c>
      <c r="T157" s="12">
        <v>45842</v>
      </c>
      <c r="U157" s="11">
        <v>7000</v>
      </c>
      <c r="V157" s="10">
        <v>0</v>
      </c>
      <c r="W157" s="10">
        <v>7000</v>
      </c>
      <c r="X157" s="10">
        <v>0</v>
      </c>
      <c r="Y157" s="10">
        <v>7350</v>
      </c>
      <c r="Z157" s="9" t="s">
        <v>84</v>
      </c>
      <c r="AA157" s="8">
        <v>7725.41</v>
      </c>
      <c r="AB157" s="8">
        <v>7725.41</v>
      </c>
      <c r="AC157" s="8">
        <v>0</v>
      </c>
      <c r="AD157" s="8">
        <v>0</v>
      </c>
      <c r="AE157" s="8">
        <v>7725.41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45842</v>
      </c>
      <c r="AK157" s="3">
        <v>45838</v>
      </c>
      <c r="AL157" s="3">
        <v>45832</v>
      </c>
      <c r="AM157" s="3">
        <v>45839</v>
      </c>
      <c r="AN157" s="3">
        <v>45840</v>
      </c>
      <c r="AO157" s="3">
        <v>45840</v>
      </c>
      <c r="AP157" s="3">
        <v>45837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 t="s">
        <v>141</v>
      </c>
      <c r="B158" s="14" t="s">
        <v>141</v>
      </c>
      <c r="C158" s="9" t="s">
        <v>258</v>
      </c>
      <c r="D158" s="13" t="s">
        <v>61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93</v>
      </c>
      <c r="M158" s="10">
        <v>24</v>
      </c>
      <c r="N158" s="9">
        <v>37</v>
      </c>
      <c r="O158" s="9">
        <v>50</v>
      </c>
      <c r="P158" s="10">
        <v>547.69438847999993</v>
      </c>
      <c r="Q158" s="10">
        <v>0</v>
      </c>
      <c r="R158" s="10">
        <v>547.69438847999993</v>
      </c>
      <c r="S158" s="9" t="s">
        <v>128</v>
      </c>
      <c r="T158" s="12">
        <v>45868</v>
      </c>
      <c r="U158" s="11">
        <v>20000</v>
      </c>
      <c r="V158" s="10">
        <v>0</v>
      </c>
      <c r="W158" s="10">
        <v>20000</v>
      </c>
      <c r="X158" s="10">
        <v>0</v>
      </c>
      <c r="Y158" s="10">
        <v>21000</v>
      </c>
      <c r="Z158" s="9" t="s">
        <v>84</v>
      </c>
      <c r="AA158" s="8">
        <v>19837.400000000001</v>
      </c>
      <c r="AB158" s="8">
        <v>19837.400000000001</v>
      </c>
      <c r="AC158" s="8">
        <v>0</v>
      </c>
      <c r="AD158" s="8">
        <v>0</v>
      </c>
      <c r="AE158" s="8">
        <v>0</v>
      </c>
      <c r="AF158" s="8">
        <v>0</v>
      </c>
      <c r="AG158" s="1" t="s">
        <v>119</v>
      </c>
      <c r="AH158" s="1" t="s">
        <v>72</v>
      </c>
      <c r="AI158" s="1">
        <v>3</v>
      </c>
      <c r="AJ158" s="3">
        <v>45868</v>
      </c>
      <c r="AK158" s="3">
        <v>0</v>
      </c>
      <c r="AL158" s="3">
        <v>45858</v>
      </c>
      <c r="AM158" s="3">
        <v>45865</v>
      </c>
      <c r="AN158" s="3">
        <v>45866</v>
      </c>
      <c r="AO158" s="3">
        <v>45866</v>
      </c>
      <c r="AP158" s="3">
        <v>45863</v>
      </c>
      <c r="AQ158" s="3">
        <v>45867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84</v>
      </c>
      <c r="AA159" s="8">
        <v>45975.270000000004</v>
      </c>
      <c r="AB159" s="8">
        <v>45975.270000000004</v>
      </c>
      <c r="AC159" s="8">
        <v>0</v>
      </c>
      <c r="AD159" s="8">
        <v>1236</v>
      </c>
      <c r="AE159" s="8">
        <v>12007.56</v>
      </c>
      <c r="AF159" s="8" t="s">
        <v>58</v>
      </c>
      <c r="AG159" s="1" t="s">
        <v>119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45">
      <c r="A160" s="3" t="s">
        <v>141</v>
      </c>
      <c r="B160" s="14" t="s">
        <v>141</v>
      </c>
      <c r="C160" s="9" t="s">
        <v>250</v>
      </c>
      <c r="D160" s="13" t="s">
        <v>61</v>
      </c>
      <c r="E160" s="9">
        <v>23</v>
      </c>
      <c r="F160" s="9">
        <v>34</v>
      </c>
      <c r="G160" s="9" t="s">
        <v>189</v>
      </c>
      <c r="H160" s="9">
        <v>0</v>
      </c>
      <c r="I160" s="9">
        <v>68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45868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191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>
        <v>0</v>
      </c>
      <c r="AG160" s="1" t="s">
        <v>119</v>
      </c>
      <c r="AH160" s="1" t="s">
        <v>74</v>
      </c>
      <c r="AI160" s="1">
        <v>2</v>
      </c>
      <c r="AJ160" s="3">
        <v>45868</v>
      </c>
      <c r="AK160" s="3">
        <v>0</v>
      </c>
      <c r="AL160" s="3">
        <v>45859</v>
      </c>
      <c r="AM160" s="3">
        <v>45866</v>
      </c>
      <c r="AN160" s="3">
        <v>45867</v>
      </c>
      <c r="AO160" s="3">
        <v>45867</v>
      </c>
      <c r="AP160" s="3">
        <v>45863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800.41704844444439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189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191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122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45">
      <c r="A162" s="3">
        <v>45727</v>
      </c>
      <c r="B162" s="14" t="s">
        <v>300</v>
      </c>
      <c r="C162" s="9" t="s">
        <v>115</v>
      </c>
      <c r="D162" s="13" t="s">
        <v>59</v>
      </c>
      <c r="E162" s="9">
        <v>23</v>
      </c>
      <c r="F162" s="9">
        <v>40</v>
      </c>
      <c r="G162" s="9" t="s">
        <v>60</v>
      </c>
      <c r="H162" s="9" t="s">
        <v>66</v>
      </c>
      <c r="I162" s="9">
        <v>125</v>
      </c>
      <c r="J162" s="9" t="s">
        <v>57</v>
      </c>
      <c r="K162" s="9">
        <v>5</v>
      </c>
      <c r="L162" s="9" t="s">
        <v>221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1000</v>
      </c>
      <c r="V162" s="10">
        <v>0</v>
      </c>
      <c r="W162" s="10">
        <v>1000</v>
      </c>
      <c r="X162" s="10">
        <v>0</v>
      </c>
      <c r="Y162" s="10">
        <v>0</v>
      </c>
      <c r="Z162" s="9" t="s">
        <v>244</v>
      </c>
      <c r="AA162" s="8">
        <v>1159.5100000000002</v>
      </c>
      <c r="AB162" s="8">
        <v>1159.5100000000002</v>
      </c>
      <c r="AC162" s="8">
        <v>0</v>
      </c>
      <c r="AD162" s="8">
        <v>1159.5100000000002</v>
      </c>
      <c r="AE162" s="8">
        <v>0</v>
      </c>
      <c r="AF162" s="8" t="s">
        <v>247</v>
      </c>
      <c r="AG162" s="1" t="s">
        <v>119</v>
      </c>
      <c r="AH162" s="1" t="s">
        <v>156</v>
      </c>
      <c r="AI162" s="1">
        <v>2</v>
      </c>
      <c r="AJ162" s="3" t="s">
        <v>63</v>
      </c>
      <c r="AK162" s="3" t="e">
        <v>#VALUE!</v>
      </c>
      <c r="AL162" s="3">
        <v>0</v>
      </c>
      <c r="AM162" s="3">
        <v>0</v>
      </c>
      <c r="AN162" s="3">
        <v>0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152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108</v>
      </c>
      <c r="BD162" s="56">
        <v>0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37</v>
      </c>
      <c r="G163" s="9">
        <v>0</v>
      </c>
      <c r="H163" s="9">
        <v>0</v>
      </c>
      <c r="I163" s="9">
        <v>85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244</v>
      </c>
      <c r="AA163" s="8">
        <v>1159.5100000000002</v>
      </c>
      <c r="AB163" s="8">
        <v>1159.5100000000002</v>
      </c>
      <c r="AC163" s="8">
        <v>0</v>
      </c>
      <c r="AD163" s="8">
        <v>1159.5100000000002</v>
      </c>
      <c r="AE163" s="8">
        <v>0</v>
      </c>
      <c r="AF163" s="8" t="s">
        <v>58</v>
      </c>
      <c r="AG163" s="1" t="s">
        <v>119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245</v>
      </c>
      <c r="BD163" s="56">
        <v>0</v>
      </c>
    </row>
    <row r="164" spans="1:56" ht="27.75" customHeight="1" x14ac:dyDescent="0.45">
      <c r="A164" s="3">
        <v>45601</v>
      </c>
      <c r="B164" s="14" t="s">
        <v>216</v>
      </c>
      <c r="C164" s="9" t="s">
        <v>94</v>
      </c>
      <c r="D164" s="13" t="s">
        <v>151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0</v>
      </c>
      <c r="Q164" s="10">
        <v>264</v>
      </c>
      <c r="R164" s="10">
        <v>0</v>
      </c>
      <c r="S164" s="9" t="s">
        <v>100</v>
      </c>
      <c r="T164" s="12">
        <v>45827</v>
      </c>
      <c r="U164" s="11">
        <v>25000</v>
      </c>
      <c r="V164" s="10">
        <v>25000</v>
      </c>
      <c r="W164" s="10">
        <v>0</v>
      </c>
      <c r="X164" s="10">
        <v>0</v>
      </c>
      <c r="Y164" s="10">
        <v>0</v>
      </c>
      <c r="Z164" s="9" t="s">
        <v>101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277</v>
      </c>
      <c r="AG164" s="1" t="s">
        <v>121</v>
      </c>
      <c r="AH164" s="1" t="s">
        <v>72</v>
      </c>
      <c r="AI164" s="1">
        <v>3</v>
      </c>
      <c r="AJ164" s="3">
        <v>45827</v>
      </c>
      <c r="AK164" s="3">
        <v>0</v>
      </c>
      <c r="AL164" s="3">
        <v>45817</v>
      </c>
      <c r="AM164" s="3">
        <v>45824</v>
      </c>
      <c r="AN164" s="3">
        <v>45825</v>
      </c>
      <c r="AO164" s="3">
        <v>45825</v>
      </c>
      <c r="AP164" s="3">
        <v>45822</v>
      </c>
      <c r="AQ164" s="3">
        <v>45826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377</v>
      </c>
      <c r="AZ164" s="2">
        <v>0</v>
      </c>
      <c r="BA164" s="2">
        <v>0</v>
      </c>
      <c r="BB164" s="2">
        <v>0</v>
      </c>
      <c r="BC164" s="1" t="s">
        <v>117</v>
      </c>
      <c r="BD164" s="56">
        <v>0</v>
      </c>
    </row>
    <row r="165" spans="1:56" ht="27.75" customHeight="1" x14ac:dyDescent="0.45">
      <c r="A165" s="3">
        <v>45601</v>
      </c>
      <c r="B165" s="14" t="s">
        <v>216</v>
      </c>
      <c r="C165" s="9" t="s">
        <v>94</v>
      </c>
      <c r="D165" s="13" t="s">
        <v>151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0</v>
      </c>
      <c r="Q165" s="10">
        <v>0</v>
      </c>
      <c r="R165" s="10">
        <v>0</v>
      </c>
      <c r="S165" s="9" t="s">
        <v>100</v>
      </c>
      <c r="T165" s="12">
        <v>45827</v>
      </c>
      <c r="U165" s="11">
        <v>10000</v>
      </c>
      <c r="V165" s="10">
        <v>12607</v>
      </c>
      <c r="W165" s="10">
        <v>0</v>
      </c>
      <c r="X165" s="10">
        <v>56730</v>
      </c>
      <c r="Y165" s="10">
        <v>0</v>
      </c>
      <c r="Z165" s="9" t="s">
        <v>101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120</v>
      </c>
      <c r="AH165" s="1" t="s">
        <v>72</v>
      </c>
      <c r="AI165" s="1">
        <v>3</v>
      </c>
      <c r="AJ165" s="3">
        <v>45827</v>
      </c>
      <c r="AK165" s="3">
        <v>0</v>
      </c>
      <c r="AL165" s="3">
        <v>45817</v>
      </c>
      <c r="AM165" s="3">
        <v>45824</v>
      </c>
      <c r="AN165" s="3">
        <v>45825</v>
      </c>
      <c r="AO165" s="3">
        <v>45825</v>
      </c>
      <c r="AP165" s="3">
        <v>45822</v>
      </c>
      <c r="AQ165" s="3">
        <v>45826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 t="s">
        <v>280</v>
      </c>
      <c r="AZ165" s="2">
        <v>0</v>
      </c>
      <c r="BA165" s="2">
        <v>0</v>
      </c>
      <c r="BB165" s="2">
        <v>0</v>
      </c>
      <c r="BC165" s="1" t="s">
        <v>117</v>
      </c>
      <c r="BD165" s="56">
        <v>0</v>
      </c>
    </row>
    <row r="166" spans="1:56" ht="27.75" customHeight="1" x14ac:dyDescent="0.45">
      <c r="A166" s="3">
        <v>45601</v>
      </c>
      <c r="B166" s="14" t="s">
        <v>216</v>
      </c>
      <c r="C166" s="9" t="s">
        <v>94</v>
      </c>
      <c r="D166" s="13" t="s">
        <v>151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58.390142832383994</v>
      </c>
      <c r="Q166" s="10">
        <v>264</v>
      </c>
      <c r="R166" s="10">
        <v>0</v>
      </c>
      <c r="S166" s="9" t="s">
        <v>100</v>
      </c>
      <c r="T166" s="12">
        <v>45827</v>
      </c>
      <c r="U166" s="11">
        <v>12393</v>
      </c>
      <c r="V166" s="10">
        <v>10600</v>
      </c>
      <c r="W166" s="10">
        <v>1793</v>
      </c>
      <c r="X166" s="10">
        <v>11418</v>
      </c>
      <c r="Y166" s="10">
        <v>1023.75</v>
      </c>
      <c r="Z166" s="9" t="s">
        <v>101</v>
      </c>
      <c r="AA166" s="8">
        <v>1101.2376375000001</v>
      </c>
      <c r="AB166" s="8">
        <v>1101.2376375000001</v>
      </c>
      <c r="AC166" s="8">
        <v>0</v>
      </c>
      <c r="AD166" s="8">
        <v>0</v>
      </c>
      <c r="AE166" s="8">
        <v>0</v>
      </c>
      <c r="AF166" s="8" t="s">
        <v>277</v>
      </c>
      <c r="AG166" s="1" t="s">
        <v>120</v>
      </c>
      <c r="AH166" s="1" t="s">
        <v>72</v>
      </c>
      <c r="AI166" s="1">
        <v>3</v>
      </c>
      <c r="AJ166" s="3">
        <v>45827</v>
      </c>
      <c r="AK166" s="3">
        <v>0</v>
      </c>
      <c r="AL166" s="3">
        <v>45817</v>
      </c>
      <c r="AM166" s="3">
        <v>45824</v>
      </c>
      <c r="AN166" s="3">
        <v>45825</v>
      </c>
      <c r="AO166" s="3">
        <v>45825</v>
      </c>
      <c r="AP166" s="3">
        <v>45822</v>
      </c>
      <c r="AQ166" s="3">
        <v>45826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377</v>
      </c>
      <c r="AZ166" s="2">
        <v>0</v>
      </c>
      <c r="BA166" s="2">
        <v>0</v>
      </c>
      <c r="BB166" s="2">
        <v>0</v>
      </c>
      <c r="BC166" s="1" t="s">
        <v>117</v>
      </c>
      <c r="BD166" s="56">
        <v>0</v>
      </c>
    </row>
    <row r="167" spans="1:56" ht="27.75" customHeight="1" x14ac:dyDescent="0.45">
      <c r="A167" s="3">
        <v>45601</v>
      </c>
      <c r="B167" s="14" t="s">
        <v>216</v>
      </c>
      <c r="C167" s="9" t="s">
        <v>94</v>
      </c>
      <c r="D167" s="13" t="s">
        <v>110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1758.5430635519999</v>
      </c>
      <c r="Q167" s="10">
        <v>0</v>
      </c>
      <c r="R167" s="10">
        <v>1758.5430635519999</v>
      </c>
      <c r="S167" s="9" t="s">
        <v>100</v>
      </c>
      <c r="T167" s="12">
        <v>45831</v>
      </c>
      <c r="U167" s="11">
        <v>54000</v>
      </c>
      <c r="V167" s="10">
        <v>0</v>
      </c>
      <c r="W167" s="10">
        <v>54000</v>
      </c>
      <c r="X167" s="10">
        <v>57980</v>
      </c>
      <c r="Y167" s="10">
        <v>0</v>
      </c>
      <c r="Z167" s="9" t="s">
        <v>101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120</v>
      </c>
      <c r="AH167" s="1" t="s">
        <v>72</v>
      </c>
      <c r="AI167" s="1">
        <v>3</v>
      </c>
      <c r="AJ167" s="3">
        <v>45831</v>
      </c>
      <c r="AK167" s="3">
        <v>0</v>
      </c>
      <c r="AL167" s="3">
        <v>45821</v>
      </c>
      <c r="AM167" s="3">
        <v>45828</v>
      </c>
      <c r="AN167" s="3">
        <v>45829</v>
      </c>
      <c r="AO167" s="3">
        <v>45829</v>
      </c>
      <c r="AP167" s="3">
        <v>45826</v>
      </c>
      <c r="AQ167" s="3">
        <v>45830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117</v>
      </c>
      <c r="BD167" s="56">
        <v>0</v>
      </c>
    </row>
    <row r="168" spans="1:56" ht="27.75" customHeight="1" x14ac:dyDescent="0.45">
      <c r="A168" s="3">
        <v>45601</v>
      </c>
      <c r="B168" s="14" t="s">
        <v>216</v>
      </c>
      <c r="C168" s="9" t="s">
        <v>94</v>
      </c>
      <c r="D168" s="13" t="s">
        <v>110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1758.5430635519999</v>
      </c>
      <c r="Q168" s="10">
        <v>0</v>
      </c>
      <c r="R168" s="10">
        <v>1758.5430635519999</v>
      </c>
      <c r="S168" s="9" t="s">
        <v>100</v>
      </c>
      <c r="T168" s="12">
        <v>45835</v>
      </c>
      <c r="U168" s="11">
        <v>54000</v>
      </c>
      <c r="V168" s="10">
        <v>0</v>
      </c>
      <c r="W168" s="10">
        <v>54000</v>
      </c>
      <c r="X168" s="10">
        <v>0</v>
      </c>
      <c r="Y168" s="10">
        <v>56700</v>
      </c>
      <c r="Z168" s="9" t="s">
        <v>101</v>
      </c>
      <c r="AA168" s="8">
        <v>58087.26</v>
      </c>
      <c r="AB168" s="8">
        <v>0</v>
      </c>
      <c r="AC168" s="8">
        <v>58087.26</v>
      </c>
      <c r="AD168" s="8">
        <v>0</v>
      </c>
      <c r="AE168" s="8">
        <v>0</v>
      </c>
      <c r="AF168" s="8">
        <v>0</v>
      </c>
      <c r="AG168" s="1" t="s">
        <v>120</v>
      </c>
      <c r="AH168" s="1" t="s">
        <v>72</v>
      </c>
      <c r="AI168" s="1">
        <v>3</v>
      </c>
      <c r="AJ168" s="3">
        <v>45835</v>
      </c>
      <c r="AK168" s="3">
        <v>0</v>
      </c>
      <c r="AL168" s="3">
        <v>45825</v>
      </c>
      <c r="AM168" s="3">
        <v>45832</v>
      </c>
      <c r="AN168" s="3">
        <v>45833</v>
      </c>
      <c r="AO168" s="3">
        <v>45833</v>
      </c>
      <c r="AP168" s="3">
        <v>45830</v>
      </c>
      <c r="AQ168" s="3">
        <v>45834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 t="s">
        <v>640</v>
      </c>
      <c r="AZ168" s="2">
        <v>0</v>
      </c>
      <c r="BA168" s="2">
        <v>0</v>
      </c>
      <c r="BB168" s="2">
        <v>0</v>
      </c>
      <c r="BC168" s="1" t="s">
        <v>117</v>
      </c>
      <c r="BD168" s="56">
        <v>7441.1877655499993</v>
      </c>
    </row>
    <row r="169" spans="1:56" ht="27.75" customHeight="1" x14ac:dyDescent="0.45">
      <c r="A169" s="3">
        <v>45601</v>
      </c>
      <c r="B169" s="14" t="s">
        <v>216</v>
      </c>
      <c r="C169" s="9" t="s">
        <v>94</v>
      </c>
      <c r="D169" s="13" t="s">
        <v>110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1396.4134549094399</v>
      </c>
      <c r="Q169" s="10">
        <v>0</v>
      </c>
      <c r="R169" s="10">
        <v>1396.4134549094399</v>
      </c>
      <c r="S169" s="9" t="s">
        <v>100</v>
      </c>
      <c r="T169" s="12">
        <v>45842</v>
      </c>
      <c r="U169" s="11">
        <v>50800</v>
      </c>
      <c r="V169" s="10">
        <v>7920</v>
      </c>
      <c r="W169" s="10">
        <v>42880</v>
      </c>
      <c r="X169" s="10">
        <v>0</v>
      </c>
      <c r="Y169" s="10">
        <v>45024</v>
      </c>
      <c r="Z169" s="9" t="s">
        <v>101</v>
      </c>
      <c r="AA169" s="8">
        <v>46125.587200000002</v>
      </c>
      <c r="AB169" s="8">
        <v>0</v>
      </c>
      <c r="AC169" s="8">
        <v>46125.587200000002</v>
      </c>
      <c r="AD169" s="8">
        <v>0</v>
      </c>
      <c r="AE169" s="8">
        <v>0</v>
      </c>
      <c r="AF169" s="8">
        <v>0</v>
      </c>
      <c r="AG169" s="1" t="s">
        <v>120</v>
      </c>
      <c r="AH169" s="1" t="s">
        <v>72</v>
      </c>
      <c r="AI169" s="1">
        <v>3</v>
      </c>
      <c r="AJ169" s="3">
        <v>45842</v>
      </c>
      <c r="AK169" s="3">
        <v>0</v>
      </c>
      <c r="AL169" s="3">
        <v>45832</v>
      </c>
      <c r="AM169" s="3">
        <v>45839</v>
      </c>
      <c r="AN169" s="3">
        <v>45840</v>
      </c>
      <c r="AO169" s="3">
        <v>45840</v>
      </c>
      <c r="AP169" s="3">
        <v>45837</v>
      </c>
      <c r="AQ169" s="3">
        <v>45841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117</v>
      </c>
      <c r="BD169" s="56">
        <v>5908.8542849404448</v>
      </c>
    </row>
    <row r="170" spans="1:56" ht="27.75" customHeight="1" x14ac:dyDescent="0.45">
      <c r="A170" s="3">
        <v>45601</v>
      </c>
      <c r="B170" s="14" t="s">
        <v>216</v>
      </c>
      <c r="C170" s="9" t="s">
        <v>94</v>
      </c>
      <c r="D170" s="13" t="s">
        <v>151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4070.701536</v>
      </c>
      <c r="Q170" s="10">
        <v>264</v>
      </c>
      <c r="R170" s="10">
        <v>3806.701536</v>
      </c>
      <c r="S170" s="9" t="s">
        <v>100</v>
      </c>
      <c r="T170" s="12" t="s">
        <v>63</v>
      </c>
      <c r="U170" s="11">
        <v>125000</v>
      </c>
      <c r="V170" s="10">
        <v>0</v>
      </c>
      <c r="W170" s="10">
        <v>125000</v>
      </c>
      <c r="X170" s="10">
        <v>0</v>
      </c>
      <c r="Y170" s="10">
        <v>131250</v>
      </c>
      <c r="Z170" s="9" t="s">
        <v>276</v>
      </c>
      <c r="AA170" s="8">
        <v>134461.25</v>
      </c>
      <c r="AB170" s="8">
        <v>0</v>
      </c>
      <c r="AC170" s="8">
        <v>134461.25</v>
      </c>
      <c r="AD170" s="8">
        <v>0</v>
      </c>
      <c r="AE170" s="8">
        <v>0</v>
      </c>
      <c r="AF170" s="8" t="s">
        <v>277</v>
      </c>
      <c r="AG170" s="1" t="s">
        <v>120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377</v>
      </c>
      <c r="AZ170" s="2">
        <v>0</v>
      </c>
      <c r="BA170" s="2">
        <v>0</v>
      </c>
      <c r="BB170" s="2">
        <v>0</v>
      </c>
      <c r="BC170" s="1" t="s">
        <v>117</v>
      </c>
      <c r="BD170" s="56">
        <v>17224.971679513892</v>
      </c>
    </row>
    <row r="171" spans="1:56" ht="27.75" customHeight="1" x14ac:dyDescent="0.45">
      <c r="A171" s="3">
        <v>45601</v>
      </c>
      <c r="B171" s="14" t="s">
        <v>216</v>
      </c>
      <c r="C171" s="9" t="s">
        <v>94</v>
      </c>
      <c r="D171" s="13" t="s">
        <v>151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6513.1224575999995</v>
      </c>
      <c r="Q171" s="10">
        <v>0</v>
      </c>
      <c r="R171" s="10">
        <v>6513.1224575999995</v>
      </c>
      <c r="S171" s="9" t="s">
        <v>100</v>
      </c>
      <c r="T171" s="12" t="s">
        <v>63</v>
      </c>
      <c r="U171" s="11">
        <v>200000</v>
      </c>
      <c r="V171" s="10">
        <v>0</v>
      </c>
      <c r="W171" s="10">
        <v>200000</v>
      </c>
      <c r="X171" s="10">
        <v>0</v>
      </c>
      <c r="Y171" s="10">
        <v>210000</v>
      </c>
      <c r="Z171" s="9" t="s">
        <v>276</v>
      </c>
      <c r="AA171" s="8">
        <v>215138.00000000003</v>
      </c>
      <c r="AB171" s="8">
        <v>0</v>
      </c>
      <c r="AC171" s="8">
        <v>215138.00000000003</v>
      </c>
      <c r="AD171" s="8">
        <v>0</v>
      </c>
      <c r="AE171" s="8">
        <v>0</v>
      </c>
      <c r="AF171" s="8" t="s">
        <v>277</v>
      </c>
      <c r="AG171" s="1" t="s">
        <v>119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45858</v>
      </c>
      <c r="AZ171" s="2">
        <v>0</v>
      </c>
      <c r="BA171" s="2">
        <v>0</v>
      </c>
      <c r="BB171" s="2">
        <v>0</v>
      </c>
      <c r="BC171" s="1" t="s">
        <v>117</v>
      </c>
      <c r="BD171" s="56">
        <v>27559.954687222227</v>
      </c>
    </row>
    <row r="172" spans="1:56" ht="27.75" customHeight="1" x14ac:dyDescent="0.45">
      <c r="A172" s="3">
        <v>45601</v>
      </c>
      <c r="B172" s="14" t="s">
        <v>216</v>
      </c>
      <c r="C172" s="9" t="s">
        <v>94</v>
      </c>
      <c r="D172" s="13" t="s">
        <v>151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6513.1224575999995</v>
      </c>
      <c r="Q172" s="10">
        <v>0</v>
      </c>
      <c r="R172" s="10">
        <v>6513.1224575999995</v>
      </c>
      <c r="S172" s="9" t="s">
        <v>100</v>
      </c>
      <c r="T172" s="12" t="s">
        <v>63</v>
      </c>
      <c r="U172" s="11">
        <v>200000</v>
      </c>
      <c r="V172" s="10">
        <v>0</v>
      </c>
      <c r="W172" s="10">
        <v>200000</v>
      </c>
      <c r="X172" s="10">
        <v>0</v>
      </c>
      <c r="Y172" s="10">
        <v>210000</v>
      </c>
      <c r="Z172" s="9" t="s">
        <v>101</v>
      </c>
      <c r="AA172" s="8">
        <v>215138.00000000003</v>
      </c>
      <c r="AB172" s="8">
        <v>0</v>
      </c>
      <c r="AC172" s="8">
        <v>215138.00000000003</v>
      </c>
      <c r="AD172" s="8">
        <v>0</v>
      </c>
      <c r="AE172" s="8">
        <v>0</v>
      </c>
      <c r="AF172" s="8" t="s">
        <v>277</v>
      </c>
      <c r="AG172" s="1" t="s">
        <v>119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45889</v>
      </c>
      <c r="AZ172" s="2">
        <v>0</v>
      </c>
      <c r="BA172" s="2">
        <v>0</v>
      </c>
      <c r="BB172" s="2">
        <v>0</v>
      </c>
      <c r="BC172" s="1" t="s">
        <v>117</v>
      </c>
      <c r="BD172" s="56">
        <v>27559.954687222227</v>
      </c>
    </row>
    <row r="173" spans="1:56" ht="27.75" customHeight="1" x14ac:dyDescent="0.45">
      <c r="A173" s="3">
        <v>45601</v>
      </c>
      <c r="B173" s="14" t="s">
        <v>216</v>
      </c>
      <c r="C173" s="9" t="s">
        <v>94</v>
      </c>
      <c r="D173" s="13" t="s">
        <v>151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3461.0081427440637</v>
      </c>
      <c r="Q173" s="10">
        <v>0</v>
      </c>
      <c r="R173" s="10">
        <v>3461.0081427440637</v>
      </c>
      <c r="S173" s="9" t="s">
        <v>100</v>
      </c>
      <c r="T173" s="12" t="s">
        <v>63</v>
      </c>
      <c r="U173" s="11">
        <v>106278</v>
      </c>
      <c r="V173" s="10">
        <v>0</v>
      </c>
      <c r="W173" s="10">
        <v>106278</v>
      </c>
      <c r="X173" s="10">
        <v>0</v>
      </c>
      <c r="Y173" s="10">
        <v>111591.90000000001</v>
      </c>
      <c r="Z173" s="9" t="s">
        <v>101</v>
      </c>
      <c r="AA173" s="8">
        <v>114322.18182000001</v>
      </c>
      <c r="AB173" s="8">
        <v>0</v>
      </c>
      <c r="AC173" s="8">
        <v>114322.18182000001</v>
      </c>
      <c r="AD173" s="8">
        <v>0</v>
      </c>
      <c r="AE173" s="8">
        <v>0</v>
      </c>
      <c r="AF173" s="8" t="s">
        <v>277</v>
      </c>
      <c r="AG173" s="1" t="s">
        <v>119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117</v>
      </c>
      <c r="BD173" s="56">
        <v>14645.084321243019</v>
      </c>
    </row>
    <row r="174" spans="1:56" ht="27.75" customHeight="1" x14ac:dyDescent="0.45">
      <c r="A174" s="3">
        <v>0</v>
      </c>
      <c r="B174" s="14">
        <v>0</v>
      </c>
      <c r="C174" s="9">
        <v>0</v>
      </c>
      <c r="D174" s="13">
        <v>0</v>
      </c>
      <c r="E174" s="9">
        <v>23</v>
      </c>
      <c r="F174" s="9">
        <v>37</v>
      </c>
      <c r="G174" s="9">
        <v>0</v>
      </c>
      <c r="H174" s="9">
        <v>0</v>
      </c>
      <c r="I174" s="9">
        <v>128</v>
      </c>
      <c r="J174" s="9" t="s">
        <v>57</v>
      </c>
      <c r="K174" s="9">
        <v>5</v>
      </c>
      <c r="L174" s="9">
        <v>0</v>
      </c>
      <c r="M174" s="10">
        <v>0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>
        <v>0</v>
      </c>
      <c r="T174" s="12"/>
      <c r="U174" s="11">
        <v>0</v>
      </c>
      <c r="V174" s="10">
        <v>0</v>
      </c>
      <c r="W174" s="10">
        <v>0</v>
      </c>
      <c r="X174" s="10">
        <v>0</v>
      </c>
      <c r="Y174" s="10">
        <v>0</v>
      </c>
      <c r="Z174" s="9" t="s">
        <v>101</v>
      </c>
      <c r="AA174" s="8">
        <v>784373.51665750006</v>
      </c>
      <c r="AB174" s="8">
        <v>1101.2376375000001</v>
      </c>
      <c r="AC174" s="8">
        <v>783272.27902000013</v>
      </c>
      <c r="AD174" s="8">
        <v>0</v>
      </c>
      <c r="AE174" s="8">
        <v>0</v>
      </c>
      <c r="AF174" s="8" t="s">
        <v>58</v>
      </c>
      <c r="AG174" s="1" t="s">
        <v>119</v>
      </c>
      <c r="AH174" s="1">
        <v>0</v>
      </c>
      <c r="AI174" s="1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118</v>
      </c>
      <c r="BD174" s="56">
        <v>0</v>
      </c>
    </row>
    <row r="175" spans="1:56" ht="27.75" customHeight="1" x14ac:dyDescent="0.45">
      <c r="A175" s="3" t="s">
        <v>141</v>
      </c>
      <c r="B175" s="14" t="s">
        <v>141</v>
      </c>
      <c r="C175" s="9" t="s">
        <v>148</v>
      </c>
      <c r="D175" s="13" t="s">
        <v>59</v>
      </c>
      <c r="E175" s="9">
        <v>26</v>
      </c>
      <c r="F175" s="9">
        <v>42</v>
      </c>
      <c r="G175" s="9" t="s">
        <v>60</v>
      </c>
      <c r="H175" s="9">
        <v>0</v>
      </c>
      <c r="I175" s="9">
        <v>100</v>
      </c>
      <c r="J175" s="9" t="s">
        <v>57</v>
      </c>
      <c r="K175" s="9">
        <v>5</v>
      </c>
      <c r="L175" s="9" t="s">
        <v>93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71</v>
      </c>
      <c r="T175" s="12">
        <v>45868</v>
      </c>
      <c r="U175" s="11">
        <v>40000</v>
      </c>
      <c r="V175" s="10">
        <v>0</v>
      </c>
      <c r="W175" s="10">
        <v>40000</v>
      </c>
      <c r="X175" s="10">
        <v>0</v>
      </c>
      <c r="Y175" s="10">
        <v>0</v>
      </c>
      <c r="Z175" s="9" t="s">
        <v>85</v>
      </c>
      <c r="AA175" s="8">
        <v>48615.600000000006</v>
      </c>
      <c r="AB175" s="8">
        <v>0</v>
      </c>
      <c r="AC175" s="8">
        <v>48615.600000000006</v>
      </c>
      <c r="AD175" s="8">
        <v>0</v>
      </c>
      <c r="AE175" s="8">
        <v>0</v>
      </c>
      <c r="AF175" s="8">
        <v>0</v>
      </c>
      <c r="AG175" s="1" t="s">
        <v>122</v>
      </c>
      <c r="AH175" s="1" t="s">
        <v>77</v>
      </c>
      <c r="AI175" s="1">
        <v>1</v>
      </c>
      <c r="AJ175" s="3">
        <v>45868</v>
      </c>
      <c r="AK175" s="3">
        <v>0</v>
      </c>
      <c r="AL175" s="3">
        <v>0</v>
      </c>
      <c r="AM175" s="3">
        <v>0</v>
      </c>
      <c r="AN175" s="3">
        <v>0</v>
      </c>
      <c r="AO175" s="3">
        <v>45867</v>
      </c>
      <c r="AP175" s="3">
        <v>45863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3925.4396133333335</v>
      </c>
    </row>
    <row r="176" spans="1:56" ht="27.75" customHeight="1" x14ac:dyDescent="0.45">
      <c r="A176" s="3" t="s">
        <v>141</v>
      </c>
      <c r="B176" s="14" t="s">
        <v>141</v>
      </c>
      <c r="C176" s="9" t="s">
        <v>196</v>
      </c>
      <c r="D176" s="13" t="s">
        <v>61</v>
      </c>
      <c r="E176" s="9">
        <v>26</v>
      </c>
      <c r="F176" s="9">
        <v>41</v>
      </c>
      <c r="G176" s="9" t="s">
        <v>60</v>
      </c>
      <c r="H176" s="9">
        <v>0</v>
      </c>
      <c r="I176" s="9">
        <v>97</v>
      </c>
      <c r="J176" s="9" t="s">
        <v>57</v>
      </c>
      <c r="K176" s="9">
        <v>5</v>
      </c>
      <c r="L176" s="9" t="s">
        <v>92</v>
      </c>
      <c r="M176" s="10">
        <v>27</v>
      </c>
      <c r="N176" s="9">
        <v>43</v>
      </c>
      <c r="O176" s="9">
        <v>40</v>
      </c>
      <c r="P176" s="10">
        <v>286.42936262399996</v>
      </c>
      <c r="Q176" s="10">
        <v>0</v>
      </c>
      <c r="R176" s="10">
        <v>286.42936262399996</v>
      </c>
      <c r="S176" s="9" t="s">
        <v>204</v>
      </c>
      <c r="T176" s="12">
        <v>45868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85</v>
      </c>
      <c r="AA176" s="8">
        <v>11874.499999999998</v>
      </c>
      <c r="AB176" s="8">
        <v>0</v>
      </c>
      <c r="AC176" s="8">
        <v>11874.499999999998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72</v>
      </c>
      <c r="AI176" s="1">
        <v>3</v>
      </c>
      <c r="AJ176" s="3">
        <v>45868</v>
      </c>
      <c r="AK176" s="3">
        <v>0</v>
      </c>
      <c r="AL176" s="3">
        <v>45858</v>
      </c>
      <c r="AM176" s="3">
        <v>45865</v>
      </c>
      <c r="AN176" s="3">
        <v>45866</v>
      </c>
      <c r="AO176" s="3">
        <v>45866</v>
      </c>
      <c r="AP176" s="3">
        <v>45863</v>
      </c>
      <c r="AQ176" s="3">
        <v>45867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958.79990555555537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 t="s">
        <v>60</v>
      </c>
      <c r="H177" s="9">
        <v>0</v>
      </c>
      <c r="I177" s="9">
        <v>102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85</v>
      </c>
      <c r="AA177" s="8">
        <v>60490.100000000006</v>
      </c>
      <c r="AB177" s="8">
        <v>0</v>
      </c>
      <c r="AC177" s="8">
        <v>60490.100000000006</v>
      </c>
      <c r="AD177" s="8">
        <v>0</v>
      </c>
      <c r="AE177" s="8">
        <v>0</v>
      </c>
      <c r="AF177" s="8" t="s">
        <v>58</v>
      </c>
      <c r="AG177" s="1" t="s">
        <v>119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0</v>
      </c>
    </row>
    <row r="178" spans="1:56" ht="27.75" customHeight="1" x14ac:dyDescent="0.45">
      <c r="A178" s="3">
        <v>45819</v>
      </c>
      <c r="B178" s="14" t="s">
        <v>604</v>
      </c>
      <c r="C178" s="9" t="s">
        <v>572</v>
      </c>
      <c r="D178" s="13" t="s">
        <v>59</v>
      </c>
      <c r="E178" s="9">
        <v>26</v>
      </c>
      <c r="F178" s="9">
        <v>43</v>
      </c>
      <c r="G178" s="9" t="s">
        <v>60</v>
      </c>
      <c r="H178" s="9">
        <v>0</v>
      </c>
      <c r="I178" s="9">
        <v>102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45829</v>
      </c>
      <c r="U178" s="11">
        <v>5000</v>
      </c>
      <c r="V178" s="10">
        <v>5000</v>
      </c>
      <c r="W178" s="10">
        <v>0</v>
      </c>
      <c r="X178" s="10">
        <v>0</v>
      </c>
      <c r="Y178" s="10">
        <v>0</v>
      </c>
      <c r="Z178" s="9" t="s">
        <v>157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119</v>
      </c>
      <c r="AH178" s="1" t="s">
        <v>77</v>
      </c>
      <c r="AI178" s="1">
        <v>1</v>
      </c>
      <c r="AJ178" s="3">
        <v>45829</v>
      </c>
      <c r="AK178" s="3">
        <v>0</v>
      </c>
      <c r="AL178" s="3">
        <v>0</v>
      </c>
      <c r="AM178" s="3">
        <v>0</v>
      </c>
      <c r="AN178" s="3">
        <v>0</v>
      </c>
      <c r="AO178" s="3">
        <v>45828</v>
      </c>
      <c r="AP178" s="3">
        <v>45824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0</v>
      </c>
    </row>
    <row r="179" spans="1:56" ht="27.75" customHeight="1" x14ac:dyDescent="0.45">
      <c r="A179" s="3">
        <v>45804</v>
      </c>
      <c r="B179" s="14" t="s">
        <v>491</v>
      </c>
      <c r="C179" s="9" t="s">
        <v>145</v>
      </c>
      <c r="D179" s="13" t="s">
        <v>59</v>
      </c>
      <c r="E179" s="9">
        <v>26</v>
      </c>
      <c r="F179" s="9">
        <v>39</v>
      </c>
      <c r="G179" s="9" t="s">
        <v>60</v>
      </c>
      <c r="H179" s="9">
        <v>0</v>
      </c>
      <c r="I179" s="9">
        <v>93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128</v>
      </c>
      <c r="T179" s="12">
        <v>45838</v>
      </c>
      <c r="U179" s="11">
        <v>5000</v>
      </c>
      <c r="V179" s="10">
        <v>5000</v>
      </c>
      <c r="W179" s="10">
        <v>0</v>
      </c>
      <c r="X179" s="10">
        <v>0</v>
      </c>
      <c r="Y179" s="10">
        <v>0</v>
      </c>
      <c r="Z179" s="9" t="s">
        <v>157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119</v>
      </c>
      <c r="AH179" s="1" t="s">
        <v>77</v>
      </c>
      <c r="AI179" s="1">
        <v>1</v>
      </c>
      <c r="AJ179" s="3">
        <v>45838</v>
      </c>
      <c r="AK179" s="3">
        <v>0</v>
      </c>
      <c r="AL179" s="3">
        <v>0</v>
      </c>
      <c r="AM179" s="3">
        <v>0</v>
      </c>
      <c r="AN179" s="3">
        <v>0</v>
      </c>
      <c r="AO179" s="3">
        <v>45837</v>
      </c>
      <c r="AP179" s="3">
        <v>45833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7.7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26</v>
      </c>
      <c r="F180" s="9">
        <v>43</v>
      </c>
      <c r="G180" s="9">
        <v>0</v>
      </c>
      <c r="H180" s="9">
        <v>0</v>
      </c>
      <c r="I180" s="9">
        <v>100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157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 t="s">
        <v>58</v>
      </c>
      <c r="AG180" s="1" t="s">
        <v>122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0</v>
      </c>
    </row>
    <row r="181" spans="1:56" ht="27.75" customHeight="1" x14ac:dyDescent="0.45">
      <c r="A181" s="3" t="s">
        <v>141</v>
      </c>
      <c r="B181" s="14" t="s">
        <v>141</v>
      </c>
      <c r="C181" s="9" t="s">
        <v>113</v>
      </c>
      <c r="D181" s="13" t="s">
        <v>59</v>
      </c>
      <c r="E181" s="9">
        <v>26</v>
      </c>
      <c r="F181" s="9">
        <v>43</v>
      </c>
      <c r="G181" s="9" t="s">
        <v>60</v>
      </c>
      <c r="H181" s="9">
        <v>0</v>
      </c>
      <c r="I181" s="9">
        <v>116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114</v>
      </c>
      <c r="T181" s="12">
        <v>45868</v>
      </c>
      <c r="U181" s="11">
        <v>20000</v>
      </c>
      <c r="V181" s="10">
        <v>0</v>
      </c>
      <c r="W181" s="10">
        <v>20000</v>
      </c>
      <c r="X181" s="10">
        <v>0</v>
      </c>
      <c r="Y181" s="10">
        <v>0</v>
      </c>
      <c r="Z181" s="9" t="s">
        <v>223</v>
      </c>
      <c r="AA181" s="8">
        <v>24866.6</v>
      </c>
      <c r="AB181" s="8">
        <v>13916</v>
      </c>
      <c r="AC181" s="8">
        <v>10950.599999999999</v>
      </c>
      <c r="AD181" s="8">
        <v>0</v>
      </c>
      <c r="AE181" s="8">
        <v>0</v>
      </c>
      <c r="AF181" s="8">
        <v>0</v>
      </c>
      <c r="AG181" s="1" t="s">
        <v>120</v>
      </c>
      <c r="AH181" s="1" t="s">
        <v>77</v>
      </c>
      <c r="AI181" s="1">
        <v>1</v>
      </c>
      <c r="AJ181" s="3">
        <v>45868</v>
      </c>
      <c r="AK181" s="3">
        <v>0</v>
      </c>
      <c r="AL181" s="3">
        <v>0</v>
      </c>
      <c r="AM181" s="3">
        <v>0</v>
      </c>
      <c r="AN181" s="3">
        <v>0</v>
      </c>
      <c r="AO181" s="3">
        <v>45867</v>
      </c>
      <c r="AP181" s="3">
        <v>45863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104</v>
      </c>
      <c r="BD181" s="56">
        <v>1088.2462933333331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>
        <v>0</v>
      </c>
      <c r="H182" s="9">
        <v>0</v>
      </c>
      <c r="I182" s="9">
        <v>116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223</v>
      </c>
      <c r="AA182" s="8">
        <v>24866.6</v>
      </c>
      <c r="AB182" s="8">
        <v>13916</v>
      </c>
      <c r="AC182" s="8">
        <v>10950.599999999999</v>
      </c>
      <c r="AD182" s="8">
        <v>0</v>
      </c>
      <c r="AE182" s="8">
        <v>0</v>
      </c>
      <c r="AF182" s="8" t="s">
        <v>58</v>
      </c>
      <c r="AG182" s="1" t="s">
        <v>122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224</v>
      </c>
      <c r="BD182" s="56">
        <v>0</v>
      </c>
    </row>
    <row r="183" spans="1:56" ht="27.75" customHeight="1" x14ac:dyDescent="0.45">
      <c r="A183" s="3">
        <v>45815</v>
      </c>
      <c r="B183" s="14" t="s">
        <v>527</v>
      </c>
      <c r="C183" s="9" t="s">
        <v>113</v>
      </c>
      <c r="D183" s="13" t="s">
        <v>59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>
        <v>45833</v>
      </c>
      <c r="U183" s="11">
        <v>15000</v>
      </c>
      <c r="V183" s="10">
        <v>0</v>
      </c>
      <c r="W183" s="10">
        <v>15000</v>
      </c>
      <c r="X183" s="10">
        <v>0</v>
      </c>
      <c r="Y183" s="10">
        <v>0</v>
      </c>
      <c r="Z183" s="9" t="s">
        <v>89</v>
      </c>
      <c r="AA183" s="8">
        <v>18649.949999999997</v>
      </c>
      <c r="AB183" s="8">
        <v>18649.949999999997</v>
      </c>
      <c r="AC183" s="8">
        <v>0</v>
      </c>
      <c r="AD183" s="8">
        <v>0</v>
      </c>
      <c r="AE183" s="8">
        <v>18649.949999999997</v>
      </c>
      <c r="AF183" s="8" t="s">
        <v>247</v>
      </c>
      <c r="AG183" s="1" t="s">
        <v>119</v>
      </c>
      <c r="AH183" s="1" t="s">
        <v>389</v>
      </c>
      <c r="AI183" s="1">
        <v>2</v>
      </c>
      <c r="AJ183" s="3">
        <v>45833</v>
      </c>
      <c r="AK183" s="3">
        <v>0</v>
      </c>
      <c r="AL183" s="3">
        <v>0</v>
      </c>
      <c r="AM183" s="3">
        <v>0</v>
      </c>
      <c r="AN183" s="3">
        <v>0</v>
      </c>
      <c r="AO183" s="3">
        <v>45831</v>
      </c>
      <c r="AP183" s="3">
        <v>45828</v>
      </c>
      <c r="AQ183" s="3">
        <v>45832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152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7.75" customHeight="1" x14ac:dyDescent="0.45">
      <c r="A184" s="3">
        <v>45825</v>
      </c>
      <c r="B184" s="14" t="s">
        <v>633</v>
      </c>
      <c r="C184" s="9" t="s">
        <v>113</v>
      </c>
      <c r="D184" s="13" t="s">
        <v>241</v>
      </c>
      <c r="E184" s="9">
        <v>26</v>
      </c>
      <c r="F184" s="9">
        <v>43</v>
      </c>
      <c r="G184" s="9" t="s">
        <v>60</v>
      </c>
      <c r="H184" s="9" t="s">
        <v>66</v>
      </c>
      <c r="I184" s="9">
        <v>150</v>
      </c>
      <c r="J184" s="9" t="s">
        <v>57</v>
      </c>
      <c r="K184" s="9">
        <v>5</v>
      </c>
      <c r="L184" s="9" t="s">
        <v>92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114</v>
      </c>
      <c r="T184" s="12">
        <v>45836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89</v>
      </c>
      <c r="AA184" s="8">
        <v>12433.3</v>
      </c>
      <c r="AB184" s="8">
        <v>12433.3</v>
      </c>
      <c r="AC184" s="8">
        <v>0</v>
      </c>
      <c r="AD184" s="8">
        <v>0</v>
      </c>
      <c r="AE184" s="8">
        <v>12433.3</v>
      </c>
      <c r="AF184" s="8" t="s">
        <v>247</v>
      </c>
      <c r="AG184" s="1" t="s">
        <v>119</v>
      </c>
      <c r="AH184" s="1" t="s">
        <v>75</v>
      </c>
      <c r="AI184" s="1">
        <v>4</v>
      </c>
      <c r="AJ184" s="3">
        <v>45836</v>
      </c>
      <c r="AK184" s="3">
        <v>45832</v>
      </c>
      <c r="AL184" s="3">
        <v>45825</v>
      </c>
      <c r="AM184" s="3">
        <v>45833</v>
      </c>
      <c r="AN184" s="3">
        <v>45834</v>
      </c>
      <c r="AO184" s="3">
        <v>45835</v>
      </c>
      <c r="AP184" s="3">
        <v>45831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69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107</v>
      </c>
      <c r="BD184" s="56">
        <v>0</v>
      </c>
    </row>
    <row r="185" spans="1:56" ht="27.75" customHeight="1" x14ac:dyDescent="0.45">
      <c r="A185" s="3">
        <v>45820</v>
      </c>
      <c r="B185" s="14" t="s">
        <v>605</v>
      </c>
      <c r="C185" s="9" t="s">
        <v>113</v>
      </c>
      <c r="D185" s="13" t="s">
        <v>59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45838</v>
      </c>
      <c r="U185" s="11">
        <v>15000</v>
      </c>
      <c r="V185" s="10">
        <v>0</v>
      </c>
      <c r="W185" s="10">
        <v>15000</v>
      </c>
      <c r="X185" s="10">
        <v>0</v>
      </c>
      <c r="Y185" s="10">
        <v>0</v>
      </c>
      <c r="Z185" s="9" t="s">
        <v>89</v>
      </c>
      <c r="AA185" s="8">
        <v>18649.949999999997</v>
      </c>
      <c r="AB185" s="8">
        <v>18649.949999999997</v>
      </c>
      <c r="AC185" s="8">
        <v>0</v>
      </c>
      <c r="AD185" s="8">
        <v>0</v>
      </c>
      <c r="AE185" s="8">
        <v>18649.949999999997</v>
      </c>
      <c r="AF185" s="8" t="s">
        <v>247</v>
      </c>
      <c r="AG185" s="1" t="s">
        <v>123</v>
      </c>
      <c r="AH185" s="1" t="s">
        <v>389</v>
      </c>
      <c r="AI185" s="1">
        <v>2</v>
      </c>
      <c r="AJ185" s="3">
        <v>45838</v>
      </c>
      <c r="AK185" s="3">
        <v>0</v>
      </c>
      <c r="AL185" s="3">
        <v>0</v>
      </c>
      <c r="AM185" s="3">
        <v>0</v>
      </c>
      <c r="AN185" s="3">
        <v>0</v>
      </c>
      <c r="AO185" s="3">
        <v>45836</v>
      </c>
      <c r="AP185" s="3">
        <v>45833</v>
      </c>
      <c r="AQ185" s="3">
        <v>45837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152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107</v>
      </c>
      <c r="BD185" s="56">
        <v>0</v>
      </c>
    </row>
    <row r="186" spans="1:56" ht="27.75" customHeight="1" x14ac:dyDescent="0.45">
      <c r="A186" s="3">
        <v>0</v>
      </c>
      <c r="B186" s="14">
        <v>0</v>
      </c>
      <c r="C186" s="9">
        <v>0</v>
      </c>
      <c r="D186" s="13">
        <v>0</v>
      </c>
      <c r="E186" s="9">
        <v>26</v>
      </c>
      <c r="F186" s="9">
        <v>43</v>
      </c>
      <c r="G186" s="9">
        <v>0</v>
      </c>
      <c r="H186" s="9">
        <v>0</v>
      </c>
      <c r="I186" s="9">
        <v>120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89</v>
      </c>
      <c r="AA186" s="8">
        <v>49733.2</v>
      </c>
      <c r="AB186" s="8">
        <v>49733.2</v>
      </c>
      <c r="AC186" s="8">
        <v>0</v>
      </c>
      <c r="AD186" s="8">
        <v>0</v>
      </c>
      <c r="AE186" s="8">
        <v>49733.2</v>
      </c>
      <c r="AF186" s="8" t="s">
        <v>58</v>
      </c>
      <c r="AG186" s="1" t="s">
        <v>122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109</v>
      </c>
      <c r="BD186" s="56">
        <v>0</v>
      </c>
    </row>
    <row r="187" spans="1:56" ht="27.75" customHeight="1" x14ac:dyDescent="0.45">
      <c r="A187" s="3">
        <v>45800</v>
      </c>
      <c r="B187" s="14" t="s">
        <v>420</v>
      </c>
      <c r="C187" s="9" t="s">
        <v>158</v>
      </c>
      <c r="D187" s="13" t="s">
        <v>159</v>
      </c>
      <c r="E187" s="9">
        <v>28</v>
      </c>
      <c r="F187" s="9">
        <v>41</v>
      </c>
      <c r="G187" s="9" t="s">
        <v>60</v>
      </c>
      <c r="H187" s="9">
        <v>0</v>
      </c>
      <c r="I187" s="9">
        <v>120</v>
      </c>
      <c r="J187" s="9" t="s">
        <v>57</v>
      </c>
      <c r="K187" s="9">
        <v>3</v>
      </c>
      <c r="L187" s="9" t="s">
        <v>93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71</v>
      </c>
      <c r="T187" s="12">
        <v>45833</v>
      </c>
      <c r="U187" s="11">
        <v>50000</v>
      </c>
      <c r="V187" s="10">
        <v>8339</v>
      </c>
      <c r="W187" s="10">
        <v>41661</v>
      </c>
      <c r="X187" s="10">
        <v>27330</v>
      </c>
      <c r="Y187" s="10">
        <v>23803.5</v>
      </c>
      <c r="Z187" s="9" t="s">
        <v>132</v>
      </c>
      <c r="AA187" s="8">
        <v>28265.466075</v>
      </c>
      <c r="AB187" s="8">
        <v>28265.466075</v>
      </c>
      <c r="AC187" s="8">
        <v>0</v>
      </c>
      <c r="AD187" s="8">
        <v>0</v>
      </c>
      <c r="AE187" s="8">
        <v>0</v>
      </c>
      <c r="AF187" s="8">
        <v>0</v>
      </c>
      <c r="AG187" s="1" t="s">
        <v>119</v>
      </c>
      <c r="AH187" s="1" t="s">
        <v>160</v>
      </c>
      <c r="AI187" s="1">
        <v>2</v>
      </c>
      <c r="AJ187" s="3">
        <v>45833</v>
      </c>
      <c r="AK187" s="3">
        <v>0</v>
      </c>
      <c r="AL187" s="3">
        <v>45824</v>
      </c>
      <c r="AM187" s="3">
        <v>45831</v>
      </c>
      <c r="AN187" s="3">
        <v>0</v>
      </c>
      <c r="AO187" s="3">
        <v>45832</v>
      </c>
      <c r="AP187" s="3">
        <v>45828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 t="s">
        <v>573</v>
      </c>
      <c r="AZ187" s="2">
        <v>0</v>
      </c>
      <c r="BA187" s="2">
        <v>0</v>
      </c>
      <c r="BB187" s="2">
        <v>0</v>
      </c>
      <c r="BC187" s="1" t="s">
        <v>107</v>
      </c>
      <c r="BD187" s="56">
        <v>0</v>
      </c>
    </row>
    <row r="188" spans="1:56" ht="27.75" customHeight="1" x14ac:dyDescent="0.45">
      <c r="A188" s="3" t="s">
        <v>141</v>
      </c>
      <c r="B188" s="14" t="s">
        <v>141</v>
      </c>
      <c r="C188" s="9" t="s">
        <v>113</v>
      </c>
      <c r="D188" s="13" t="s">
        <v>59</v>
      </c>
      <c r="E188" s="9">
        <v>28</v>
      </c>
      <c r="F188" s="9">
        <v>47</v>
      </c>
      <c r="G188" s="9" t="s">
        <v>60</v>
      </c>
      <c r="H188" s="9" t="s">
        <v>66</v>
      </c>
      <c r="I188" s="9">
        <v>180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>
        <v>45868</v>
      </c>
      <c r="U188" s="11">
        <v>10000</v>
      </c>
      <c r="V188" s="10">
        <v>0</v>
      </c>
      <c r="W188" s="10">
        <v>10000</v>
      </c>
      <c r="X188" s="10">
        <v>0</v>
      </c>
      <c r="Y188" s="10">
        <v>0</v>
      </c>
      <c r="Z188" s="9" t="s">
        <v>132</v>
      </c>
      <c r="AA188" s="8">
        <v>13550.900000000001</v>
      </c>
      <c r="AB188" s="8">
        <v>4450</v>
      </c>
      <c r="AC188" s="8">
        <v>9100.9000000000015</v>
      </c>
      <c r="AD188" s="8">
        <v>0</v>
      </c>
      <c r="AE188" s="8">
        <v>13550.900000000001</v>
      </c>
      <c r="AF188" s="8">
        <v>0</v>
      </c>
      <c r="AG188" s="1">
        <v>0</v>
      </c>
      <c r="AH188" s="1" t="s">
        <v>77</v>
      </c>
      <c r="AI188" s="1">
        <v>1</v>
      </c>
      <c r="AJ188" s="3">
        <v>45868</v>
      </c>
      <c r="AK188" s="3">
        <v>0</v>
      </c>
      <c r="AL188" s="3">
        <v>0</v>
      </c>
      <c r="AM188" s="3">
        <v>0</v>
      </c>
      <c r="AN188" s="3">
        <v>0</v>
      </c>
      <c r="AO188" s="3">
        <v>45867</v>
      </c>
      <c r="AP188" s="3">
        <v>45863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1022.840038888889</v>
      </c>
    </row>
    <row r="189" spans="1:56" ht="27.7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28</v>
      </c>
      <c r="F189" s="9">
        <v>43</v>
      </c>
      <c r="G189" s="9">
        <v>0</v>
      </c>
      <c r="H189" s="9">
        <v>0</v>
      </c>
      <c r="I189" s="9">
        <v>130</v>
      </c>
      <c r="J189" s="9" t="s">
        <v>57</v>
      </c>
      <c r="K189" s="9">
        <v>3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132</v>
      </c>
      <c r="AA189" s="8">
        <v>41816.366074999998</v>
      </c>
      <c r="AB189" s="8">
        <v>32715.466075</v>
      </c>
      <c r="AC189" s="8">
        <v>9100.9000000000015</v>
      </c>
      <c r="AD189" s="8">
        <v>0</v>
      </c>
      <c r="AE189" s="8">
        <v>13550.900000000001</v>
      </c>
      <c r="AF189" s="8" t="s">
        <v>58</v>
      </c>
      <c r="AG189" s="1">
        <v>0</v>
      </c>
      <c r="AH189" s="1">
        <v>0</v>
      </c>
      <c r="AI189" s="1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161</v>
      </c>
      <c r="BD189" s="56">
        <v>0</v>
      </c>
    </row>
  </sheetData>
  <autoFilter ref="A5:BD189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89">
    <cfRule type="expression" dxfId="1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6D59-0F6D-4D1D-BCA7-4370E6D2FA5A}">
  <sheetPr>
    <tabColor rgb="FFFFFF00"/>
  </sheetPr>
  <dimension ref="A1:BD201"/>
  <sheetViews>
    <sheetView zoomScale="80" zoomScaleNormal="80" workbookViewId="0">
      <selection activeCell="D3" sqref="D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45826</v>
      </c>
      <c r="E3" s="81" t="s">
        <v>52</v>
      </c>
      <c r="F3" s="81"/>
      <c r="G3" s="82">
        <v>10.4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141</v>
      </c>
      <c r="B6" s="14" t="s">
        <v>141</v>
      </c>
      <c r="C6" s="9" t="s">
        <v>284</v>
      </c>
      <c r="D6" s="13" t="s">
        <v>285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>
        <v>45868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286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120</v>
      </c>
      <c r="AH6" s="1" t="s">
        <v>68</v>
      </c>
      <c r="AI6" s="1">
        <v>4</v>
      </c>
      <c r="AJ6" s="3">
        <v>45868</v>
      </c>
      <c r="AK6" s="3">
        <v>45864</v>
      </c>
      <c r="AL6" s="3">
        <v>45858</v>
      </c>
      <c r="AM6" s="3">
        <v>45865</v>
      </c>
      <c r="AN6" s="3">
        <v>45866</v>
      </c>
      <c r="AO6" s="3">
        <v>45866</v>
      </c>
      <c r="AP6" s="3">
        <v>45863</v>
      </c>
      <c r="AQ6" s="3">
        <v>45867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286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134</v>
      </c>
      <c r="BD7" s="56">
        <v>0</v>
      </c>
    </row>
    <row r="8" spans="1:56" ht="27.75" customHeight="1" x14ac:dyDescent="0.45">
      <c r="A8" s="3">
        <v>45814</v>
      </c>
      <c r="B8" s="14" t="s">
        <v>495</v>
      </c>
      <c r="C8" s="9" t="s">
        <v>496</v>
      </c>
      <c r="D8" s="13" t="s">
        <v>497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45829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305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 t="s">
        <v>421</v>
      </c>
      <c r="AG8" s="1" t="s">
        <v>120</v>
      </c>
      <c r="AH8" s="1" t="s">
        <v>74</v>
      </c>
      <c r="AI8" s="1">
        <v>2</v>
      </c>
      <c r="AJ8" s="3">
        <v>45829</v>
      </c>
      <c r="AK8" s="3">
        <v>0</v>
      </c>
      <c r="AL8" s="3">
        <v>45820</v>
      </c>
      <c r="AM8" s="3">
        <v>45827</v>
      </c>
      <c r="AN8" s="3">
        <v>45828</v>
      </c>
      <c r="AO8" s="3">
        <v>45828</v>
      </c>
      <c r="AP8" s="3">
        <v>45824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498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305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119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499</v>
      </c>
      <c r="BD9" s="56">
        <v>0</v>
      </c>
    </row>
    <row r="10" spans="1:56" ht="27.75" customHeight="1" x14ac:dyDescent="0.45">
      <c r="A10" s="3" t="s">
        <v>141</v>
      </c>
      <c r="B10" s="14" t="s">
        <v>141</v>
      </c>
      <c r="C10" s="9" t="s">
        <v>242</v>
      </c>
      <c r="D10" s="13" t="s">
        <v>290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45868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139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>
        <v>45868</v>
      </c>
      <c r="AK10" s="3">
        <v>0</v>
      </c>
      <c r="AL10" s="3">
        <v>45858</v>
      </c>
      <c r="AM10" s="3">
        <v>45865</v>
      </c>
      <c r="AN10" s="3">
        <v>45866</v>
      </c>
      <c r="AO10" s="3">
        <v>45866</v>
      </c>
      <c r="AP10" s="3">
        <v>45863</v>
      </c>
      <c r="AQ10" s="3">
        <v>45867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228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139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45797</v>
      </c>
      <c r="B12" s="14" t="s">
        <v>379</v>
      </c>
      <c r="C12" s="9" t="s">
        <v>234</v>
      </c>
      <c r="D12" s="13" t="s">
        <v>365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45834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143</v>
      </c>
      <c r="AA12" s="8">
        <v>8801.1</v>
      </c>
      <c r="AB12" s="8">
        <v>8801.1</v>
      </c>
      <c r="AC12" s="8">
        <v>0</v>
      </c>
      <c r="AD12" s="8">
        <v>0</v>
      </c>
      <c r="AE12" s="8">
        <v>8801.1</v>
      </c>
      <c r="AF12" s="8" t="s">
        <v>307</v>
      </c>
      <c r="AG12" s="1" t="s">
        <v>121</v>
      </c>
      <c r="AH12" s="1" t="s">
        <v>75</v>
      </c>
      <c r="AI12" s="1">
        <v>4</v>
      </c>
      <c r="AJ12" s="3">
        <v>45834</v>
      </c>
      <c r="AK12" s="3">
        <v>45830</v>
      </c>
      <c r="AL12" s="3">
        <v>45823</v>
      </c>
      <c r="AM12" s="3">
        <v>45831</v>
      </c>
      <c r="AN12" s="3">
        <v>45832</v>
      </c>
      <c r="AO12" s="3">
        <v>45833</v>
      </c>
      <c r="AP12" s="3">
        <v>45829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45824</v>
      </c>
      <c r="B13" s="14" t="s">
        <v>613</v>
      </c>
      <c r="C13" s="9" t="s">
        <v>234</v>
      </c>
      <c r="D13" s="13" t="s">
        <v>606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45834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143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307</v>
      </c>
      <c r="AG13" s="1" t="s">
        <v>120</v>
      </c>
      <c r="AH13" s="1" t="s">
        <v>75</v>
      </c>
      <c r="AI13" s="1">
        <v>4</v>
      </c>
      <c r="AJ13" s="3">
        <v>45834</v>
      </c>
      <c r="AK13" s="3">
        <v>45830</v>
      </c>
      <c r="AL13" s="3">
        <v>45823</v>
      </c>
      <c r="AM13" s="3">
        <v>45831</v>
      </c>
      <c r="AN13" s="3">
        <v>45832</v>
      </c>
      <c r="AO13" s="3">
        <v>45833</v>
      </c>
      <c r="AP13" s="3">
        <v>45829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143</v>
      </c>
      <c r="AA14" s="8">
        <v>13201.650000000001</v>
      </c>
      <c r="AB14" s="8">
        <v>13201.650000000001</v>
      </c>
      <c r="AC14" s="8">
        <v>0</v>
      </c>
      <c r="AD14" s="8">
        <v>0</v>
      </c>
      <c r="AE14" s="8">
        <v>13201.650000000001</v>
      </c>
      <c r="AF14" s="8" t="s">
        <v>58</v>
      </c>
      <c r="AG14" s="1" t="s">
        <v>121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144</v>
      </c>
      <c r="BD14" s="56">
        <v>0</v>
      </c>
    </row>
    <row r="15" spans="1:56" ht="27.75" customHeight="1" x14ac:dyDescent="0.45">
      <c r="A15" s="3">
        <v>45820</v>
      </c>
      <c r="B15" s="14" t="s">
        <v>574</v>
      </c>
      <c r="C15" s="9" t="s">
        <v>291</v>
      </c>
      <c r="D15" s="13" t="s">
        <v>553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45827</v>
      </c>
      <c r="U15" s="11">
        <v>5000</v>
      </c>
      <c r="V15" s="10">
        <v>0</v>
      </c>
      <c r="W15" s="10">
        <v>5000</v>
      </c>
      <c r="X15" s="10">
        <v>5400</v>
      </c>
      <c r="Y15" s="10">
        <v>0</v>
      </c>
      <c r="Z15" s="9" t="s">
        <v>180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1" t="s">
        <v>120</v>
      </c>
      <c r="AH15" s="1" t="s">
        <v>74</v>
      </c>
      <c r="AI15" s="1">
        <v>2</v>
      </c>
      <c r="AJ15" s="3">
        <v>45827</v>
      </c>
      <c r="AK15" s="3">
        <v>0</v>
      </c>
      <c r="AL15" s="3">
        <v>45818</v>
      </c>
      <c r="AM15" s="3">
        <v>45825</v>
      </c>
      <c r="AN15" s="3">
        <v>45826</v>
      </c>
      <c r="AO15" s="3">
        <v>45826</v>
      </c>
      <c r="AP15" s="3">
        <v>45822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45820</v>
      </c>
      <c r="B16" s="14" t="s">
        <v>574</v>
      </c>
      <c r="C16" s="9" t="s">
        <v>291</v>
      </c>
      <c r="D16" s="13" t="s">
        <v>554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180</v>
      </c>
      <c r="AA16" s="8">
        <v>4400.55</v>
      </c>
      <c r="AB16" s="8">
        <v>4400.55</v>
      </c>
      <c r="AC16" s="8">
        <v>0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45827</v>
      </c>
      <c r="AK16" s="3">
        <v>0</v>
      </c>
      <c r="AL16" s="3">
        <v>45818</v>
      </c>
      <c r="AM16" s="3">
        <v>45825</v>
      </c>
      <c r="AN16" s="3">
        <v>45826</v>
      </c>
      <c r="AO16" s="3">
        <v>45826</v>
      </c>
      <c r="AP16" s="3">
        <v>45822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45820</v>
      </c>
      <c r="B17" s="14" t="s">
        <v>574</v>
      </c>
      <c r="C17" s="9" t="s">
        <v>291</v>
      </c>
      <c r="D17" s="13" t="s">
        <v>555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45827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180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45827</v>
      </c>
      <c r="AK17" s="3">
        <v>0</v>
      </c>
      <c r="AL17" s="3">
        <v>45818</v>
      </c>
      <c r="AM17" s="3">
        <v>45825</v>
      </c>
      <c r="AN17" s="3">
        <v>45826</v>
      </c>
      <c r="AO17" s="3">
        <v>45826</v>
      </c>
      <c r="AP17" s="3">
        <v>45822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45820</v>
      </c>
      <c r="B18" s="14" t="s">
        <v>589</v>
      </c>
      <c r="C18" s="9" t="s">
        <v>575</v>
      </c>
      <c r="D18" s="13" t="s">
        <v>576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128</v>
      </c>
      <c r="T18" s="12">
        <v>45835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180</v>
      </c>
      <c r="AA18" s="8">
        <v>24726.9</v>
      </c>
      <c r="AB18" s="8">
        <v>17584</v>
      </c>
      <c r="AC18" s="8">
        <v>7142.9000000000015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45835</v>
      </c>
      <c r="AK18" s="3">
        <v>0</v>
      </c>
      <c r="AL18" s="3">
        <v>45825</v>
      </c>
      <c r="AM18" s="3">
        <v>45832</v>
      </c>
      <c r="AN18" s="3">
        <v>45833</v>
      </c>
      <c r="AO18" s="3">
        <v>45833</v>
      </c>
      <c r="AP18" s="3">
        <v>45830</v>
      </c>
      <c r="AQ18" s="3">
        <v>45834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518.73327111111132</v>
      </c>
    </row>
    <row r="19" spans="1:56" ht="27.75" customHeight="1" x14ac:dyDescent="0.45">
      <c r="A19" s="3">
        <v>0</v>
      </c>
      <c r="B19" s="14" t="s">
        <v>133</v>
      </c>
      <c r="C19" s="9" t="s">
        <v>142</v>
      </c>
      <c r="D19" s="13" t="s">
        <v>129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45841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180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45841</v>
      </c>
      <c r="AK19" s="3">
        <v>0</v>
      </c>
      <c r="AL19" s="3">
        <v>45832</v>
      </c>
      <c r="AM19" s="3">
        <v>45839</v>
      </c>
      <c r="AN19" s="3">
        <v>45840</v>
      </c>
      <c r="AO19" s="3">
        <v>45840</v>
      </c>
      <c r="AP19" s="3">
        <v>45836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6391.5543999999991</v>
      </c>
    </row>
    <row r="20" spans="1:56" ht="27.75" customHeight="1" x14ac:dyDescent="0.45">
      <c r="A20" s="3">
        <v>0</v>
      </c>
      <c r="B20" s="14" t="s">
        <v>133</v>
      </c>
      <c r="C20" s="9" t="s">
        <v>142</v>
      </c>
      <c r="D20" s="13" t="s">
        <v>225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45841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180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119</v>
      </c>
      <c r="AH20" s="1" t="s">
        <v>74</v>
      </c>
      <c r="AI20" s="1">
        <v>2</v>
      </c>
      <c r="AJ20" s="3">
        <v>45841</v>
      </c>
      <c r="AK20" s="3">
        <v>0</v>
      </c>
      <c r="AL20" s="3">
        <v>45832</v>
      </c>
      <c r="AM20" s="3">
        <v>45839</v>
      </c>
      <c r="AN20" s="3">
        <v>45840</v>
      </c>
      <c r="AO20" s="3">
        <v>45840</v>
      </c>
      <c r="AP20" s="3">
        <v>45836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2556.6217600000009</v>
      </c>
    </row>
    <row r="21" spans="1:56" ht="27.75" customHeight="1" x14ac:dyDescent="0.45">
      <c r="A21" s="3" t="s">
        <v>141</v>
      </c>
      <c r="B21" s="14" t="s">
        <v>141</v>
      </c>
      <c r="C21" s="9" t="s">
        <v>291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45868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180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119</v>
      </c>
      <c r="AH21" s="1" t="s">
        <v>74</v>
      </c>
      <c r="AI21" s="1">
        <v>2</v>
      </c>
      <c r="AJ21" s="3">
        <v>45868</v>
      </c>
      <c r="AK21" s="3">
        <v>0</v>
      </c>
      <c r="AL21" s="3">
        <v>45859</v>
      </c>
      <c r="AM21" s="3">
        <v>45866</v>
      </c>
      <c r="AN21" s="3">
        <v>45867</v>
      </c>
      <c r="AO21" s="3">
        <v>45867</v>
      </c>
      <c r="AP21" s="3">
        <v>45863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7.75" customHeight="1" x14ac:dyDescent="0.45">
      <c r="A22" s="3" t="s">
        <v>141</v>
      </c>
      <c r="B22" s="14" t="s">
        <v>141</v>
      </c>
      <c r="C22" s="9" t="s">
        <v>232</v>
      </c>
      <c r="D22" s="13" t="s">
        <v>233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345.39285759999996</v>
      </c>
      <c r="Q22" s="10">
        <v>0</v>
      </c>
      <c r="R22" s="10">
        <v>345.39285759999996</v>
      </c>
      <c r="S22" s="9" t="s">
        <v>67</v>
      </c>
      <c r="T22" s="12">
        <v>45868</v>
      </c>
      <c r="U22" s="11">
        <v>20000</v>
      </c>
      <c r="V22" s="10">
        <v>0</v>
      </c>
      <c r="W22" s="10">
        <v>20000</v>
      </c>
      <c r="X22" s="10">
        <v>0</v>
      </c>
      <c r="Y22" s="10">
        <v>21000</v>
      </c>
      <c r="Z22" s="9" t="s">
        <v>180</v>
      </c>
      <c r="AA22" s="8">
        <v>18719.800000000003</v>
      </c>
      <c r="AB22" s="8">
        <v>0</v>
      </c>
      <c r="AC22" s="8">
        <v>18719.800000000003</v>
      </c>
      <c r="AD22" s="8">
        <v>0</v>
      </c>
      <c r="AE22" s="8">
        <v>0</v>
      </c>
      <c r="AF22" s="8">
        <v>0</v>
      </c>
      <c r="AG22" s="1" t="s">
        <v>119</v>
      </c>
      <c r="AH22" s="1" t="s">
        <v>72</v>
      </c>
      <c r="AI22" s="1">
        <v>3</v>
      </c>
      <c r="AJ22" s="3">
        <v>45868</v>
      </c>
      <c r="AK22" s="3">
        <v>0</v>
      </c>
      <c r="AL22" s="3">
        <v>45858</v>
      </c>
      <c r="AM22" s="3">
        <v>45865</v>
      </c>
      <c r="AN22" s="3">
        <v>45866</v>
      </c>
      <c r="AO22" s="3">
        <v>45866</v>
      </c>
      <c r="AP22" s="3">
        <v>45863</v>
      </c>
      <c r="AQ22" s="3">
        <v>45867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1359.4734755555558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180</v>
      </c>
      <c r="AA23" s="8">
        <v>197465.94999999995</v>
      </c>
      <c r="AB23" s="8">
        <v>21984.55</v>
      </c>
      <c r="AC23" s="8">
        <v>175481.39999999997</v>
      </c>
      <c r="AD23" s="8">
        <v>0</v>
      </c>
      <c r="AE23" s="8">
        <v>0</v>
      </c>
      <c r="AF23" s="8" t="s">
        <v>58</v>
      </c>
      <c r="AG23" s="1" t="s">
        <v>121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7.75" customHeight="1" x14ac:dyDescent="0.45">
      <c r="A24" s="3">
        <v>45812</v>
      </c>
      <c r="B24" s="14" t="s">
        <v>469</v>
      </c>
      <c r="C24" s="9" t="s">
        <v>73</v>
      </c>
      <c r="D24" s="13" t="s">
        <v>477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444</v>
      </c>
      <c r="T24" s="12">
        <v>45827</v>
      </c>
      <c r="U24" s="11">
        <v>5000</v>
      </c>
      <c r="V24" s="10">
        <v>5000</v>
      </c>
      <c r="W24" s="10">
        <v>0</v>
      </c>
      <c r="X24" s="10">
        <v>5200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467</v>
      </c>
      <c r="AG24" s="1" t="s">
        <v>119</v>
      </c>
      <c r="AH24" s="1" t="s">
        <v>74</v>
      </c>
      <c r="AI24" s="1">
        <v>2</v>
      </c>
      <c r="AJ24" s="3">
        <v>45827</v>
      </c>
      <c r="AK24" s="3">
        <v>0</v>
      </c>
      <c r="AL24" s="3">
        <v>45818</v>
      </c>
      <c r="AM24" s="3">
        <v>45825</v>
      </c>
      <c r="AN24" s="3">
        <v>45826</v>
      </c>
      <c r="AO24" s="3">
        <v>45826</v>
      </c>
      <c r="AP24" s="3">
        <v>45822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45812</v>
      </c>
      <c r="B25" s="14" t="s">
        <v>469</v>
      </c>
      <c r="C25" s="9" t="s">
        <v>73</v>
      </c>
      <c r="D25" s="13" t="s">
        <v>478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444</v>
      </c>
      <c r="T25" s="12">
        <v>45827</v>
      </c>
      <c r="U25" s="11">
        <v>5000</v>
      </c>
      <c r="V25" s="10">
        <v>4972</v>
      </c>
      <c r="W25" s="10">
        <v>28</v>
      </c>
      <c r="X25" s="10">
        <v>5400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467</v>
      </c>
      <c r="AG25" s="1" t="s">
        <v>121</v>
      </c>
      <c r="AH25" s="1" t="s">
        <v>74</v>
      </c>
      <c r="AI25" s="1">
        <v>2</v>
      </c>
      <c r="AJ25" s="3">
        <v>45827</v>
      </c>
      <c r="AK25" s="3">
        <v>0</v>
      </c>
      <c r="AL25" s="3">
        <v>45818</v>
      </c>
      <c r="AM25" s="3">
        <v>45825</v>
      </c>
      <c r="AN25" s="3">
        <v>45826</v>
      </c>
      <c r="AO25" s="3">
        <v>45826</v>
      </c>
      <c r="AP25" s="3">
        <v>45822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45812</v>
      </c>
      <c r="B26" s="14" t="s">
        <v>469</v>
      </c>
      <c r="C26" s="9" t="s">
        <v>73</v>
      </c>
      <c r="D26" s="13" t="s">
        <v>340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444</v>
      </c>
      <c r="T26" s="12">
        <v>45827</v>
      </c>
      <c r="U26" s="11">
        <v>10000</v>
      </c>
      <c r="V26" s="10">
        <v>5000</v>
      </c>
      <c r="W26" s="10">
        <v>5000</v>
      </c>
      <c r="X26" s="10">
        <v>10400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467</v>
      </c>
      <c r="AG26" s="1" t="s">
        <v>121</v>
      </c>
      <c r="AH26" s="1" t="s">
        <v>74</v>
      </c>
      <c r="AI26" s="1">
        <v>2</v>
      </c>
      <c r="AJ26" s="3">
        <v>45827</v>
      </c>
      <c r="AK26" s="3">
        <v>0</v>
      </c>
      <c r="AL26" s="3">
        <v>45818</v>
      </c>
      <c r="AM26" s="3">
        <v>45825</v>
      </c>
      <c r="AN26" s="3">
        <v>45826</v>
      </c>
      <c r="AO26" s="3">
        <v>45826</v>
      </c>
      <c r="AP26" s="3">
        <v>45822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45812</v>
      </c>
      <c r="B27" s="14" t="s">
        <v>479</v>
      </c>
      <c r="C27" s="9" t="s">
        <v>73</v>
      </c>
      <c r="D27" s="13" t="s">
        <v>480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444</v>
      </c>
      <c r="T27" s="12">
        <v>45827</v>
      </c>
      <c r="U27" s="11">
        <v>5000</v>
      </c>
      <c r="V27" s="10">
        <v>5165</v>
      </c>
      <c r="W27" s="10">
        <v>0</v>
      </c>
      <c r="X27" s="10">
        <v>5400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481</v>
      </c>
      <c r="AG27" s="1" t="s">
        <v>121</v>
      </c>
      <c r="AH27" s="1" t="s">
        <v>74</v>
      </c>
      <c r="AI27" s="1">
        <v>2</v>
      </c>
      <c r="AJ27" s="3">
        <v>45827</v>
      </c>
      <c r="AK27" s="3">
        <v>0</v>
      </c>
      <c r="AL27" s="3">
        <v>45818</v>
      </c>
      <c r="AM27" s="3">
        <v>45825</v>
      </c>
      <c r="AN27" s="3">
        <v>45826</v>
      </c>
      <c r="AO27" s="3">
        <v>45826</v>
      </c>
      <c r="AP27" s="3">
        <v>45822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45812</v>
      </c>
      <c r="B28" s="14" t="s">
        <v>479</v>
      </c>
      <c r="C28" s="9" t="s">
        <v>73</v>
      </c>
      <c r="D28" s="13" t="s">
        <v>482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444</v>
      </c>
      <c r="T28" s="12">
        <v>45827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186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481</v>
      </c>
      <c r="AG28" s="1" t="s">
        <v>119</v>
      </c>
      <c r="AH28" s="1" t="s">
        <v>74</v>
      </c>
      <c r="AI28" s="1">
        <v>2</v>
      </c>
      <c r="AJ28" s="3">
        <v>45827</v>
      </c>
      <c r="AK28" s="3">
        <v>0</v>
      </c>
      <c r="AL28" s="3">
        <v>45818</v>
      </c>
      <c r="AM28" s="3">
        <v>45825</v>
      </c>
      <c r="AN28" s="3">
        <v>45826</v>
      </c>
      <c r="AO28" s="3">
        <v>45826</v>
      </c>
      <c r="AP28" s="3">
        <v>45822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45812</v>
      </c>
      <c r="B29" s="14" t="s">
        <v>483</v>
      </c>
      <c r="C29" s="9" t="s">
        <v>73</v>
      </c>
      <c r="D29" s="13" t="s">
        <v>340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444</v>
      </c>
      <c r="T29" s="12">
        <v>45827</v>
      </c>
      <c r="U29" s="11">
        <v>10000</v>
      </c>
      <c r="V29" s="10">
        <v>0</v>
      </c>
      <c r="W29" s="10">
        <v>10000</v>
      </c>
      <c r="X29" s="10">
        <v>10400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481</v>
      </c>
      <c r="AG29" s="1" t="s">
        <v>119</v>
      </c>
      <c r="AH29" s="1" t="s">
        <v>74</v>
      </c>
      <c r="AI29" s="1">
        <v>2</v>
      </c>
      <c r="AJ29" s="3">
        <v>45827</v>
      </c>
      <c r="AK29" s="3">
        <v>0</v>
      </c>
      <c r="AL29" s="3">
        <v>45818</v>
      </c>
      <c r="AM29" s="3">
        <v>45825</v>
      </c>
      <c r="AN29" s="3">
        <v>45826</v>
      </c>
      <c r="AO29" s="3">
        <v>45826</v>
      </c>
      <c r="AP29" s="3">
        <v>45822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45812</v>
      </c>
      <c r="B30" s="14" t="s">
        <v>483</v>
      </c>
      <c r="C30" s="9" t="s">
        <v>73</v>
      </c>
      <c r="D30" s="13" t="s">
        <v>484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444</v>
      </c>
      <c r="T30" s="12">
        <v>45827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186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481</v>
      </c>
      <c r="AG30" s="1" t="s">
        <v>121</v>
      </c>
      <c r="AH30" s="1" t="s">
        <v>74</v>
      </c>
      <c r="AI30" s="1">
        <v>2</v>
      </c>
      <c r="AJ30" s="3">
        <v>45827</v>
      </c>
      <c r="AK30" s="3">
        <v>0</v>
      </c>
      <c r="AL30" s="3">
        <v>45818</v>
      </c>
      <c r="AM30" s="3">
        <v>45825</v>
      </c>
      <c r="AN30" s="3">
        <v>45826</v>
      </c>
      <c r="AO30" s="3">
        <v>45826</v>
      </c>
      <c r="AP30" s="3">
        <v>45822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45812</v>
      </c>
      <c r="B31" s="14" t="s">
        <v>479</v>
      </c>
      <c r="C31" s="9" t="s">
        <v>73</v>
      </c>
      <c r="D31" s="13" t="s">
        <v>485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444</v>
      </c>
      <c r="T31" s="12">
        <v>45828</v>
      </c>
      <c r="U31" s="11">
        <v>5000</v>
      </c>
      <c r="V31" s="10">
        <v>4654</v>
      </c>
      <c r="W31" s="10">
        <v>346</v>
      </c>
      <c r="X31" s="10">
        <v>5400</v>
      </c>
      <c r="Y31" s="10">
        <v>0</v>
      </c>
      <c r="Z31" s="9" t="s">
        <v>186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486</v>
      </c>
      <c r="AG31" s="1" t="s">
        <v>121</v>
      </c>
      <c r="AH31" s="1" t="s">
        <v>74</v>
      </c>
      <c r="AI31" s="1">
        <v>2</v>
      </c>
      <c r="AJ31" s="3">
        <v>45828</v>
      </c>
      <c r="AK31" s="3">
        <v>0</v>
      </c>
      <c r="AL31" s="3">
        <v>45819</v>
      </c>
      <c r="AM31" s="3">
        <v>45826</v>
      </c>
      <c r="AN31" s="3">
        <v>45827</v>
      </c>
      <c r="AO31" s="3">
        <v>45827</v>
      </c>
      <c r="AP31" s="3">
        <v>45823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45812</v>
      </c>
      <c r="B32" s="14" t="s">
        <v>479</v>
      </c>
      <c r="C32" s="9" t="s">
        <v>73</v>
      </c>
      <c r="D32" s="13" t="s">
        <v>183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444</v>
      </c>
      <c r="T32" s="12">
        <v>45828</v>
      </c>
      <c r="U32" s="11">
        <v>10000</v>
      </c>
      <c r="V32" s="10">
        <v>10000</v>
      </c>
      <c r="W32" s="10">
        <v>0</v>
      </c>
      <c r="X32" s="10">
        <v>10200</v>
      </c>
      <c r="Y32" s="10">
        <v>0</v>
      </c>
      <c r="Z32" s="9" t="s">
        <v>186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486</v>
      </c>
      <c r="AG32" s="1" t="s">
        <v>121</v>
      </c>
      <c r="AH32" s="1" t="s">
        <v>74</v>
      </c>
      <c r="AI32" s="1">
        <v>2</v>
      </c>
      <c r="AJ32" s="3">
        <v>45828</v>
      </c>
      <c r="AK32" s="3">
        <v>0</v>
      </c>
      <c r="AL32" s="3">
        <v>45819</v>
      </c>
      <c r="AM32" s="3">
        <v>45826</v>
      </c>
      <c r="AN32" s="3">
        <v>45827</v>
      </c>
      <c r="AO32" s="3">
        <v>45827</v>
      </c>
      <c r="AP32" s="3">
        <v>45823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0</v>
      </c>
    </row>
    <row r="33" spans="1:56" ht="27.75" customHeight="1" x14ac:dyDescent="0.45">
      <c r="A33" s="3">
        <v>45812</v>
      </c>
      <c r="B33" s="14" t="s">
        <v>483</v>
      </c>
      <c r="C33" s="9" t="s">
        <v>73</v>
      </c>
      <c r="D33" s="13" t="s">
        <v>211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444</v>
      </c>
      <c r="T33" s="12">
        <v>45828</v>
      </c>
      <c r="U33" s="11">
        <v>10000</v>
      </c>
      <c r="V33" s="10">
        <v>0</v>
      </c>
      <c r="W33" s="10">
        <v>10000</v>
      </c>
      <c r="X33" s="10">
        <v>10400</v>
      </c>
      <c r="Y33" s="10">
        <v>0</v>
      </c>
      <c r="Z33" s="9" t="s">
        <v>186</v>
      </c>
      <c r="AA33" s="8">
        <v>0</v>
      </c>
      <c r="AB33" s="8">
        <v>2398</v>
      </c>
      <c r="AC33" s="8">
        <v>0</v>
      </c>
      <c r="AD33" s="8">
        <v>0</v>
      </c>
      <c r="AE33" s="8">
        <v>0</v>
      </c>
      <c r="AF33" s="8" t="s">
        <v>486</v>
      </c>
      <c r="AG33" s="1" t="s">
        <v>121</v>
      </c>
      <c r="AH33" s="1" t="s">
        <v>74</v>
      </c>
      <c r="AI33" s="1">
        <v>2</v>
      </c>
      <c r="AJ33" s="3">
        <v>45828</v>
      </c>
      <c r="AK33" s="3">
        <v>0</v>
      </c>
      <c r="AL33" s="3">
        <v>45819</v>
      </c>
      <c r="AM33" s="3">
        <v>45826</v>
      </c>
      <c r="AN33" s="3">
        <v>45827</v>
      </c>
      <c r="AO33" s="3">
        <v>45827</v>
      </c>
      <c r="AP33" s="3">
        <v>45823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0</v>
      </c>
    </row>
    <row r="34" spans="1:56" ht="27.75" customHeight="1" x14ac:dyDescent="0.45">
      <c r="A34" s="3">
        <v>45812</v>
      </c>
      <c r="B34" s="14" t="s">
        <v>469</v>
      </c>
      <c r="C34" s="9" t="s">
        <v>73</v>
      </c>
      <c r="D34" s="13" t="s">
        <v>477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444</v>
      </c>
      <c r="T34" s="12">
        <v>45829</v>
      </c>
      <c r="U34" s="11">
        <v>5000</v>
      </c>
      <c r="V34" s="10">
        <v>0</v>
      </c>
      <c r="W34" s="10">
        <v>5000</v>
      </c>
      <c r="X34" s="10">
        <v>5200</v>
      </c>
      <c r="Y34" s="10">
        <v>0</v>
      </c>
      <c r="Z34" s="9" t="s">
        <v>186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487</v>
      </c>
      <c r="AG34" s="1" t="s">
        <v>119</v>
      </c>
      <c r="AH34" s="1" t="s">
        <v>74</v>
      </c>
      <c r="AI34" s="1">
        <v>2</v>
      </c>
      <c r="AJ34" s="3">
        <v>45829</v>
      </c>
      <c r="AK34" s="3">
        <v>0</v>
      </c>
      <c r="AL34" s="3">
        <v>45820</v>
      </c>
      <c r="AM34" s="3">
        <v>45827</v>
      </c>
      <c r="AN34" s="3">
        <v>45828</v>
      </c>
      <c r="AO34" s="3">
        <v>45828</v>
      </c>
      <c r="AP34" s="3">
        <v>45824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0</v>
      </c>
    </row>
    <row r="35" spans="1:56" ht="27.75" customHeight="1" x14ac:dyDescent="0.45">
      <c r="A35" s="3">
        <v>45812</v>
      </c>
      <c r="B35" s="14" t="s">
        <v>469</v>
      </c>
      <c r="C35" s="9" t="s">
        <v>73</v>
      </c>
      <c r="D35" s="13" t="s">
        <v>488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444</v>
      </c>
      <c r="T35" s="12">
        <v>45829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186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487</v>
      </c>
      <c r="AG35" s="1" t="s">
        <v>120</v>
      </c>
      <c r="AH35" s="1" t="s">
        <v>74</v>
      </c>
      <c r="AI35" s="1">
        <v>2</v>
      </c>
      <c r="AJ35" s="3">
        <v>45829</v>
      </c>
      <c r="AK35" s="3">
        <v>0</v>
      </c>
      <c r="AL35" s="3">
        <v>45820</v>
      </c>
      <c r="AM35" s="3">
        <v>45827</v>
      </c>
      <c r="AN35" s="3">
        <v>45828</v>
      </c>
      <c r="AO35" s="3">
        <v>45828</v>
      </c>
      <c r="AP35" s="3">
        <v>45824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0</v>
      </c>
    </row>
    <row r="36" spans="1:56" ht="27.75" customHeight="1" x14ac:dyDescent="0.45">
      <c r="A36" s="3">
        <v>45812</v>
      </c>
      <c r="B36" s="14" t="s">
        <v>469</v>
      </c>
      <c r="C36" s="9" t="s">
        <v>73</v>
      </c>
      <c r="D36" s="13" t="s">
        <v>210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444</v>
      </c>
      <c r="T36" s="12">
        <v>45829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186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487</v>
      </c>
      <c r="AG36" s="1" t="s">
        <v>120</v>
      </c>
      <c r="AH36" s="1" t="s">
        <v>74</v>
      </c>
      <c r="AI36" s="1">
        <v>2</v>
      </c>
      <c r="AJ36" s="3">
        <v>45829</v>
      </c>
      <c r="AK36" s="3">
        <v>0</v>
      </c>
      <c r="AL36" s="3">
        <v>45820</v>
      </c>
      <c r="AM36" s="3">
        <v>45827</v>
      </c>
      <c r="AN36" s="3">
        <v>45828</v>
      </c>
      <c r="AO36" s="3">
        <v>45828</v>
      </c>
      <c r="AP36" s="3">
        <v>45824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0</v>
      </c>
    </row>
    <row r="37" spans="1:56" ht="27.75" customHeight="1" x14ac:dyDescent="0.45">
      <c r="A37" s="3">
        <v>45812</v>
      </c>
      <c r="B37" s="14" t="s">
        <v>469</v>
      </c>
      <c r="C37" s="9" t="s">
        <v>73</v>
      </c>
      <c r="D37" s="13" t="s">
        <v>183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444</v>
      </c>
      <c r="T37" s="12">
        <v>45829</v>
      </c>
      <c r="U37" s="11">
        <v>10000</v>
      </c>
      <c r="V37" s="10">
        <v>9568</v>
      </c>
      <c r="W37" s="10">
        <v>432</v>
      </c>
      <c r="X37" s="10">
        <v>10600</v>
      </c>
      <c r="Y37" s="10">
        <v>0</v>
      </c>
      <c r="Z37" s="9" t="s">
        <v>186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487</v>
      </c>
      <c r="AG37" s="1" t="s">
        <v>120</v>
      </c>
      <c r="AH37" s="1" t="s">
        <v>74</v>
      </c>
      <c r="AI37" s="1">
        <v>2</v>
      </c>
      <c r="AJ37" s="3">
        <v>45829</v>
      </c>
      <c r="AK37" s="3">
        <v>0</v>
      </c>
      <c r="AL37" s="3">
        <v>45820</v>
      </c>
      <c r="AM37" s="3">
        <v>45827</v>
      </c>
      <c r="AN37" s="3">
        <v>45828</v>
      </c>
      <c r="AO37" s="3">
        <v>45828</v>
      </c>
      <c r="AP37" s="3">
        <v>45824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0</v>
      </c>
    </row>
    <row r="38" spans="1:56" ht="27.75" customHeight="1" x14ac:dyDescent="0.45">
      <c r="A38" s="3">
        <v>45820</v>
      </c>
      <c r="B38" s="14" t="s">
        <v>577</v>
      </c>
      <c r="C38" s="9" t="s">
        <v>73</v>
      </c>
      <c r="D38" s="13" t="s">
        <v>480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444</v>
      </c>
      <c r="T38" s="12">
        <v>45832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563</v>
      </c>
      <c r="AG38" s="1" t="s">
        <v>120</v>
      </c>
      <c r="AH38" s="1" t="s">
        <v>74</v>
      </c>
      <c r="AI38" s="1">
        <v>2</v>
      </c>
      <c r="AJ38" s="3">
        <v>45829</v>
      </c>
      <c r="AK38" s="3">
        <v>0</v>
      </c>
      <c r="AL38" s="3">
        <v>45820</v>
      </c>
      <c r="AM38" s="3">
        <v>45827</v>
      </c>
      <c r="AN38" s="3">
        <v>45828</v>
      </c>
      <c r="AO38" s="3">
        <v>45828</v>
      </c>
      <c r="AP38" s="3">
        <v>45824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331.46898400000003</v>
      </c>
    </row>
    <row r="39" spans="1:56" ht="27.75" customHeight="1" x14ac:dyDescent="0.45">
      <c r="A39" s="3">
        <v>45820</v>
      </c>
      <c r="B39" s="14" t="s">
        <v>577</v>
      </c>
      <c r="C39" s="9" t="s">
        <v>73</v>
      </c>
      <c r="D39" s="13" t="s">
        <v>578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444</v>
      </c>
      <c r="T39" s="12">
        <v>45832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563</v>
      </c>
      <c r="AG39" s="1" t="s">
        <v>120</v>
      </c>
      <c r="AH39" s="1" t="s">
        <v>74</v>
      </c>
      <c r="AI39" s="1">
        <v>2</v>
      </c>
      <c r="AJ39" s="3">
        <v>45832</v>
      </c>
      <c r="AK39" s="3">
        <v>0</v>
      </c>
      <c r="AL39" s="3">
        <v>45823</v>
      </c>
      <c r="AM39" s="3">
        <v>45830</v>
      </c>
      <c r="AN39" s="3">
        <v>45831</v>
      </c>
      <c r="AO39" s="3">
        <v>45831</v>
      </c>
      <c r="AP39" s="3">
        <v>45827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331.46898400000003</v>
      </c>
    </row>
    <row r="40" spans="1:56" ht="27.75" customHeight="1" x14ac:dyDescent="0.45">
      <c r="A40" s="3">
        <v>45820</v>
      </c>
      <c r="B40" s="14" t="s">
        <v>577</v>
      </c>
      <c r="C40" s="9" t="s">
        <v>73</v>
      </c>
      <c r="D40" s="13" t="s">
        <v>222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444</v>
      </c>
      <c r="T40" s="12">
        <v>45832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186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563</v>
      </c>
      <c r="AG40" s="1" t="s">
        <v>120</v>
      </c>
      <c r="AH40" s="1" t="s">
        <v>74</v>
      </c>
      <c r="AI40" s="1">
        <v>2</v>
      </c>
      <c r="AJ40" s="3">
        <v>45832</v>
      </c>
      <c r="AK40" s="3">
        <v>0</v>
      </c>
      <c r="AL40" s="3">
        <v>45823</v>
      </c>
      <c r="AM40" s="3">
        <v>45830</v>
      </c>
      <c r="AN40" s="3">
        <v>45831</v>
      </c>
      <c r="AO40" s="3">
        <v>45831</v>
      </c>
      <c r="AP40" s="3">
        <v>45827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662.93796800000007</v>
      </c>
    </row>
    <row r="41" spans="1:56" ht="27.75" customHeight="1" x14ac:dyDescent="0.45">
      <c r="A41" s="3">
        <v>45820</v>
      </c>
      <c r="B41" s="14" t="s">
        <v>579</v>
      </c>
      <c r="C41" s="9" t="s">
        <v>73</v>
      </c>
      <c r="D41" s="13" t="s">
        <v>480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444</v>
      </c>
      <c r="T41" s="12">
        <v>45832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556</v>
      </c>
      <c r="AG41" s="1" t="s">
        <v>120</v>
      </c>
      <c r="AH41" s="1" t="s">
        <v>74</v>
      </c>
      <c r="AI41" s="1">
        <v>2</v>
      </c>
      <c r="AJ41" s="3">
        <v>45829</v>
      </c>
      <c r="AK41" s="3">
        <v>0</v>
      </c>
      <c r="AL41" s="3">
        <v>45820</v>
      </c>
      <c r="AM41" s="3">
        <v>45827</v>
      </c>
      <c r="AN41" s="3">
        <v>45828</v>
      </c>
      <c r="AO41" s="3">
        <v>45828</v>
      </c>
      <c r="AP41" s="3">
        <v>45824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331.46898400000003</v>
      </c>
    </row>
    <row r="42" spans="1:56" ht="27.75" customHeight="1" x14ac:dyDescent="0.45">
      <c r="A42" s="3">
        <v>45820</v>
      </c>
      <c r="B42" s="14" t="s">
        <v>579</v>
      </c>
      <c r="C42" s="9" t="s">
        <v>73</v>
      </c>
      <c r="D42" s="13" t="s">
        <v>222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444</v>
      </c>
      <c r="T42" s="12">
        <v>45832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186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556</v>
      </c>
      <c r="AG42" s="1" t="s">
        <v>120</v>
      </c>
      <c r="AH42" s="1" t="s">
        <v>74</v>
      </c>
      <c r="AI42" s="1">
        <v>2</v>
      </c>
      <c r="AJ42" s="3">
        <v>45829</v>
      </c>
      <c r="AK42" s="3">
        <v>0</v>
      </c>
      <c r="AL42" s="3">
        <v>45820</v>
      </c>
      <c r="AM42" s="3">
        <v>45827</v>
      </c>
      <c r="AN42" s="3">
        <v>45828</v>
      </c>
      <c r="AO42" s="3">
        <v>45828</v>
      </c>
      <c r="AP42" s="3">
        <v>45824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662.93796800000007</v>
      </c>
    </row>
    <row r="43" spans="1:56" ht="27.75" customHeight="1" x14ac:dyDescent="0.45">
      <c r="A43" s="3">
        <v>45820</v>
      </c>
      <c r="B43" s="14" t="s">
        <v>582</v>
      </c>
      <c r="C43" s="9" t="s">
        <v>73</v>
      </c>
      <c r="D43" s="13" t="s">
        <v>340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444</v>
      </c>
      <c r="T43" s="12">
        <v>45832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186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556</v>
      </c>
      <c r="AG43" s="1" t="s">
        <v>120</v>
      </c>
      <c r="AH43" s="1" t="s">
        <v>74</v>
      </c>
      <c r="AI43" s="1">
        <v>2</v>
      </c>
      <c r="AJ43" s="3">
        <v>45832</v>
      </c>
      <c r="AK43" s="3">
        <v>0</v>
      </c>
      <c r="AL43" s="3">
        <v>45823</v>
      </c>
      <c r="AM43" s="3">
        <v>45830</v>
      </c>
      <c r="AN43" s="3">
        <v>45831</v>
      </c>
      <c r="AO43" s="3">
        <v>45831</v>
      </c>
      <c r="AP43" s="3">
        <v>45827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352.51463377777782</v>
      </c>
    </row>
    <row r="44" spans="1:56" ht="27.75" customHeight="1" x14ac:dyDescent="0.45">
      <c r="A44" s="3">
        <v>45820</v>
      </c>
      <c r="B44" s="14" t="s">
        <v>582</v>
      </c>
      <c r="C44" s="9" t="s">
        <v>73</v>
      </c>
      <c r="D44" s="13" t="s">
        <v>211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444</v>
      </c>
      <c r="T44" s="12">
        <v>45832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556</v>
      </c>
      <c r="AG44" s="1" t="s">
        <v>120</v>
      </c>
      <c r="AH44" s="1" t="s">
        <v>74</v>
      </c>
      <c r="AI44" s="1">
        <v>2</v>
      </c>
      <c r="AJ44" s="3">
        <v>45832</v>
      </c>
      <c r="AK44" s="3">
        <v>0</v>
      </c>
      <c r="AL44" s="3">
        <v>45823</v>
      </c>
      <c r="AM44" s="3">
        <v>45830</v>
      </c>
      <c r="AN44" s="3">
        <v>45831</v>
      </c>
      <c r="AO44" s="3">
        <v>45831</v>
      </c>
      <c r="AP44" s="3">
        <v>45827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352.51463377777782</v>
      </c>
    </row>
    <row r="45" spans="1:56" ht="27.75" customHeight="1" x14ac:dyDescent="0.45">
      <c r="A45" s="3">
        <v>45820</v>
      </c>
      <c r="B45" s="14" t="s">
        <v>577</v>
      </c>
      <c r="C45" s="9" t="s">
        <v>73</v>
      </c>
      <c r="D45" s="13" t="s">
        <v>183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444</v>
      </c>
      <c r="T45" s="12">
        <v>45834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186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557</v>
      </c>
      <c r="AG45" s="1" t="s">
        <v>120</v>
      </c>
      <c r="AH45" s="1" t="s">
        <v>74</v>
      </c>
      <c r="AI45" s="1">
        <v>2</v>
      </c>
      <c r="AJ45" s="3">
        <v>45832</v>
      </c>
      <c r="AK45" s="3">
        <v>0</v>
      </c>
      <c r="AL45" s="3">
        <v>45823</v>
      </c>
      <c r="AM45" s="3">
        <v>45830</v>
      </c>
      <c r="AN45" s="3">
        <v>45831</v>
      </c>
      <c r="AO45" s="3">
        <v>45831</v>
      </c>
      <c r="AP45" s="3">
        <v>45827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662.93796800000007</v>
      </c>
    </row>
    <row r="46" spans="1:56" ht="27.75" customHeight="1" x14ac:dyDescent="0.45">
      <c r="A46" s="3">
        <v>45820</v>
      </c>
      <c r="B46" s="14" t="s">
        <v>577</v>
      </c>
      <c r="C46" s="9" t="s">
        <v>73</v>
      </c>
      <c r="D46" s="13" t="s">
        <v>211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444</v>
      </c>
      <c r="T46" s="12">
        <v>45834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557</v>
      </c>
      <c r="AG46" s="1" t="s">
        <v>120</v>
      </c>
      <c r="AH46" s="1" t="s">
        <v>74</v>
      </c>
      <c r="AI46" s="1">
        <v>2</v>
      </c>
      <c r="AJ46" s="3">
        <v>45834</v>
      </c>
      <c r="AK46" s="3">
        <v>0</v>
      </c>
      <c r="AL46" s="3">
        <v>45825</v>
      </c>
      <c r="AM46" s="3">
        <v>45832</v>
      </c>
      <c r="AN46" s="3">
        <v>45833</v>
      </c>
      <c r="AO46" s="3">
        <v>45833</v>
      </c>
      <c r="AP46" s="3">
        <v>45829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331.46898400000003</v>
      </c>
    </row>
    <row r="47" spans="1:56" ht="27.75" customHeight="1" x14ac:dyDescent="0.45">
      <c r="A47" s="3">
        <v>45820</v>
      </c>
      <c r="B47" s="14" t="s">
        <v>579</v>
      </c>
      <c r="C47" s="9" t="s">
        <v>73</v>
      </c>
      <c r="D47" s="13" t="s">
        <v>580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444</v>
      </c>
      <c r="T47" s="12">
        <v>45834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558</v>
      </c>
      <c r="AG47" s="1" t="s">
        <v>120</v>
      </c>
      <c r="AH47" s="1" t="s">
        <v>74</v>
      </c>
      <c r="AI47" s="1">
        <v>2</v>
      </c>
      <c r="AJ47" s="3">
        <v>45832</v>
      </c>
      <c r="AK47" s="3">
        <v>0</v>
      </c>
      <c r="AL47" s="3">
        <v>45823</v>
      </c>
      <c r="AM47" s="3">
        <v>45830</v>
      </c>
      <c r="AN47" s="3">
        <v>45831</v>
      </c>
      <c r="AO47" s="3">
        <v>45831</v>
      </c>
      <c r="AP47" s="3">
        <v>45827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331.46898400000003</v>
      </c>
    </row>
    <row r="48" spans="1:56" ht="27.75" customHeight="1" x14ac:dyDescent="0.45">
      <c r="A48" s="3">
        <v>45820</v>
      </c>
      <c r="B48" s="14" t="s">
        <v>579</v>
      </c>
      <c r="C48" s="9" t="s">
        <v>73</v>
      </c>
      <c r="D48" s="13" t="s">
        <v>581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444</v>
      </c>
      <c r="T48" s="12">
        <v>45834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558</v>
      </c>
      <c r="AG48" s="1" t="s">
        <v>122</v>
      </c>
      <c r="AH48" s="1" t="s">
        <v>74</v>
      </c>
      <c r="AI48" s="1">
        <v>2</v>
      </c>
      <c r="AJ48" s="3">
        <v>45832</v>
      </c>
      <c r="AK48" s="3">
        <v>0</v>
      </c>
      <c r="AL48" s="3">
        <v>45823</v>
      </c>
      <c r="AM48" s="3">
        <v>45830</v>
      </c>
      <c r="AN48" s="3">
        <v>45831</v>
      </c>
      <c r="AO48" s="3">
        <v>45831</v>
      </c>
      <c r="AP48" s="3">
        <v>45827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331.46898400000003</v>
      </c>
    </row>
    <row r="49" spans="1:56" ht="27.75" customHeight="1" x14ac:dyDescent="0.45">
      <c r="A49" s="3">
        <v>45820</v>
      </c>
      <c r="B49" s="14" t="s">
        <v>579</v>
      </c>
      <c r="C49" s="9" t="s">
        <v>73</v>
      </c>
      <c r="D49" s="13" t="s">
        <v>210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444</v>
      </c>
      <c r="T49" s="12">
        <v>45834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186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558</v>
      </c>
      <c r="AG49" s="1" t="s">
        <v>122</v>
      </c>
      <c r="AH49" s="1" t="s">
        <v>74</v>
      </c>
      <c r="AI49" s="1">
        <v>2</v>
      </c>
      <c r="AJ49" s="3">
        <v>45832</v>
      </c>
      <c r="AK49" s="3">
        <v>0</v>
      </c>
      <c r="AL49" s="3">
        <v>45823</v>
      </c>
      <c r="AM49" s="3">
        <v>45830</v>
      </c>
      <c r="AN49" s="3">
        <v>45831</v>
      </c>
      <c r="AO49" s="3">
        <v>45831</v>
      </c>
      <c r="AP49" s="3">
        <v>45827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662.93796800000007</v>
      </c>
    </row>
    <row r="50" spans="1:56" ht="27.75" customHeight="1" x14ac:dyDescent="0.45">
      <c r="A50" s="3">
        <v>45820</v>
      </c>
      <c r="B50" s="14" t="s">
        <v>583</v>
      </c>
      <c r="C50" s="9" t="s">
        <v>73</v>
      </c>
      <c r="D50" s="13" t="s">
        <v>340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444</v>
      </c>
      <c r="T50" s="12">
        <v>45834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557</v>
      </c>
      <c r="AG50" s="1" t="s">
        <v>122</v>
      </c>
      <c r="AH50" s="1" t="s">
        <v>74</v>
      </c>
      <c r="AI50" s="1">
        <v>2</v>
      </c>
      <c r="AJ50" s="3">
        <v>45834</v>
      </c>
      <c r="AK50" s="3">
        <v>0</v>
      </c>
      <c r="AL50" s="3">
        <v>45825</v>
      </c>
      <c r="AM50" s="3">
        <v>45832</v>
      </c>
      <c r="AN50" s="3">
        <v>45833</v>
      </c>
      <c r="AO50" s="3">
        <v>45833</v>
      </c>
      <c r="AP50" s="3">
        <v>45829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187</v>
      </c>
      <c r="BD50" s="56">
        <v>352.51463377777782</v>
      </c>
    </row>
    <row r="51" spans="1:56" ht="27.75" customHeight="1" x14ac:dyDescent="0.45">
      <c r="A51" s="3">
        <v>45820</v>
      </c>
      <c r="B51" s="14" t="s">
        <v>583</v>
      </c>
      <c r="C51" s="9" t="s">
        <v>73</v>
      </c>
      <c r="D51" s="13" t="s">
        <v>59</v>
      </c>
      <c r="E51" s="9">
        <v>19</v>
      </c>
      <c r="F51" s="9">
        <v>36</v>
      </c>
      <c r="G51" s="9" t="s">
        <v>60</v>
      </c>
      <c r="H51" s="9">
        <v>0</v>
      </c>
      <c r="I51" s="9">
        <v>75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444</v>
      </c>
      <c r="T51" s="12">
        <v>45834</v>
      </c>
      <c r="U51" s="11">
        <v>5000</v>
      </c>
      <c r="V51" s="10">
        <v>0</v>
      </c>
      <c r="W51" s="10">
        <v>5000</v>
      </c>
      <c r="X51" s="10">
        <v>0</v>
      </c>
      <c r="Y51" s="10">
        <v>0</v>
      </c>
      <c r="Z51" s="9" t="s">
        <v>186</v>
      </c>
      <c r="AA51" s="8">
        <v>5238.75</v>
      </c>
      <c r="AB51" s="8">
        <v>0</v>
      </c>
      <c r="AC51" s="8">
        <v>5238.75</v>
      </c>
      <c r="AD51" s="8">
        <v>0</v>
      </c>
      <c r="AE51" s="8">
        <v>0</v>
      </c>
      <c r="AF51" s="8" t="s">
        <v>557</v>
      </c>
      <c r="AG51" s="1" t="s">
        <v>61</v>
      </c>
      <c r="AH51" s="1" t="s">
        <v>77</v>
      </c>
      <c r="AI51" s="1">
        <v>2</v>
      </c>
      <c r="AJ51" s="3">
        <v>45834</v>
      </c>
      <c r="AK51" s="3">
        <v>0</v>
      </c>
      <c r="AL51" s="3">
        <v>0</v>
      </c>
      <c r="AM51" s="3">
        <v>0</v>
      </c>
      <c r="AN51" s="3">
        <v>0</v>
      </c>
      <c r="AO51" s="3">
        <v>45832</v>
      </c>
      <c r="AP51" s="3">
        <v>45829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187</v>
      </c>
      <c r="BD51" s="56">
        <v>394.60593333333333</v>
      </c>
    </row>
    <row r="52" spans="1:56" ht="27.75" customHeight="1" x14ac:dyDescent="0.45">
      <c r="A52" s="3">
        <v>45820</v>
      </c>
      <c r="B52" s="14" t="s">
        <v>584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444</v>
      </c>
      <c r="T52" s="12">
        <v>45834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186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 t="s">
        <v>558</v>
      </c>
      <c r="AG52" s="1" t="s">
        <v>119</v>
      </c>
      <c r="AH52" s="1" t="s">
        <v>77</v>
      </c>
      <c r="AI52" s="1">
        <v>2</v>
      </c>
      <c r="AJ52" s="3">
        <v>45834</v>
      </c>
      <c r="AK52" s="3">
        <v>0</v>
      </c>
      <c r="AL52" s="3">
        <v>0</v>
      </c>
      <c r="AM52" s="3">
        <v>0</v>
      </c>
      <c r="AN52" s="3">
        <v>0</v>
      </c>
      <c r="AO52" s="3">
        <v>45832</v>
      </c>
      <c r="AP52" s="3">
        <v>45829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187</v>
      </c>
      <c r="BD52" s="56">
        <v>394.60593333333333</v>
      </c>
    </row>
    <row r="53" spans="1:56" ht="27.75" customHeight="1" x14ac:dyDescent="0.45">
      <c r="A53" s="3">
        <v>45825</v>
      </c>
      <c r="B53" s="14" t="s">
        <v>614</v>
      </c>
      <c r="C53" s="9" t="s">
        <v>73</v>
      </c>
      <c r="D53" s="13" t="s">
        <v>59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444</v>
      </c>
      <c r="T53" s="12">
        <v>45834</v>
      </c>
      <c r="U53" s="11">
        <v>20000</v>
      </c>
      <c r="V53" s="10">
        <v>1000</v>
      </c>
      <c r="W53" s="10">
        <v>19000</v>
      </c>
      <c r="X53" s="10">
        <v>0</v>
      </c>
      <c r="Y53" s="10">
        <v>0</v>
      </c>
      <c r="Z53" s="9" t="s">
        <v>186</v>
      </c>
      <c r="AA53" s="8">
        <v>16722.09</v>
      </c>
      <c r="AB53" s="8">
        <v>0</v>
      </c>
      <c r="AC53" s="8">
        <v>16722.09</v>
      </c>
      <c r="AD53" s="8">
        <v>0</v>
      </c>
      <c r="AE53" s="8">
        <v>0</v>
      </c>
      <c r="AF53" s="8" t="s">
        <v>615</v>
      </c>
      <c r="AG53" s="1" t="s">
        <v>121</v>
      </c>
      <c r="AH53" s="1" t="s">
        <v>77</v>
      </c>
      <c r="AI53" s="1">
        <v>2</v>
      </c>
      <c r="AJ53" s="3">
        <v>45834</v>
      </c>
      <c r="AK53" s="3">
        <v>0</v>
      </c>
      <c r="AL53" s="3">
        <v>0</v>
      </c>
      <c r="AM53" s="3">
        <v>0</v>
      </c>
      <c r="AN53" s="3">
        <v>0</v>
      </c>
      <c r="AO53" s="3">
        <v>45832</v>
      </c>
      <c r="AP53" s="3">
        <v>45829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187</v>
      </c>
      <c r="BD53" s="56">
        <v>1259.5821392000003</v>
      </c>
    </row>
    <row r="54" spans="1:56" ht="27.75" customHeight="1" x14ac:dyDescent="0.45">
      <c r="A54" s="3" t="s">
        <v>141</v>
      </c>
      <c r="B54" s="14" t="s">
        <v>141</v>
      </c>
      <c r="C54" s="9" t="s">
        <v>73</v>
      </c>
      <c r="D54" s="13" t="s">
        <v>61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150</v>
      </c>
      <c r="T54" s="12">
        <v>45868</v>
      </c>
      <c r="U54" s="11">
        <v>400000</v>
      </c>
      <c r="V54" s="10">
        <v>0</v>
      </c>
      <c r="W54" s="10">
        <v>400000</v>
      </c>
      <c r="X54" s="10">
        <v>0</v>
      </c>
      <c r="Y54" s="10">
        <v>420000</v>
      </c>
      <c r="Z54" s="9" t="s">
        <v>186</v>
      </c>
      <c r="AA54" s="8">
        <v>352043.99999999994</v>
      </c>
      <c r="AB54" s="8">
        <v>0</v>
      </c>
      <c r="AC54" s="8">
        <v>352043.99999999994</v>
      </c>
      <c r="AD54" s="8">
        <v>0</v>
      </c>
      <c r="AE54" s="8">
        <v>0</v>
      </c>
      <c r="AF54" s="8">
        <v>0</v>
      </c>
      <c r="AG54" s="1" t="s">
        <v>119</v>
      </c>
      <c r="AH54" s="1" t="s">
        <v>74</v>
      </c>
      <c r="AI54" s="1">
        <v>2</v>
      </c>
      <c r="AJ54" s="3">
        <v>45868</v>
      </c>
      <c r="AK54" s="3">
        <v>0</v>
      </c>
      <c r="AL54" s="3">
        <v>45859</v>
      </c>
      <c r="AM54" s="3">
        <v>45866</v>
      </c>
      <c r="AN54" s="3">
        <v>45867</v>
      </c>
      <c r="AO54" s="3">
        <v>45867</v>
      </c>
      <c r="AP54" s="3">
        <v>45863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187</v>
      </c>
      <c r="BD54" s="56">
        <v>26517.51872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186</v>
      </c>
      <c r="AA55" s="8">
        <v>454891.13999999996</v>
      </c>
      <c r="AB55" s="8">
        <v>2398</v>
      </c>
      <c r="AC55" s="8">
        <v>454891.13999999996</v>
      </c>
      <c r="AD55" s="8">
        <v>0</v>
      </c>
      <c r="AE55" s="8">
        <v>0</v>
      </c>
      <c r="AF55" s="8" t="s">
        <v>58</v>
      </c>
      <c r="AG55" s="1" t="s">
        <v>120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188</v>
      </c>
      <c r="BD55" s="56">
        <v>0</v>
      </c>
    </row>
    <row r="56" spans="1:56" ht="27.75" customHeight="1" x14ac:dyDescent="0.45">
      <c r="A56" s="3">
        <v>45819</v>
      </c>
      <c r="B56" s="14" t="s">
        <v>559</v>
      </c>
      <c r="C56" s="9" t="s">
        <v>402</v>
      </c>
      <c r="D56" s="13" t="s">
        <v>544</v>
      </c>
      <c r="E56" s="9">
        <v>19</v>
      </c>
      <c r="F56" s="9">
        <v>34</v>
      </c>
      <c r="G56" s="9" t="s">
        <v>60</v>
      </c>
      <c r="H56" s="9" t="s">
        <v>76</v>
      </c>
      <c r="I56" s="9">
        <v>84</v>
      </c>
      <c r="J56" s="9" t="s">
        <v>57</v>
      </c>
      <c r="K56" s="9">
        <v>5</v>
      </c>
      <c r="L56" s="9" t="s">
        <v>91</v>
      </c>
      <c r="M56" s="10">
        <v>20</v>
      </c>
      <c r="N56" s="9">
        <v>37</v>
      </c>
      <c r="O56" s="9">
        <v>40</v>
      </c>
      <c r="P56" s="10">
        <v>365.12959231999992</v>
      </c>
      <c r="Q56" s="10">
        <v>0</v>
      </c>
      <c r="R56" s="10">
        <v>365.12959231999992</v>
      </c>
      <c r="S56" s="9" t="s">
        <v>67</v>
      </c>
      <c r="T56" s="12">
        <v>45834</v>
      </c>
      <c r="U56" s="11">
        <v>20000</v>
      </c>
      <c r="V56" s="10">
        <v>0</v>
      </c>
      <c r="W56" s="10">
        <v>20000</v>
      </c>
      <c r="X56" s="10">
        <v>20906</v>
      </c>
      <c r="Y56" s="10">
        <v>0</v>
      </c>
      <c r="Z56" s="9" t="s">
        <v>248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120</v>
      </c>
      <c r="AH56" s="1" t="s">
        <v>75</v>
      </c>
      <c r="AI56" s="1">
        <v>4</v>
      </c>
      <c r="AJ56" s="3">
        <v>45834</v>
      </c>
      <c r="AK56" s="3">
        <v>45830</v>
      </c>
      <c r="AL56" s="3">
        <v>45823</v>
      </c>
      <c r="AM56" s="3">
        <v>45831</v>
      </c>
      <c r="AN56" s="3">
        <v>45832</v>
      </c>
      <c r="AO56" s="3">
        <v>45833</v>
      </c>
      <c r="AP56" s="3">
        <v>45829</v>
      </c>
      <c r="AQ56" s="3">
        <v>45834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607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56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 t="s">
        <v>96</v>
      </c>
      <c r="W57" s="10">
        <v>0</v>
      </c>
      <c r="X57" s="10">
        <v>0</v>
      </c>
      <c r="Y57" s="10">
        <v>0</v>
      </c>
      <c r="Z57" s="9" t="s">
        <v>248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119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249</v>
      </c>
      <c r="BD57" s="56">
        <v>0</v>
      </c>
    </row>
    <row r="58" spans="1:56" ht="27.75" customHeight="1" x14ac:dyDescent="0.45">
      <c r="A58" s="3">
        <v>45825</v>
      </c>
      <c r="B58" s="14" t="s">
        <v>616</v>
      </c>
      <c r="C58" s="9" t="s">
        <v>147</v>
      </c>
      <c r="D58" s="13" t="s">
        <v>617</v>
      </c>
      <c r="E58" s="9">
        <v>19</v>
      </c>
      <c r="F58" s="9">
        <v>35</v>
      </c>
      <c r="G58" s="9" t="s">
        <v>60</v>
      </c>
      <c r="H58" s="9" t="s">
        <v>76</v>
      </c>
      <c r="I58" s="9">
        <v>102</v>
      </c>
      <c r="J58" s="9" t="s">
        <v>57</v>
      </c>
      <c r="K58" s="9">
        <v>5</v>
      </c>
      <c r="L58" s="9" t="s">
        <v>221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45840</v>
      </c>
      <c r="U58" s="11">
        <v>5040</v>
      </c>
      <c r="V58" s="10">
        <v>0</v>
      </c>
      <c r="W58" s="10">
        <v>5040</v>
      </c>
      <c r="X58" s="10">
        <v>0</v>
      </c>
      <c r="Y58" s="10">
        <v>5292</v>
      </c>
      <c r="Z58" s="9" t="s">
        <v>116</v>
      </c>
      <c r="AA58" s="8">
        <v>5139.8424000000005</v>
      </c>
      <c r="AB58" s="8">
        <v>0</v>
      </c>
      <c r="AC58" s="8">
        <v>5139.8424000000005</v>
      </c>
      <c r="AD58" s="8">
        <v>0</v>
      </c>
      <c r="AE58" s="8">
        <v>5139.8424000000005</v>
      </c>
      <c r="AF58" s="8">
        <v>0</v>
      </c>
      <c r="AG58" s="1" t="s">
        <v>119</v>
      </c>
      <c r="AH58" s="1" t="s">
        <v>75</v>
      </c>
      <c r="AI58" s="1">
        <v>4</v>
      </c>
      <c r="AJ58" s="3">
        <v>45840</v>
      </c>
      <c r="AK58" s="3">
        <v>45836</v>
      </c>
      <c r="AL58" s="3">
        <v>45829</v>
      </c>
      <c r="AM58" s="3">
        <v>45837</v>
      </c>
      <c r="AN58" s="3">
        <v>45838</v>
      </c>
      <c r="AO58" s="3">
        <v>45839</v>
      </c>
      <c r="AP58" s="3">
        <v>45835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65</v>
      </c>
      <c r="AY58" s="2">
        <v>0</v>
      </c>
      <c r="AZ58" s="2">
        <v>0</v>
      </c>
      <c r="BA58" s="2">
        <v>0</v>
      </c>
      <c r="BB58" s="2">
        <v>0</v>
      </c>
      <c r="BC58" s="1" t="s">
        <v>214</v>
      </c>
      <c r="BD58" s="56">
        <v>434.03113600000006</v>
      </c>
    </row>
    <row r="59" spans="1:56" ht="27.75" customHeight="1" x14ac:dyDescent="0.45">
      <c r="A59" s="3">
        <v>45825</v>
      </c>
      <c r="B59" s="14" t="s">
        <v>616</v>
      </c>
      <c r="C59" s="9" t="s">
        <v>147</v>
      </c>
      <c r="D59" s="13" t="s">
        <v>618</v>
      </c>
      <c r="E59" s="9">
        <v>19</v>
      </c>
      <c r="F59" s="9">
        <v>34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221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45841</v>
      </c>
      <c r="U59" s="11">
        <v>5040</v>
      </c>
      <c r="V59" s="10">
        <v>0</v>
      </c>
      <c r="W59" s="10">
        <v>5040</v>
      </c>
      <c r="X59" s="10">
        <v>0</v>
      </c>
      <c r="Y59" s="10">
        <v>5292</v>
      </c>
      <c r="Z59" s="9" t="s">
        <v>116</v>
      </c>
      <c r="AA59" s="8">
        <v>4999.0247999999992</v>
      </c>
      <c r="AB59" s="8">
        <v>0</v>
      </c>
      <c r="AC59" s="8">
        <v>4999.0247999999992</v>
      </c>
      <c r="AD59" s="8">
        <v>0</v>
      </c>
      <c r="AE59" s="8">
        <v>4999.0247999999992</v>
      </c>
      <c r="AF59" s="8">
        <v>0</v>
      </c>
      <c r="AG59" s="1" t="s">
        <v>121</v>
      </c>
      <c r="AH59" s="1" t="s">
        <v>75</v>
      </c>
      <c r="AI59" s="1">
        <v>4</v>
      </c>
      <c r="AJ59" s="3">
        <v>45841</v>
      </c>
      <c r="AK59" s="3">
        <v>45837</v>
      </c>
      <c r="AL59" s="3">
        <v>45830</v>
      </c>
      <c r="AM59" s="3">
        <v>45838</v>
      </c>
      <c r="AN59" s="3">
        <v>45839</v>
      </c>
      <c r="AO59" s="3">
        <v>45840</v>
      </c>
      <c r="AP59" s="3">
        <v>45836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214</v>
      </c>
      <c r="BD59" s="56">
        <v>422.13987199999997</v>
      </c>
    </row>
    <row r="60" spans="1:56" ht="27.75" customHeight="1" x14ac:dyDescent="0.45">
      <c r="A60" s="3">
        <v>45796</v>
      </c>
      <c r="B60" s="14" t="s">
        <v>368</v>
      </c>
      <c r="C60" s="9" t="s">
        <v>147</v>
      </c>
      <c r="D60" s="13" t="s">
        <v>359</v>
      </c>
      <c r="E60" s="9">
        <v>19</v>
      </c>
      <c r="F60" s="9">
        <v>34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221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 t="s">
        <v>63</v>
      </c>
      <c r="U60" s="11">
        <v>503</v>
      </c>
      <c r="V60" s="10">
        <v>0</v>
      </c>
      <c r="W60" s="10">
        <v>503</v>
      </c>
      <c r="X60" s="10">
        <v>5250</v>
      </c>
      <c r="Y60" s="10">
        <v>0</v>
      </c>
      <c r="Z60" s="9" t="s">
        <v>116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214</v>
      </c>
      <c r="BD60" s="56">
        <v>0</v>
      </c>
    </row>
    <row r="61" spans="1:56" ht="27.7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34</v>
      </c>
      <c r="G61" s="9" t="s">
        <v>60</v>
      </c>
      <c r="H61" s="9">
        <v>0</v>
      </c>
      <c r="I61" s="9">
        <v>80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116</v>
      </c>
      <c r="AA61" s="8">
        <v>10138.867200000001</v>
      </c>
      <c r="AB61" s="8">
        <v>0</v>
      </c>
      <c r="AC61" s="8">
        <v>10138.867200000001</v>
      </c>
      <c r="AD61" s="8">
        <v>0</v>
      </c>
      <c r="AE61" s="8">
        <v>10138.867200000001</v>
      </c>
      <c r="AF61" s="8" t="s">
        <v>58</v>
      </c>
      <c r="AG61" s="1" t="s">
        <v>119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215</v>
      </c>
      <c r="BD61" s="56">
        <v>0</v>
      </c>
    </row>
    <row r="62" spans="1:56" ht="27.75" customHeight="1" x14ac:dyDescent="0.45">
      <c r="A62" s="3">
        <v>45818</v>
      </c>
      <c r="B62" s="14" t="s">
        <v>560</v>
      </c>
      <c r="C62" s="9" t="s">
        <v>330</v>
      </c>
      <c r="D62" s="13" t="s">
        <v>528</v>
      </c>
      <c r="E62" s="9">
        <v>20</v>
      </c>
      <c r="F62" s="9">
        <v>32</v>
      </c>
      <c r="G62" s="9" t="s">
        <v>60</v>
      </c>
      <c r="H62" s="9">
        <v>0</v>
      </c>
      <c r="I62" s="9">
        <v>60</v>
      </c>
      <c r="J62" s="9" t="s">
        <v>57</v>
      </c>
      <c r="K62" s="9">
        <v>5</v>
      </c>
      <c r="L62" s="9" t="s">
        <v>93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45828</v>
      </c>
      <c r="U62" s="11">
        <v>20000</v>
      </c>
      <c r="V62" s="10">
        <v>0</v>
      </c>
      <c r="W62" s="10">
        <v>20000</v>
      </c>
      <c r="X62" s="10">
        <v>20900</v>
      </c>
      <c r="Y62" s="10">
        <v>0</v>
      </c>
      <c r="Z62" s="9" t="s">
        <v>146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120</v>
      </c>
      <c r="AH62" s="1" t="s">
        <v>74</v>
      </c>
      <c r="AI62" s="1">
        <v>2</v>
      </c>
      <c r="AJ62" s="3">
        <v>45828</v>
      </c>
      <c r="AK62" s="3">
        <v>0</v>
      </c>
      <c r="AL62" s="3">
        <v>45819</v>
      </c>
      <c r="AM62" s="3">
        <v>45826</v>
      </c>
      <c r="AN62" s="3">
        <v>45827</v>
      </c>
      <c r="AO62" s="3">
        <v>45827</v>
      </c>
      <c r="AP62" s="3">
        <v>45823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 t="s">
        <v>545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20</v>
      </c>
      <c r="F63" s="9">
        <v>37</v>
      </c>
      <c r="G63" s="9" t="s">
        <v>60</v>
      </c>
      <c r="H63" s="9">
        <v>0</v>
      </c>
      <c r="I63" s="9">
        <v>65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146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58</v>
      </c>
      <c r="AG63" s="1" t="s">
        <v>121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0</v>
      </c>
    </row>
    <row r="64" spans="1:56" ht="27.75" customHeight="1" x14ac:dyDescent="0.45">
      <c r="A64" s="3">
        <v>45796</v>
      </c>
      <c r="B64" s="14" t="s">
        <v>369</v>
      </c>
      <c r="C64" s="9" t="s">
        <v>147</v>
      </c>
      <c r="D64" s="13" t="s">
        <v>361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45838</v>
      </c>
      <c r="U64" s="11">
        <v>833</v>
      </c>
      <c r="V64" s="10">
        <v>0</v>
      </c>
      <c r="W64" s="10">
        <v>833</v>
      </c>
      <c r="X64" s="10">
        <v>0</v>
      </c>
      <c r="Y64" s="10">
        <v>874.65000000000009</v>
      </c>
      <c r="Z64" s="9" t="s">
        <v>81</v>
      </c>
      <c r="AA64" s="8">
        <v>872.77575000000013</v>
      </c>
      <c r="AB64" s="8">
        <v>0</v>
      </c>
      <c r="AC64" s="8">
        <v>872.77575000000013</v>
      </c>
      <c r="AD64" s="8">
        <v>0</v>
      </c>
      <c r="AE64" s="8">
        <v>872.77575000000013</v>
      </c>
      <c r="AF64" s="8">
        <v>0</v>
      </c>
      <c r="AG64" s="1" t="s">
        <v>119</v>
      </c>
      <c r="AH64" s="1" t="s">
        <v>75</v>
      </c>
      <c r="AI64" s="1">
        <v>4</v>
      </c>
      <c r="AJ64" s="3">
        <v>45838</v>
      </c>
      <c r="AK64" s="3">
        <v>45834</v>
      </c>
      <c r="AL64" s="3">
        <v>45827</v>
      </c>
      <c r="AM64" s="3">
        <v>45835</v>
      </c>
      <c r="AN64" s="3">
        <v>45836</v>
      </c>
      <c r="AO64" s="3">
        <v>45837</v>
      </c>
      <c r="AP64" s="3">
        <v>45833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65.943056666666649</v>
      </c>
    </row>
    <row r="65" spans="1:56" ht="27.75" customHeight="1" x14ac:dyDescent="0.45">
      <c r="A65" s="3">
        <v>45796</v>
      </c>
      <c r="B65" s="14" t="s">
        <v>370</v>
      </c>
      <c r="C65" s="9" t="s">
        <v>147</v>
      </c>
      <c r="D65" s="13" t="s">
        <v>261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45828</v>
      </c>
      <c r="U65" s="11">
        <v>3853</v>
      </c>
      <c r="V65" s="10">
        <v>840</v>
      </c>
      <c r="W65" s="10">
        <v>3013</v>
      </c>
      <c r="X65" s="10">
        <v>15401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119</v>
      </c>
      <c r="AH65" s="1" t="s">
        <v>75</v>
      </c>
      <c r="AI65" s="1">
        <v>4</v>
      </c>
      <c r="AJ65" s="3">
        <v>45828</v>
      </c>
      <c r="AK65" s="3">
        <v>45824</v>
      </c>
      <c r="AL65" s="3">
        <v>45817</v>
      </c>
      <c r="AM65" s="3">
        <v>45825</v>
      </c>
      <c r="AN65" s="3">
        <v>45826</v>
      </c>
      <c r="AO65" s="3">
        <v>45827</v>
      </c>
      <c r="AP65" s="3">
        <v>45823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45796</v>
      </c>
      <c r="B66" s="14" t="s">
        <v>373</v>
      </c>
      <c r="C66" s="9" t="s">
        <v>147</v>
      </c>
      <c r="D66" s="13" t="s">
        <v>154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45828</v>
      </c>
      <c r="U66" s="11">
        <v>3360</v>
      </c>
      <c r="V66" s="10">
        <v>0</v>
      </c>
      <c r="W66" s="10">
        <v>3360</v>
      </c>
      <c r="X66" s="10">
        <v>35200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119</v>
      </c>
      <c r="AH66" s="1" t="s">
        <v>75</v>
      </c>
      <c r="AI66" s="1">
        <v>4</v>
      </c>
      <c r="AJ66" s="3">
        <v>45828</v>
      </c>
      <c r="AK66" s="3">
        <v>45824</v>
      </c>
      <c r="AL66" s="3">
        <v>45817</v>
      </c>
      <c r="AM66" s="3">
        <v>45825</v>
      </c>
      <c r="AN66" s="3">
        <v>45826</v>
      </c>
      <c r="AO66" s="3">
        <v>45827</v>
      </c>
      <c r="AP66" s="3">
        <v>45823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364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45796</v>
      </c>
      <c r="B67" s="14" t="s">
        <v>374</v>
      </c>
      <c r="C67" s="9" t="s">
        <v>147</v>
      </c>
      <c r="D67" s="13" t="s">
        <v>263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 t="s">
        <v>63</v>
      </c>
      <c r="U67" s="11">
        <v>614</v>
      </c>
      <c r="V67" s="10">
        <v>0</v>
      </c>
      <c r="W67" s="10">
        <v>614</v>
      </c>
      <c r="X67" s="10">
        <v>12101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119</v>
      </c>
      <c r="AH67" s="1" t="s">
        <v>75</v>
      </c>
      <c r="AI67" s="1">
        <v>4</v>
      </c>
      <c r="AJ67" s="3" t="s">
        <v>63</v>
      </c>
      <c r="AK67" s="3" t="e">
        <v>#VALUE!</v>
      </c>
      <c r="AL67" s="3" t="e">
        <v>#VALUE!</v>
      </c>
      <c r="AM67" s="3" t="e">
        <v>#VALUE!</v>
      </c>
      <c r="AN67" s="3" t="e">
        <v>#VALUE!</v>
      </c>
      <c r="AO67" s="3" t="e">
        <v>#VALUE!</v>
      </c>
      <c r="AP67" s="3" t="e">
        <v>#VALUE!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45756</v>
      </c>
      <c r="B68" s="14" t="s">
        <v>314</v>
      </c>
      <c r="C68" s="9" t="s">
        <v>80</v>
      </c>
      <c r="D68" s="13" t="s">
        <v>315</v>
      </c>
      <c r="E68" s="9">
        <v>20</v>
      </c>
      <c r="F68" s="9">
        <v>37</v>
      </c>
      <c r="G68" s="9" t="s">
        <v>60</v>
      </c>
      <c r="H68" s="9" t="s">
        <v>76</v>
      </c>
      <c r="I68" s="9">
        <v>97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45827</v>
      </c>
      <c r="U68" s="11">
        <v>3000</v>
      </c>
      <c r="V68" s="10">
        <v>3148</v>
      </c>
      <c r="W68" s="10">
        <v>0</v>
      </c>
      <c r="X68" s="10">
        <v>6505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121</v>
      </c>
      <c r="AH68" s="1" t="s">
        <v>75</v>
      </c>
      <c r="AI68" s="1">
        <v>4</v>
      </c>
      <c r="AJ68" s="3">
        <v>45827</v>
      </c>
      <c r="AK68" s="3">
        <v>45823</v>
      </c>
      <c r="AL68" s="3">
        <v>45816</v>
      </c>
      <c r="AM68" s="3">
        <v>45824</v>
      </c>
      <c r="AN68" s="3">
        <v>45825</v>
      </c>
      <c r="AO68" s="3">
        <v>45826</v>
      </c>
      <c r="AP68" s="3">
        <v>45822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45740</v>
      </c>
      <c r="B69" s="14" t="s">
        <v>303</v>
      </c>
      <c r="C69" s="9" t="s">
        <v>80</v>
      </c>
      <c r="D69" s="13" t="s">
        <v>257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45827</v>
      </c>
      <c r="U69" s="11">
        <v>2500</v>
      </c>
      <c r="V69" s="10">
        <v>2825</v>
      </c>
      <c r="W69" s="10">
        <v>0</v>
      </c>
      <c r="X69" s="10">
        <v>5688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121</v>
      </c>
      <c r="AH69" s="1" t="s">
        <v>75</v>
      </c>
      <c r="AI69" s="1">
        <v>4</v>
      </c>
      <c r="AJ69" s="3">
        <v>45827</v>
      </c>
      <c r="AK69" s="3">
        <v>45823</v>
      </c>
      <c r="AL69" s="3">
        <v>45816</v>
      </c>
      <c r="AM69" s="3">
        <v>45824</v>
      </c>
      <c r="AN69" s="3">
        <v>45825</v>
      </c>
      <c r="AO69" s="3">
        <v>45826</v>
      </c>
      <c r="AP69" s="3">
        <v>45822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45808</v>
      </c>
      <c r="B70" s="14" t="s">
        <v>445</v>
      </c>
      <c r="C70" s="9" t="s">
        <v>436</v>
      </c>
      <c r="D70" s="13" t="s">
        <v>437</v>
      </c>
      <c r="E70" s="9">
        <v>20</v>
      </c>
      <c r="F70" s="9">
        <v>30</v>
      </c>
      <c r="G70" s="9" t="s">
        <v>60</v>
      </c>
      <c r="H70" s="9" t="s">
        <v>66</v>
      </c>
      <c r="I70" s="9">
        <v>80</v>
      </c>
      <c r="J70" s="9" t="s">
        <v>57</v>
      </c>
      <c r="K70" s="9">
        <v>5</v>
      </c>
      <c r="L70" s="9" t="s">
        <v>220</v>
      </c>
      <c r="M70" s="10">
        <v>21</v>
      </c>
      <c r="N70" s="9">
        <v>33</v>
      </c>
      <c r="O70" s="9">
        <v>40</v>
      </c>
      <c r="P70" s="10">
        <v>0</v>
      </c>
      <c r="Q70" s="10">
        <v>0</v>
      </c>
      <c r="R70" s="10">
        <v>0</v>
      </c>
      <c r="S70" s="9" t="s">
        <v>71</v>
      </c>
      <c r="T70" s="12">
        <v>45825</v>
      </c>
      <c r="U70" s="11">
        <v>10000</v>
      </c>
      <c r="V70" s="10">
        <v>10049</v>
      </c>
      <c r="W70" s="10">
        <v>0</v>
      </c>
      <c r="X70" s="10">
        <v>10500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120</v>
      </c>
      <c r="AH70" s="1" t="s">
        <v>68</v>
      </c>
      <c r="AI70" s="1">
        <v>4</v>
      </c>
      <c r="AJ70" s="3">
        <v>45825</v>
      </c>
      <c r="AK70" s="3">
        <v>45821</v>
      </c>
      <c r="AL70" s="3">
        <v>45815</v>
      </c>
      <c r="AM70" s="3">
        <v>45822</v>
      </c>
      <c r="AN70" s="3">
        <v>45823</v>
      </c>
      <c r="AO70" s="3">
        <v>45823</v>
      </c>
      <c r="AP70" s="3">
        <v>45820</v>
      </c>
      <c r="AQ70" s="3">
        <v>45824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140</v>
      </c>
      <c r="AY70" s="2" t="s">
        <v>588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45814</v>
      </c>
      <c r="B71" s="14" t="s">
        <v>500</v>
      </c>
      <c r="C71" s="9" t="s">
        <v>501</v>
      </c>
      <c r="D71" s="13" t="s">
        <v>503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45825</v>
      </c>
      <c r="U71" s="11">
        <v>10000</v>
      </c>
      <c r="V71" s="10">
        <v>0</v>
      </c>
      <c r="W71" s="10">
        <v>10000</v>
      </c>
      <c r="X71" s="10">
        <v>10200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121</v>
      </c>
      <c r="AH71" s="1" t="s">
        <v>75</v>
      </c>
      <c r="AI71" s="1">
        <v>4</v>
      </c>
      <c r="AJ71" s="3">
        <v>45825</v>
      </c>
      <c r="AK71" s="3">
        <v>45821</v>
      </c>
      <c r="AL71" s="3">
        <v>45814</v>
      </c>
      <c r="AM71" s="3">
        <v>45822</v>
      </c>
      <c r="AN71" s="3">
        <v>45823</v>
      </c>
      <c r="AO71" s="3">
        <v>45824</v>
      </c>
      <c r="AP71" s="3">
        <v>45820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45814</v>
      </c>
      <c r="B72" s="14" t="s">
        <v>500</v>
      </c>
      <c r="C72" s="9" t="s">
        <v>501</v>
      </c>
      <c r="D72" s="13" t="s">
        <v>504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45825</v>
      </c>
      <c r="U72" s="11">
        <v>10000</v>
      </c>
      <c r="V72" s="10">
        <v>0</v>
      </c>
      <c r="W72" s="10">
        <v>10000</v>
      </c>
      <c r="X72" s="10">
        <v>10100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120</v>
      </c>
      <c r="AH72" s="1" t="s">
        <v>75</v>
      </c>
      <c r="AI72" s="1">
        <v>4</v>
      </c>
      <c r="AJ72" s="3">
        <v>45825</v>
      </c>
      <c r="AK72" s="3">
        <v>45821</v>
      </c>
      <c r="AL72" s="3">
        <v>45814</v>
      </c>
      <c r="AM72" s="3">
        <v>45822</v>
      </c>
      <c r="AN72" s="3">
        <v>45823</v>
      </c>
      <c r="AO72" s="3">
        <v>45824</v>
      </c>
      <c r="AP72" s="3">
        <v>45820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45803</v>
      </c>
      <c r="B73" s="14" t="s">
        <v>412</v>
      </c>
      <c r="C73" s="9" t="s">
        <v>111</v>
      </c>
      <c r="D73" s="13" t="s">
        <v>413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45831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81</v>
      </c>
      <c r="AA73" s="8">
        <v>3310.89</v>
      </c>
      <c r="AB73" s="8">
        <v>3310.89</v>
      </c>
      <c r="AC73" s="8">
        <v>0</v>
      </c>
      <c r="AD73" s="8">
        <v>0</v>
      </c>
      <c r="AE73" s="8">
        <v>3310.89</v>
      </c>
      <c r="AF73" s="8">
        <v>0</v>
      </c>
      <c r="AG73" s="1" t="s">
        <v>119</v>
      </c>
      <c r="AH73" s="1" t="s">
        <v>75</v>
      </c>
      <c r="AI73" s="1">
        <v>4</v>
      </c>
      <c r="AJ73" s="3">
        <v>45831</v>
      </c>
      <c r="AK73" s="3">
        <v>45827</v>
      </c>
      <c r="AL73" s="3">
        <v>45820</v>
      </c>
      <c r="AM73" s="3">
        <v>45828</v>
      </c>
      <c r="AN73" s="3">
        <v>45829</v>
      </c>
      <c r="AO73" s="3">
        <v>45830</v>
      </c>
      <c r="AP73" s="3">
        <v>45826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45814</v>
      </c>
      <c r="B74" s="14" t="s">
        <v>500</v>
      </c>
      <c r="C74" s="9" t="s">
        <v>501</v>
      </c>
      <c r="D74" s="13" t="s">
        <v>502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45833</v>
      </c>
      <c r="U74" s="11">
        <v>20000</v>
      </c>
      <c r="V74" s="10">
        <v>0</v>
      </c>
      <c r="W74" s="10">
        <v>20000</v>
      </c>
      <c r="X74" s="10">
        <v>20500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119</v>
      </c>
      <c r="AH74" s="1" t="s">
        <v>75</v>
      </c>
      <c r="AI74" s="1">
        <v>4</v>
      </c>
      <c r="AJ74" s="3">
        <v>45833</v>
      </c>
      <c r="AK74" s="3">
        <v>45829</v>
      </c>
      <c r="AL74" s="3">
        <v>45822</v>
      </c>
      <c r="AM74" s="3">
        <v>45830</v>
      </c>
      <c r="AN74" s="3">
        <v>45831</v>
      </c>
      <c r="AO74" s="3">
        <v>45832</v>
      </c>
      <c r="AP74" s="3">
        <v>45828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45803</v>
      </c>
      <c r="B75" s="14" t="s">
        <v>408</v>
      </c>
      <c r="C75" s="9" t="s">
        <v>111</v>
      </c>
      <c r="D75" s="13" t="s">
        <v>409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45835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3310.89</v>
      </c>
      <c r="AC75" s="8">
        <v>0</v>
      </c>
      <c r="AD75" s="8">
        <v>3310.89</v>
      </c>
      <c r="AE75" s="8">
        <v>0</v>
      </c>
      <c r="AF75" s="8">
        <v>0</v>
      </c>
      <c r="AG75" s="1" t="s">
        <v>119</v>
      </c>
      <c r="AH75" s="1" t="s">
        <v>75</v>
      </c>
      <c r="AI75" s="1">
        <v>4</v>
      </c>
      <c r="AJ75" s="3">
        <v>45835</v>
      </c>
      <c r="AK75" s="3">
        <v>45831</v>
      </c>
      <c r="AL75" s="3">
        <v>45824</v>
      </c>
      <c r="AM75" s="3">
        <v>45832</v>
      </c>
      <c r="AN75" s="3">
        <v>45833</v>
      </c>
      <c r="AO75" s="3">
        <v>45834</v>
      </c>
      <c r="AP75" s="3">
        <v>45830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45721</v>
      </c>
      <c r="B76" s="14" t="s">
        <v>297</v>
      </c>
      <c r="C76" s="9" t="s">
        <v>147</v>
      </c>
      <c r="D76" s="13" t="s">
        <v>294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>
        <v>45836</v>
      </c>
      <c r="U76" s="11">
        <v>734</v>
      </c>
      <c r="V76" s="10">
        <v>0</v>
      </c>
      <c r="W76" s="10">
        <v>734</v>
      </c>
      <c r="X76" s="10">
        <v>0</v>
      </c>
      <c r="Y76" s="10">
        <v>770.7</v>
      </c>
      <c r="Z76" s="9" t="s">
        <v>81</v>
      </c>
      <c r="AA76" s="8">
        <v>769.0485000000001</v>
      </c>
      <c r="AB76" s="8">
        <v>769.0485000000001</v>
      </c>
      <c r="AC76" s="8">
        <v>0</v>
      </c>
      <c r="AD76" s="8">
        <v>0</v>
      </c>
      <c r="AE76" s="8">
        <v>769.0485000000001</v>
      </c>
      <c r="AF76" s="8">
        <v>0</v>
      </c>
      <c r="AG76" s="1" t="s">
        <v>120</v>
      </c>
      <c r="AH76" s="1" t="s">
        <v>75</v>
      </c>
      <c r="AI76" s="1">
        <v>4</v>
      </c>
      <c r="AJ76" s="3">
        <v>45836</v>
      </c>
      <c r="AK76" s="3">
        <v>45832</v>
      </c>
      <c r="AL76" s="3">
        <v>45825</v>
      </c>
      <c r="AM76" s="3">
        <v>45833</v>
      </c>
      <c r="AN76" s="3">
        <v>45834</v>
      </c>
      <c r="AO76" s="3">
        <v>45835</v>
      </c>
      <c r="AP76" s="3">
        <v>45831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45799</v>
      </c>
      <c r="B77" s="14" t="s">
        <v>407</v>
      </c>
      <c r="C77" s="9" t="s">
        <v>385</v>
      </c>
      <c r="D77" s="13" t="s">
        <v>386</v>
      </c>
      <c r="E77" s="9">
        <v>20</v>
      </c>
      <c r="F77" s="9">
        <v>34</v>
      </c>
      <c r="G77" s="9" t="s">
        <v>60</v>
      </c>
      <c r="H77" s="9" t="s">
        <v>66</v>
      </c>
      <c r="I77" s="9">
        <v>95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45838</v>
      </c>
      <c r="U77" s="11">
        <v>8000</v>
      </c>
      <c r="V77" s="10">
        <v>8154</v>
      </c>
      <c r="W77" s="10">
        <v>0</v>
      </c>
      <c r="X77" s="10">
        <v>14180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 t="s">
        <v>240</v>
      </c>
      <c r="AG77" s="1" t="s">
        <v>120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45799</v>
      </c>
      <c r="B78" s="14" t="s">
        <v>407</v>
      </c>
      <c r="C78" s="9" t="s">
        <v>385</v>
      </c>
      <c r="D78" s="13" t="s">
        <v>387</v>
      </c>
      <c r="E78" s="9">
        <v>20</v>
      </c>
      <c r="F78" s="9">
        <v>34</v>
      </c>
      <c r="G78" s="9" t="s">
        <v>60</v>
      </c>
      <c r="H78" s="9" t="s">
        <v>66</v>
      </c>
      <c r="I78" s="9">
        <v>95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45838</v>
      </c>
      <c r="U78" s="11">
        <v>8000</v>
      </c>
      <c r="V78" s="10">
        <v>7840</v>
      </c>
      <c r="W78" s="10">
        <v>160</v>
      </c>
      <c r="X78" s="10">
        <v>8450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240</v>
      </c>
      <c r="AG78" s="1" t="s">
        <v>120</v>
      </c>
      <c r="AH78" s="1" t="s">
        <v>75</v>
      </c>
      <c r="AI78" s="1">
        <v>4</v>
      </c>
      <c r="AJ78" s="3">
        <v>45838</v>
      </c>
      <c r="AK78" s="3">
        <v>45834</v>
      </c>
      <c r="AL78" s="3">
        <v>45827</v>
      </c>
      <c r="AM78" s="3">
        <v>45835</v>
      </c>
      <c r="AN78" s="3">
        <v>45836</v>
      </c>
      <c r="AO78" s="3">
        <v>45837</v>
      </c>
      <c r="AP78" s="3">
        <v>45833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45814</v>
      </c>
      <c r="B79" s="14" t="s">
        <v>505</v>
      </c>
      <c r="C79" s="9" t="s">
        <v>501</v>
      </c>
      <c r="D79" s="13" t="s">
        <v>506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5378.4500000000007</v>
      </c>
      <c r="AC79" s="8">
        <v>0</v>
      </c>
      <c r="AD79" s="8">
        <v>5378.4500000000007</v>
      </c>
      <c r="AE79" s="8">
        <v>0</v>
      </c>
      <c r="AF79" s="8">
        <v>0</v>
      </c>
      <c r="AG79" s="1" t="s">
        <v>120</v>
      </c>
      <c r="AH79" s="1" t="s">
        <v>75</v>
      </c>
      <c r="AI79" s="1">
        <v>4</v>
      </c>
      <c r="AJ79" s="3">
        <v>45838</v>
      </c>
      <c r="AK79" s="3">
        <v>45834</v>
      </c>
      <c r="AL79" s="3">
        <v>45827</v>
      </c>
      <c r="AM79" s="3">
        <v>45835</v>
      </c>
      <c r="AN79" s="3">
        <v>45836</v>
      </c>
      <c r="AO79" s="3">
        <v>45837</v>
      </c>
      <c r="AP79" s="3">
        <v>45833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45814</v>
      </c>
      <c r="B80" s="14" t="s">
        <v>505</v>
      </c>
      <c r="C80" s="9" t="s">
        <v>501</v>
      </c>
      <c r="D80" s="13" t="s">
        <v>507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45838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10756.900000000001</v>
      </c>
      <c r="AB80" s="8">
        <v>10756.900000000001</v>
      </c>
      <c r="AC80" s="8">
        <v>0</v>
      </c>
      <c r="AD80" s="8">
        <v>0</v>
      </c>
      <c r="AE80" s="8">
        <v>10756.900000000001</v>
      </c>
      <c r="AF80" s="8">
        <v>0</v>
      </c>
      <c r="AG80" s="1" t="s">
        <v>120</v>
      </c>
      <c r="AH80" s="1" t="s">
        <v>75</v>
      </c>
      <c r="AI80" s="1">
        <v>4</v>
      </c>
      <c r="AJ80" s="3">
        <v>45838</v>
      </c>
      <c r="AK80" s="3">
        <v>45834</v>
      </c>
      <c r="AL80" s="3">
        <v>45827</v>
      </c>
      <c r="AM80" s="3">
        <v>45835</v>
      </c>
      <c r="AN80" s="3">
        <v>45836</v>
      </c>
      <c r="AO80" s="3">
        <v>45837</v>
      </c>
      <c r="AP80" s="3">
        <v>45833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45825</v>
      </c>
      <c r="B81" s="14" t="s">
        <v>619</v>
      </c>
      <c r="C81" s="9" t="s">
        <v>147</v>
      </c>
      <c r="D81" s="13" t="s">
        <v>361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221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45838</v>
      </c>
      <c r="U81" s="11">
        <v>5040</v>
      </c>
      <c r="V81" s="10">
        <v>0</v>
      </c>
      <c r="W81" s="10">
        <v>5040</v>
      </c>
      <c r="X81" s="10">
        <v>0</v>
      </c>
      <c r="Y81" s="10">
        <v>5292</v>
      </c>
      <c r="Z81" s="9" t="s">
        <v>81</v>
      </c>
      <c r="AA81" s="8">
        <v>5280.6600000000008</v>
      </c>
      <c r="AB81" s="8">
        <v>5280.6600000000008</v>
      </c>
      <c r="AC81" s="8">
        <v>0</v>
      </c>
      <c r="AD81" s="8">
        <v>0</v>
      </c>
      <c r="AE81" s="8">
        <v>5280.6600000000008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45838</v>
      </c>
      <c r="AK81" s="3">
        <v>45834</v>
      </c>
      <c r="AL81" s="3">
        <v>45827</v>
      </c>
      <c r="AM81" s="3">
        <v>45835</v>
      </c>
      <c r="AN81" s="3">
        <v>45836</v>
      </c>
      <c r="AO81" s="3">
        <v>45837</v>
      </c>
      <c r="AP81" s="3">
        <v>45833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45825</v>
      </c>
      <c r="B82" s="14" t="s">
        <v>619</v>
      </c>
      <c r="C82" s="9" t="s">
        <v>147</v>
      </c>
      <c r="D82" s="13" t="s">
        <v>209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221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45838</v>
      </c>
      <c r="U82" s="11">
        <v>5040</v>
      </c>
      <c r="V82" s="10">
        <v>0</v>
      </c>
      <c r="W82" s="10">
        <v>5040</v>
      </c>
      <c r="X82" s="10">
        <v>0</v>
      </c>
      <c r="Y82" s="10">
        <v>5292</v>
      </c>
      <c r="Z82" s="9" t="s">
        <v>81</v>
      </c>
      <c r="AA82" s="8">
        <v>5280.6600000000008</v>
      </c>
      <c r="AB82" s="8">
        <v>5280.6600000000008</v>
      </c>
      <c r="AC82" s="8">
        <v>0</v>
      </c>
      <c r="AD82" s="8">
        <v>0</v>
      </c>
      <c r="AE82" s="8">
        <v>5280.6600000000008</v>
      </c>
      <c r="AF82" s="8">
        <v>0</v>
      </c>
      <c r="AG82" s="1" t="s">
        <v>120</v>
      </c>
      <c r="AH82" s="1" t="s">
        <v>75</v>
      </c>
      <c r="AI82" s="1">
        <v>4</v>
      </c>
      <c r="AJ82" s="3">
        <v>45838</v>
      </c>
      <c r="AK82" s="3">
        <v>45834</v>
      </c>
      <c r="AL82" s="3">
        <v>45827</v>
      </c>
      <c r="AM82" s="3">
        <v>45835</v>
      </c>
      <c r="AN82" s="3">
        <v>45836</v>
      </c>
      <c r="AO82" s="3">
        <v>45837</v>
      </c>
      <c r="AP82" s="3">
        <v>45833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45825</v>
      </c>
      <c r="B83" s="14" t="s">
        <v>619</v>
      </c>
      <c r="C83" s="9" t="s">
        <v>147</v>
      </c>
      <c r="D83" s="13" t="s">
        <v>262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221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45838</v>
      </c>
      <c r="U83" s="11">
        <v>5040</v>
      </c>
      <c r="V83" s="10">
        <v>0</v>
      </c>
      <c r="W83" s="10">
        <v>5040</v>
      </c>
      <c r="X83" s="10">
        <v>0</v>
      </c>
      <c r="Y83" s="10">
        <v>5292</v>
      </c>
      <c r="Z83" s="9" t="s">
        <v>81</v>
      </c>
      <c r="AA83" s="8">
        <v>5280.6600000000008</v>
      </c>
      <c r="AB83" s="8">
        <v>5280.6600000000008</v>
      </c>
      <c r="AC83" s="8">
        <v>0</v>
      </c>
      <c r="AD83" s="8">
        <v>0</v>
      </c>
      <c r="AE83" s="8">
        <v>5280.6600000000008</v>
      </c>
      <c r="AF83" s="8">
        <v>0</v>
      </c>
      <c r="AG83" s="1" t="s">
        <v>120</v>
      </c>
      <c r="AH83" s="1" t="s">
        <v>75</v>
      </c>
      <c r="AI83" s="1">
        <v>4</v>
      </c>
      <c r="AJ83" s="3">
        <v>45838</v>
      </c>
      <c r="AK83" s="3">
        <v>45834</v>
      </c>
      <c r="AL83" s="3">
        <v>45827</v>
      </c>
      <c r="AM83" s="3">
        <v>45835</v>
      </c>
      <c r="AN83" s="3">
        <v>45836</v>
      </c>
      <c r="AO83" s="3">
        <v>45837</v>
      </c>
      <c r="AP83" s="3">
        <v>45833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45825</v>
      </c>
      <c r="B84" s="14" t="s">
        <v>620</v>
      </c>
      <c r="C84" s="9" t="s">
        <v>147</v>
      </c>
      <c r="D84" s="13" t="s">
        <v>155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322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45836</v>
      </c>
      <c r="U84" s="11">
        <v>5040</v>
      </c>
      <c r="V84" s="10">
        <v>316</v>
      </c>
      <c r="W84" s="10">
        <v>4724</v>
      </c>
      <c r="X84" s="10">
        <v>0</v>
      </c>
      <c r="Y84" s="10">
        <v>4960.2</v>
      </c>
      <c r="Z84" s="9" t="s">
        <v>81</v>
      </c>
      <c r="AA84" s="8">
        <v>4949.5709999999999</v>
      </c>
      <c r="AB84" s="8">
        <v>4949.5709999999999</v>
      </c>
      <c r="AC84" s="8">
        <v>0</v>
      </c>
      <c r="AD84" s="8">
        <v>0</v>
      </c>
      <c r="AE84" s="8">
        <v>4949.5709999999999</v>
      </c>
      <c r="AF84" s="8">
        <v>0</v>
      </c>
      <c r="AG84" s="1" t="s">
        <v>119</v>
      </c>
      <c r="AH84" s="1" t="s">
        <v>75</v>
      </c>
      <c r="AI84" s="1">
        <v>4</v>
      </c>
      <c r="AJ84" s="3">
        <v>45836</v>
      </c>
      <c r="AK84" s="3">
        <v>45832</v>
      </c>
      <c r="AL84" s="3">
        <v>45825</v>
      </c>
      <c r="AM84" s="3">
        <v>45833</v>
      </c>
      <c r="AN84" s="3">
        <v>45834</v>
      </c>
      <c r="AO84" s="3">
        <v>45835</v>
      </c>
      <c r="AP84" s="3">
        <v>45831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45825</v>
      </c>
      <c r="B85" s="14" t="s">
        <v>620</v>
      </c>
      <c r="C85" s="9" t="s">
        <v>147</v>
      </c>
      <c r="D85" s="13" t="s">
        <v>621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322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>
        <v>45836</v>
      </c>
      <c r="U85" s="11">
        <v>5040</v>
      </c>
      <c r="V85" s="10">
        <v>360</v>
      </c>
      <c r="W85" s="10">
        <v>4680</v>
      </c>
      <c r="X85" s="10">
        <v>0</v>
      </c>
      <c r="Y85" s="10">
        <v>4914</v>
      </c>
      <c r="Z85" s="9" t="s">
        <v>81</v>
      </c>
      <c r="AA85" s="8">
        <v>4903.47</v>
      </c>
      <c r="AB85" s="8">
        <v>4903.47</v>
      </c>
      <c r="AC85" s="8">
        <v>0</v>
      </c>
      <c r="AD85" s="8">
        <v>0</v>
      </c>
      <c r="AE85" s="8">
        <v>4903.47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45836</v>
      </c>
      <c r="AK85" s="3">
        <v>45832</v>
      </c>
      <c r="AL85" s="3">
        <v>45825</v>
      </c>
      <c r="AM85" s="3">
        <v>45833</v>
      </c>
      <c r="AN85" s="3">
        <v>45834</v>
      </c>
      <c r="AO85" s="3">
        <v>45835</v>
      </c>
      <c r="AP85" s="3">
        <v>45831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45825</v>
      </c>
      <c r="B86" s="14" t="s">
        <v>620</v>
      </c>
      <c r="C86" s="9" t="s">
        <v>147</v>
      </c>
      <c r="D86" s="13" t="s">
        <v>294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322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45836</v>
      </c>
      <c r="U86" s="11">
        <v>5040</v>
      </c>
      <c r="V86" s="10">
        <v>0</v>
      </c>
      <c r="W86" s="10">
        <v>5040</v>
      </c>
      <c r="X86" s="10">
        <v>0</v>
      </c>
      <c r="Y86" s="10">
        <v>5292</v>
      </c>
      <c r="Z86" s="9" t="s">
        <v>81</v>
      </c>
      <c r="AA86" s="8">
        <v>5280.6600000000008</v>
      </c>
      <c r="AB86" s="8">
        <v>5280.6600000000008</v>
      </c>
      <c r="AC86" s="8">
        <v>0</v>
      </c>
      <c r="AD86" s="8">
        <v>0</v>
      </c>
      <c r="AE86" s="8">
        <v>5280.6600000000008</v>
      </c>
      <c r="AF86" s="8">
        <v>0</v>
      </c>
      <c r="AG86" s="1" t="s">
        <v>119</v>
      </c>
      <c r="AH86" s="1" t="s">
        <v>75</v>
      </c>
      <c r="AI86" s="1">
        <v>4</v>
      </c>
      <c r="AJ86" s="3">
        <v>45836</v>
      </c>
      <c r="AK86" s="3">
        <v>45832</v>
      </c>
      <c r="AL86" s="3">
        <v>45825</v>
      </c>
      <c r="AM86" s="3">
        <v>45833</v>
      </c>
      <c r="AN86" s="3">
        <v>45834</v>
      </c>
      <c r="AO86" s="3">
        <v>45835</v>
      </c>
      <c r="AP86" s="3">
        <v>45831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45721</v>
      </c>
      <c r="B87" s="14" t="s">
        <v>296</v>
      </c>
      <c r="C87" s="9" t="s">
        <v>147</v>
      </c>
      <c r="D87" s="13" t="s">
        <v>262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>
        <v>45838</v>
      </c>
      <c r="U87" s="11">
        <v>111</v>
      </c>
      <c r="V87" s="10">
        <v>0</v>
      </c>
      <c r="W87" s="10">
        <v>111</v>
      </c>
      <c r="X87" s="10">
        <v>0</v>
      </c>
      <c r="Y87" s="10">
        <v>116.55000000000001</v>
      </c>
      <c r="Z87" s="9" t="s">
        <v>81</v>
      </c>
      <c r="AA87" s="8">
        <v>116.30025000000002</v>
      </c>
      <c r="AB87" s="8">
        <v>116.30025000000002</v>
      </c>
      <c r="AC87" s="8">
        <v>0</v>
      </c>
      <c r="AD87" s="8">
        <v>0</v>
      </c>
      <c r="AE87" s="8">
        <v>116.30025000000002</v>
      </c>
      <c r="AF87" s="8">
        <v>0</v>
      </c>
      <c r="AG87" s="1" t="s">
        <v>119</v>
      </c>
      <c r="AH87" s="1" t="s">
        <v>75</v>
      </c>
      <c r="AI87" s="1">
        <v>4</v>
      </c>
      <c r="AJ87" s="3">
        <v>45838</v>
      </c>
      <c r="AK87" s="3">
        <v>45834</v>
      </c>
      <c r="AL87" s="3">
        <v>45827</v>
      </c>
      <c r="AM87" s="3">
        <v>45835</v>
      </c>
      <c r="AN87" s="3">
        <v>45836</v>
      </c>
      <c r="AO87" s="3">
        <v>45837</v>
      </c>
      <c r="AP87" s="3">
        <v>45833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 t="s">
        <v>141</v>
      </c>
      <c r="B88" s="14" t="s">
        <v>141</v>
      </c>
      <c r="C88" s="9" t="s">
        <v>147</v>
      </c>
      <c r="D88" s="13" t="s">
        <v>61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45868</v>
      </c>
      <c r="U88" s="11">
        <v>100000</v>
      </c>
      <c r="V88" s="10">
        <v>0</v>
      </c>
      <c r="W88" s="10">
        <v>100000</v>
      </c>
      <c r="X88" s="10">
        <v>0</v>
      </c>
      <c r="Y88" s="10">
        <v>105000</v>
      </c>
      <c r="Z88" s="9" t="s">
        <v>81</v>
      </c>
      <c r="AA88" s="8">
        <v>104775.00000000001</v>
      </c>
      <c r="AB88" s="8">
        <v>0</v>
      </c>
      <c r="AC88" s="8">
        <v>104775.00000000001</v>
      </c>
      <c r="AD88" s="8">
        <v>0</v>
      </c>
      <c r="AE88" s="8">
        <v>104775.00000000001</v>
      </c>
      <c r="AF88" s="8">
        <v>0</v>
      </c>
      <c r="AG88" s="1" t="s">
        <v>119</v>
      </c>
      <c r="AH88" s="1" t="s">
        <v>75</v>
      </c>
      <c r="AI88" s="1">
        <v>4</v>
      </c>
      <c r="AJ88" s="3">
        <v>45868</v>
      </c>
      <c r="AK88" s="3">
        <v>45864</v>
      </c>
      <c r="AL88" s="3">
        <v>45857</v>
      </c>
      <c r="AM88" s="3">
        <v>45865</v>
      </c>
      <c r="AN88" s="3">
        <v>45866</v>
      </c>
      <c r="AO88" s="3">
        <v>45867</v>
      </c>
      <c r="AP88" s="3">
        <v>45863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7916.333333333333</v>
      </c>
    </row>
    <row r="89" spans="1:56" ht="27.75" customHeight="1" x14ac:dyDescent="0.45">
      <c r="A89" s="3">
        <v>45796</v>
      </c>
      <c r="B89" s="14" t="s">
        <v>369</v>
      </c>
      <c r="C89" s="9" t="s">
        <v>147</v>
      </c>
      <c r="D89" s="13" t="s">
        <v>360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366</v>
      </c>
      <c r="V89" s="10">
        <v>0</v>
      </c>
      <c r="W89" s="10">
        <v>366</v>
      </c>
      <c r="X89" s="10">
        <v>5113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45796</v>
      </c>
      <c r="B90" s="14" t="s">
        <v>371</v>
      </c>
      <c r="C90" s="9" t="s">
        <v>147</v>
      </c>
      <c r="D90" s="13" t="s">
        <v>293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179</v>
      </c>
      <c r="V90" s="10">
        <v>0</v>
      </c>
      <c r="W90" s="10">
        <v>179</v>
      </c>
      <c r="X90" s="10">
        <v>11000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45796</v>
      </c>
      <c r="B91" s="14" t="s">
        <v>371</v>
      </c>
      <c r="C91" s="9" t="s">
        <v>147</v>
      </c>
      <c r="D91" s="13" t="s">
        <v>362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302</v>
      </c>
      <c r="V91" s="10">
        <v>0</v>
      </c>
      <c r="W91" s="10">
        <v>302</v>
      </c>
      <c r="X91" s="10">
        <v>5300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45796</v>
      </c>
      <c r="B92" s="14" t="s">
        <v>372</v>
      </c>
      <c r="C92" s="9" t="s">
        <v>147</v>
      </c>
      <c r="D92" s="13" t="s">
        <v>136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1200</v>
      </c>
      <c r="V92" s="10">
        <v>0</v>
      </c>
      <c r="W92" s="10">
        <v>1200</v>
      </c>
      <c r="X92" s="10">
        <v>10700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120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45798</v>
      </c>
      <c r="B93" s="14" t="s">
        <v>396</v>
      </c>
      <c r="C93" s="9" t="s">
        <v>111</v>
      </c>
      <c r="D93" s="13" t="s">
        <v>388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120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45782</v>
      </c>
      <c r="B94" s="14" t="s">
        <v>358</v>
      </c>
      <c r="C94" s="9" t="s">
        <v>80</v>
      </c>
      <c r="D94" s="13" t="s">
        <v>311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20000</v>
      </c>
      <c r="V94" s="10">
        <v>0</v>
      </c>
      <c r="W94" s="10">
        <v>20000</v>
      </c>
      <c r="X94" s="10">
        <v>4748</v>
      </c>
      <c r="Y94" s="10">
        <v>16014.6</v>
      </c>
      <c r="Z94" s="9" t="s">
        <v>81</v>
      </c>
      <c r="AA94" s="8">
        <v>17674.192997999999</v>
      </c>
      <c r="AB94" s="8">
        <v>0</v>
      </c>
      <c r="AC94" s="8">
        <v>17674.192997999999</v>
      </c>
      <c r="AD94" s="8">
        <v>0</v>
      </c>
      <c r="AE94" s="8">
        <v>17674.192997999999</v>
      </c>
      <c r="AF94" s="8">
        <v>0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1335.3834709600001</v>
      </c>
    </row>
    <row r="95" spans="1:56" ht="27.75" customHeight="1" x14ac:dyDescent="0.45">
      <c r="A95" s="3">
        <v>45810</v>
      </c>
      <c r="B95" s="14" t="s">
        <v>463</v>
      </c>
      <c r="C95" s="9" t="s">
        <v>80</v>
      </c>
      <c r="D95" s="13" t="s">
        <v>257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61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416.92688888888887</v>
      </c>
    </row>
    <row r="96" spans="1:56" ht="27.75" customHeight="1" x14ac:dyDescent="0.45">
      <c r="A96" s="3">
        <v>45810</v>
      </c>
      <c r="B96" s="14" t="s">
        <v>464</v>
      </c>
      <c r="C96" s="9" t="s">
        <v>80</v>
      </c>
      <c r="D96" s="13" t="s">
        <v>465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81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250.15613333333337</v>
      </c>
    </row>
    <row r="97" spans="1:56" ht="27.75" customHeight="1" x14ac:dyDescent="0.45">
      <c r="A97" s="3">
        <v>45611</v>
      </c>
      <c r="B97" s="14" t="s">
        <v>219</v>
      </c>
      <c r="C97" s="9" t="s">
        <v>147</v>
      </c>
      <c r="D97" s="13" t="s">
        <v>127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67</v>
      </c>
      <c r="V97" s="10">
        <v>67</v>
      </c>
      <c r="W97" s="10">
        <v>0</v>
      </c>
      <c r="X97" s="10">
        <v>80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 t="s">
        <v>141</v>
      </c>
      <c r="B98" s="14" t="s">
        <v>141</v>
      </c>
      <c r="C98" s="9" t="s">
        <v>80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45868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121</v>
      </c>
      <c r="AH98" s="1" t="s">
        <v>75</v>
      </c>
      <c r="AI98" s="1">
        <v>4</v>
      </c>
      <c r="AJ98" s="3">
        <v>45868</v>
      </c>
      <c r="AK98" s="3">
        <v>45864</v>
      </c>
      <c r="AL98" s="3">
        <v>45857</v>
      </c>
      <c r="AM98" s="3">
        <v>45865</v>
      </c>
      <c r="AN98" s="3">
        <v>45866</v>
      </c>
      <c r="AO98" s="3">
        <v>45867</v>
      </c>
      <c r="AP98" s="3">
        <v>45863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1667.7075555555555</v>
      </c>
    </row>
    <row r="99" spans="1:56" ht="27.75" customHeight="1" x14ac:dyDescent="0.45">
      <c r="A99" s="3" t="s">
        <v>141</v>
      </c>
      <c r="B99" s="14" t="s">
        <v>141</v>
      </c>
      <c r="C99" s="9" t="s">
        <v>98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45868</v>
      </c>
      <c r="U99" s="11">
        <v>40000</v>
      </c>
      <c r="V99" s="10">
        <v>0</v>
      </c>
      <c r="W99" s="10">
        <v>40000</v>
      </c>
      <c r="X99" s="10">
        <v>0</v>
      </c>
      <c r="Y99" s="10">
        <v>42000</v>
      </c>
      <c r="Z99" s="9" t="s">
        <v>81</v>
      </c>
      <c r="AA99" s="8">
        <v>43027.600000000006</v>
      </c>
      <c r="AB99" s="8">
        <v>0</v>
      </c>
      <c r="AC99" s="8">
        <v>43027.600000000006</v>
      </c>
      <c r="AD99" s="8">
        <v>0</v>
      </c>
      <c r="AE99" s="8">
        <v>43027.600000000006</v>
      </c>
      <c r="AF99" s="8">
        <v>0</v>
      </c>
      <c r="AG99" s="1" t="s">
        <v>119</v>
      </c>
      <c r="AH99" s="1" t="s">
        <v>75</v>
      </c>
      <c r="AI99" s="1">
        <v>4</v>
      </c>
      <c r="AJ99" s="3">
        <v>45868</v>
      </c>
      <c r="AK99" s="3">
        <v>45864</v>
      </c>
      <c r="AL99" s="3">
        <v>45857</v>
      </c>
      <c r="AM99" s="3">
        <v>45865</v>
      </c>
      <c r="AN99" s="3">
        <v>45866</v>
      </c>
      <c r="AO99" s="3">
        <v>45867</v>
      </c>
      <c r="AP99" s="3">
        <v>45863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3250.9742222222226</v>
      </c>
    </row>
    <row r="100" spans="1:56" ht="27.75" customHeight="1" x14ac:dyDescent="0.45">
      <c r="A100" s="3">
        <v>45681</v>
      </c>
      <c r="B100" s="14" t="s">
        <v>268</v>
      </c>
      <c r="C100" s="9" t="s">
        <v>80</v>
      </c>
      <c r="D100" s="13" t="s">
        <v>267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81</v>
      </c>
      <c r="AA100" s="8">
        <v>3478.5300000000007</v>
      </c>
      <c r="AB100" s="8">
        <v>0</v>
      </c>
      <c r="AC100" s="8">
        <v>3478.5300000000007</v>
      </c>
      <c r="AD100" s="8">
        <v>0</v>
      </c>
      <c r="AE100" s="8">
        <v>3478.5300000000007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262.82226666666674</v>
      </c>
    </row>
    <row r="101" spans="1:56" ht="27.75" customHeight="1" x14ac:dyDescent="0.45">
      <c r="A101" s="3">
        <v>45705</v>
      </c>
      <c r="B101" s="14" t="s">
        <v>287</v>
      </c>
      <c r="C101" s="9" t="s">
        <v>147</v>
      </c>
      <c r="D101" s="13" t="s">
        <v>198</v>
      </c>
      <c r="E101" s="9">
        <v>20</v>
      </c>
      <c r="F101" s="9">
        <v>35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221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855</v>
      </c>
      <c r="V101" s="10">
        <v>0</v>
      </c>
      <c r="W101" s="10">
        <v>855</v>
      </c>
      <c r="X101" s="10">
        <v>16440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289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45674</v>
      </c>
      <c r="B102" s="14" t="s">
        <v>265</v>
      </c>
      <c r="C102" s="9" t="s">
        <v>147</v>
      </c>
      <c r="D102" s="13" t="s">
        <v>264</v>
      </c>
      <c r="E102" s="9">
        <v>20</v>
      </c>
      <c r="F102" s="9">
        <v>35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221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152</v>
      </c>
      <c r="V102" s="10">
        <v>0</v>
      </c>
      <c r="W102" s="10">
        <v>152</v>
      </c>
      <c r="X102" s="10">
        <v>6000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5987</v>
      </c>
      <c r="AG102" s="1" t="s">
        <v>119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288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45611</v>
      </c>
      <c r="B103" s="14" t="s">
        <v>218</v>
      </c>
      <c r="C103" s="9" t="s">
        <v>147</v>
      </c>
      <c r="D103" s="13" t="s">
        <v>217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117</v>
      </c>
      <c r="V103" s="10">
        <v>0</v>
      </c>
      <c r="W103" s="10">
        <v>117</v>
      </c>
      <c r="X103" s="10">
        <v>10065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45523</v>
      </c>
      <c r="B104" s="14" t="s">
        <v>195</v>
      </c>
      <c r="C104" s="9" t="s">
        <v>147</v>
      </c>
      <c r="D104" s="13" t="s">
        <v>193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1260</v>
      </c>
      <c r="V104" s="10">
        <v>0</v>
      </c>
      <c r="W104" s="10">
        <v>1260</v>
      </c>
      <c r="X104" s="10">
        <v>11095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45523</v>
      </c>
      <c r="B105" s="14" t="s">
        <v>195</v>
      </c>
      <c r="C105" s="9" t="s">
        <v>147</v>
      </c>
      <c r="D105" s="13" t="s">
        <v>194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 t="s">
        <v>63</v>
      </c>
      <c r="U105" s="11">
        <v>89</v>
      </c>
      <c r="V105" s="10">
        <v>0</v>
      </c>
      <c r="W105" s="10">
        <v>89</v>
      </c>
      <c r="X105" s="10">
        <v>11180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45741</v>
      </c>
      <c r="B106" s="14" t="s">
        <v>304</v>
      </c>
      <c r="C106" s="9" t="s">
        <v>111</v>
      </c>
      <c r="D106" s="13" t="s">
        <v>302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137</v>
      </c>
      <c r="U106" s="11">
        <v>4000</v>
      </c>
      <c r="V106" s="10">
        <v>3857</v>
      </c>
      <c r="W106" s="10">
        <v>143</v>
      </c>
      <c r="X106" s="10">
        <v>4200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75</v>
      </c>
      <c r="AI106" s="1">
        <v>4</v>
      </c>
      <c r="AJ106" s="3" t="s">
        <v>137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313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45720</v>
      </c>
      <c r="B107" s="14" t="s">
        <v>133</v>
      </c>
      <c r="C107" s="9" t="s">
        <v>111</v>
      </c>
      <c r="D107" s="13" t="s">
        <v>238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137</v>
      </c>
      <c r="U107" s="11">
        <v>4000</v>
      </c>
      <c r="V107" s="10">
        <v>4010</v>
      </c>
      <c r="W107" s="10">
        <v>0</v>
      </c>
      <c r="X107" s="10">
        <v>4470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75</v>
      </c>
      <c r="AI107" s="1">
        <v>4</v>
      </c>
      <c r="AJ107" s="3" t="s">
        <v>137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45720</v>
      </c>
      <c r="B108" s="14" t="s">
        <v>133</v>
      </c>
      <c r="C108" s="9" t="s">
        <v>111</v>
      </c>
      <c r="D108" s="13" t="s">
        <v>256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137</v>
      </c>
      <c r="U108" s="11">
        <v>3000</v>
      </c>
      <c r="V108" s="10">
        <v>3065</v>
      </c>
      <c r="W108" s="10">
        <v>0</v>
      </c>
      <c r="X108" s="10">
        <v>3300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119</v>
      </c>
      <c r="AH108" s="1" t="s">
        <v>75</v>
      </c>
      <c r="AI108" s="1">
        <v>4</v>
      </c>
      <c r="AJ108" s="3" t="s">
        <v>137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45541</v>
      </c>
      <c r="B109" s="14" t="s">
        <v>199</v>
      </c>
      <c r="C109" s="9" t="s">
        <v>111</v>
      </c>
      <c r="D109" s="13" t="s">
        <v>200</v>
      </c>
      <c r="E109" s="9">
        <v>20</v>
      </c>
      <c r="F109" s="9">
        <v>40</v>
      </c>
      <c r="G109" s="9" t="s">
        <v>60</v>
      </c>
      <c r="H109" s="9" t="s">
        <v>76</v>
      </c>
      <c r="I109" s="9">
        <v>108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137</v>
      </c>
      <c r="U109" s="11">
        <v>3000</v>
      </c>
      <c r="V109" s="10">
        <v>3318</v>
      </c>
      <c r="W109" s="10">
        <v>0</v>
      </c>
      <c r="X109" s="10">
        <v>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203</v>
      </c>
      <c r="AG109" s="1" t="s">
        <v>120</v>
      </c>
      <c r="AH109" s="1" t="s">
        <v>75</v>
      </c>
      <c r="AI109" s="1">
        <v>4</v>
      </c>
      <c r="AJ109" s="3" t="s">
        <v>137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>
        <v>0</v>
      </c>
      <c r="AY109" s="2" t="s">
        <v>259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7.75" customHeight="1" x14ac:dyDescent="0.45">
      <c r="A110" s="3">
        <v>45581</v>
      </c>
      <c r="B110" s="14" t="s">
        <v>207</v>
      </c>
      <c r="C110" s="9" t="s">
        <v>111</v>
      </c>
      <c r="D110" s="13" t="s">
        <v>208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137</v>
      </c>
      <c r="U110" s="11">
        <v>3000</v>
      </c>
      <c r="V110" s="10">
        <v>3194</v>
      </c>
      <c r="W110" s="10">
        <v>0</v>
      </c>
      <c r="X110" s="10">
        <v>5632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119</v>
      </c>
      <c r="AH110" s="1" t="s">
        <v>75</v>
      </c>
      <c r="AI110" s="1">
        <v>4</v>
      </c>
      <c r="AJ110" s="3" t="s">
        <v>137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20</v>
      </c>
      <c r="F111" s="9">
        <v>38</v>
      </c>
      <c r="G111" s="9">
        <v>0</v>
      </c>
      <c r="H111" s="9">
        <v>0</v>
      </c>
      <c r="I111" s="9">
        <v>84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81</v>
      </c>
      <c r="AA111" s="8">
        <v>260866.04849800002</v>
      </c>
      <c r="AB111" s="8">
        <v>60136.309750000008</v>
      </c>
      <c r="AC111" s="8">
        <v>200729.73874800003</v>
      </c>
      <c r="AD111" s="8">
        <v>8689.34</v>
      </c>
      <c r="AE111" s="8">
        <v>252176.70849800005</v>
      </c>
      <c r="AF111" s="8" t="s">
        <v>58</v>
      </c>
      <c r="AG111" s="1" t="s">
        <v>119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7.75" customHeight="1" x14ac:dyDescent="0.45">
      <c r="A112" s="3">
        <v>45825</v>
      </c>
      <c r="B112" s="14" t="s">
        <v>622</v>
      </c>
      <c r="C112" s="9" t="s">
        <v>623</v>
      </c>
      <c r="D112" s="13" t="s">
        <v>624</v>
      </c>
      <c r="E112" s="9">
        <v>20</v>
      </c>
      <c r="F112" s="9">
        <v>39</v>
      </c>
      <c r="G112" s="9" t="s">
        <v>60</v>
      </c>
      <c r="H112" s="9">
        <v>0</v>
      </c>
      <c r="I112" s="9">
        <v>84</v>
      </c>
      <c r="J112" s="9" t="s">
        <v>78</v>
      </c>
      <c r="K112" s="9">
        <v>0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114</v>
      </c>
      <c r="T112" s="12">
        <v>45827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625</v>
      </c>
      <c r="AA112" s="8">
        <v>11315.7</v>
      </c>
      <c r="AB112" s="8">
        <v>11315.7</v>
      </c>
      <c r="AC112" s="8">
        <v>0</v>
      </c>
      <c r="AD112" s="8">
        <v>0</v>
      </c>
      <c r="AE112" s="8">
        <v>0</v>
      </c>
      <c r="AF112" s="8">
        <v>0</v>
      </c>
      <c r="AG112" s="1" t="s">
        <v>121</v>
      </c>
      <c r="AH112" s="1" t="s">
        <v>74</v>
      </c>
      <c r="AI112" s="1">
        <v>2</v>
      </c>
      <c r="AJ112" s="3">
        <v>45827</v>
      </c>
      <c r="AK112" s="3">
        <v>0</v>
      </c>
      <c r="AL112" s="3">
        <v>45818</v>
      </c>
      <c r="AM112" s="3">
        <v>45825</v>
      </c>
      <c r="AN112" s="3">
        <v>45826</v>
      </c>
      <c r="AO112" s="3">
        <v>45826</v>
      </c>
      <c r="AP112" s="3">
        <v>45822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626</v>
      </c>
      <c r="BD112" s="56">
        <v>0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38</v>
      </c>
      <c r="G113" s="9">
        <v>0</v>
      </c>
      <c r="H113" s="9">
        <v>0</v>
      </c>
      <c r="I113" s="9">
        <v>82</v>
      </c>
      <c r="J113" s="9" t="s">
        <v>78</v>
      </c>
      <c r="K113" s="9">
        <v>2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625</v>
      </c>
      <c r="AA113" s="8">
        <v>11315.7</v>
      </c>
      <c r="AB113" s="8">
        <v>11315.7</v>
      </c>
      <c r="AC113" s="8">
        <v>0</v>
      </c>
      <c r="AD113" s="8">
        <v>0</v>
      </c>
      <c r="AE113" s="8">
        <v>0</v>
      </c>
      <c r="AF113" s="8" t="s">
        <v>58</v>
      </c>
      <c r="AG113" s="1" t="s">
        <v>121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627</v>
      </c>
      <c r="BD113" s="56">
        <v>0</v>
      </c>
    </row>
    <row r="114" spans="1:56" ht="27.75" customHeight="1" x14ac:dyDescent="0.45">
      <c r="A114" s="3">
        <v>45818</v>
      </c>
      <c r="B114" s="14" t="s">
        <v>561</v>
      </c>
      <c r="C114" s="9" t="s">
        <v>86</v>
      </c>
      <c r="D114" s="13" t="s">
        <v>535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212</v>
      </c>
      <c r="T114" s="12">
        <v>45826</v>
      </c>
      <c r="U114" s="11">
        <v>5000</v>
      </c>
      <c r="V114" s="10">
        <v>0</v>
      </c>
      <c r="W114" s="10">
        <v>5000</v>
      </c>
      <c r="X114" s="10">
        <v>5435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530</v>
      </c>
      <c r="AG114" s="1" t="s">
        <v>121</v>
      </c>
      <c r="AH114" s="1" t="s">
        <v>74</v>
      </c>
      <c r="AI114" s="1">
        <v>2</v>
      </c>
      <c r="AJ114" s="3">
        <v>45826</v>
      </c>
      <c r="AK114" s="3">
        <v>0</v>
      </c>
      <c r="AL114" s="3">
        <v>45817</v>
      </c>
      <c r="AM114" s="3">
        <v>45824</v>
      </c>
      <c r="AN114" s="3">
        <v>45825</v>
      </c>
      <c r="AO114" s="3">
        <v>45825</v>
      </c>
      <c r="AP114" s="3">
        <v>45821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45812</v>
      </c>
      <c r="B115" s="14" t="s">
        <v>489</v>
      </c>
      <c r="C115" s="9" t="s">
        <v>73</v>
      </c>
      <c r="D115" s="13" t="s">
        <v>466</v>
      </c>
      <c r="E115" s="9">
        <v>20</v>
      </c>
      <c r="F115" s="9">
        <v>32</v>
      </c>
      <c r="G115" s="9" t="s">
        <v>60</v>
      </c>
      <c r="H115" s="9">
        <v>0</v>
      </c>
      <c r="I115" s="9">
        <v>72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150</v>
      </c>
      <c r="T115" s="12">
        <v>45827</v>
      </c>
      <c r="U115" s="11">
        <v>5000</v>
      </c>
      <c r="V115" s="10">
        <v>0</v>
      </c>
      <c r="W115" s="10">
        <v>5000</v>
      </c>
      <c r="X115" s="10">
        <v>5400</v>
      </c>
      <c r="Y115" s="10">
        <v>0</v>
      </c>
      <c r="Z115" s="9" t="s">
        <v>82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467</v>
      </c>
      <c r="AG115" s="1" t="s">
        <v>120</v>
      </c>
      <c r="AH115" s="1" t="s">
        <v>74</v>
      </c>
      <c r="AI115" s="1">
        <v>2</v>
      </c>
      <c r="AJ115" s="3">
        <v>45827</v>
      </c>
      <c r="AK115" s="3">
        <v>0</v>
      </c>
      <c r="AL115" s="3">
        <v>45818</v>
      </c>
      <c r="AM115" s="3">
        <v>45825</v>
      </c>
      <c r="AN115" s="3">
        <v>45826</v>
      </c>
      <c r="AO115" s="3">
        <v>45826</v>
      </c>
      <c r="AP115" s="3">
        <v>45822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45818</v>
      </c>
      <c r="B116" s="14" t="s">
        <v>564</v>
      </c>
      <c r="C116" s="9" t="s">
        <v>86</v>
      </c>
      <c r="D116" s="13" t="s">
        <v>346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212</v>
      </c>
      <c r="T116" s="12">
        <v>45828</v>
      </c>
      <c r="U116" s="11">
        <v>30000</v>
      </c>
      <c r="V116" s="10">
        <v>0</v>
      </c>
      <c r="W116" s="10">
        <v>30000</v>
      </c>
      <c r="X116" s="10">
        <v>31405</v>
      </c>
      <c r="Y116" s="10">
        <v>0</v>
      </c>
      <c r="Z116" s="9" t="s">
        <v>82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532</v>
      </c>
      <c r="AG116" s="1" t="s">
        <v>121</v>
      </c>
      <c r="AH116" s="1" t="s">
        <v>74</v>
      </c>
      <c r="AI116" s="1">
        <v>2</v>
      </c>
      <c r="AJ116" s="3">
        <v>45828</v>
      </c>
      <c r="AK116" s="3">
        <v>0</v>
      </c>
      <c r="AL116" s="3">
        <v>45819</v>
      </c>
      <c r="AM116" s="3">
        <v>45826</v>
      </c>
      <c r="AN116" s="3">
        <v>45827</v>
      </c>
      <c r="AO116" s="3">
        <v>45827</v>
      </c>
      <c r="AP116" s="3">
        <v>45823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 t="s">
        <v>608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45818</v>
      </c>
      <c r="B117" s="14" t="s">
        <v>566</v>
      </c>
      <c r="C117" s="9" t="s">
        <v>86</v>
      </c>
      <c r="D117" s="13" t="s">
        <v>346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212</v>
      </c>
      <c r="T117" s="12">
        <v>45828</v>
      </c>
      <c r="U117" s="11">
        <v>50000</v>
      </c>
      <c r="V117" s="10">
        <v>0</v>
      </c>
      <c r="W117" s="10">
        <v>50000</v>
      </c>
      <c r="X117" s="10">
        <v>52500</v>
      </c>
      <c r="Y117" s="10">
        <v>0</v>
      </c>
      <c r="Z117" s="9" t="s">
        <v>82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532</v>
      </c>
      <c r="AG117" s="1" t="s">
        <v>119</v>
      </c>
      <c r="AH117" s="1" t="s">
        <v>74</v>
      </c>
      <c r="AI117" s="1">
        <v>2</v>
      </c>
      <c r="AJ117" s="3">
        <v>45828</v>
      </c>
      <c r="AK117" s="3">
        <v>0</v>
      </c>
      <c r="AL117" s="3">
        <v>45819</v>
      </c>
      <c r="AM117" s="3">
        <v>45826</v>
      </c>
      <c r="AN117" s="3">
        <v>45827</v>
      </c>
      <c r="AO117" s="3">
        <v>45827</v>
      </c>
      <c r="AP117" s="3">
        <v>45823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 t="s">
        <v>608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45820</v>
      </c>
      <c r="B118" s="14" t="s">
        <v>585</v>
      </c>
      <c r="C118" s="9" t="s">
        <v>73</v>
      </c>
      <c r="D118" s="13" t="s">
        <v>562</v>
      </c>
      <c r="E118" s="9">
        <v>20</v>
      </c>
      <c r="F118" s="9">
        <v>32</v>
      </c>
      <c r="G118" s="9" t="s">
        <v>60</v>
      </c>
      <c r="H118" s="9">
        <v>0</v>
      </c>
      <c r="I118" s="9">
        <v>72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150</v>
      </c>
      <c r="T118" s="12">
        <v>45832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82</v>
      </c>
      <c r="AA118" s="8">
        <v>4679.9500000000007</v>
      </c>
      <c r="AB118" s="8">
        <v>4679.9500000000007</v>
      </c>
      <c r="AC118" s="8">
        <v>0</v>
      </c>
      <c r="AD118" s="8">
        <v>0</v>
      </c>
      <c r="AE118" s="8">
        <v>0</v>
      </c>
      <c r="AF118" s="8" t="s">
        <v>563</v>
      </c>
      <c r="AG118" s="1" t="s">
        <v>121</v>
      </c>
      <c r="AH118" s="1" t="s">
        <v>74</v>
      </c>
      <c r="AI118" s="1">
        <v>2</v>
      </c>
      <c r="AJ118" s="3">
        <v>45832</v>
      </c>
      <c r="AK118" s="3">
        <v>0</v>
      </c>
      <c r="AL118" s="3">
        <v>45823</v>
      </c>
      <c r="AM118" s="3">
        <v>45830</v>
      </c>
      <c r="AN118" s="3">
        <v>45831</v>
      </c>
      <c r="AO118" s="3">
        <v>45831</v>
      </c>
      <c r="AP118" s="3">
        <v>45827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45818</v>
      </c>
      <c r="B119" s="14" t="s">
        <v>565</v>
      </c>
      <c r="C119" s="9" t="s">
        <v>546</v>
      </c>
      <c r="D119" s="13" t="s">
        <v>547</v>
      </c>
      <c r="E119" s="9">
        <v>20</v>
      </c>
      <c r="F119" s="9">
        <v>34</v>
      </c>
      <c r="G119" s="9" t="s">
        <v>60</v>
      </c>
      <c r="H119" s="9">
        <v>0</v>
      </c>
      <c r="I119" s="9">
        <v>75</v>
      </c>
      <c r="J119" s="9" t="s">
        <v>57</v>
      </c>
      <c r="K119" s="9">
        <v>5</v>
      </c>
      <c r="L119" s="9" t="s">
        <v>93</v>
      </c>
      <c r="M119" s="10">
        <v>21</v>
      </c>
      <c r="N119" s="9">
        <v>37</v>
      </c>
      <c r="O119" s="9">
        <v>40</v>
      </c>
      <c r="P119" s="10">
        <v>479.23258992000001</v>
      </c>
      <c r="Q119" s="10">
        <v>0</v>
      </c>
      <c r="R119" s="10">
        <v>479.23258992000001</v>
      </c>
      <c r="S119" s="9" t="s">
        <v>71</v>
      </c>
      <c r="T119" s="12">
        <v>45832</v>
      </c>
      <c r="U119" s="11">
        <v>25000</v>
      </c>
      <c r="V119" s="10">
        <v>0</v>
      </c>
      <c r="W119" s="10">
        <v>25000</v>
      </c>
      <c r="X119" s="10">
        <v>26310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421</v>
      </c>
      <c r="AG119" s="1" t="s">
        <v>120</v>
      </c>
      <c r="AH119" s="1" t="s">
        <v>72</v>
      </c>
      <c r="AI119" s="1">
        <v>3</v>
      </c>
      <c r="AJ119" s="3">
        <v>45832</v>
      </c>
      <c r="AK119" s="3">
        <v>0</v>
      </c>
      <c r="AL119" s="3">
        <v>45822</v>
      </c>
      <c r="AM119" s="3">
        <v>45829</v>
      </c>
      <c r="AN119" s="3">
        <v>45830</v>
      </c>
      <c r="AO119" s="3">
        <v>45830</v>
      </c>
      <c r="AP119" s="3">
        <v>45827</v>
      </c>
      <c r="AQ119" s="3">
        <v>45831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45786</v>
      </c>
      <c r="B120" s="14" t="s">
        <v>356</v>
      </c>
      <c r="C120" s="9" t="s">
        <v>86</v>
      </c>
      <c r="D120" s="13" t="s">
        <v>351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252</v>
      </c>
      <c r="T120" s="12">
        <v>45838</v>
      </c>
      <c r="U120" s="11">
        <v>10000</v>
      </c>
      <c r="V120" s="10">
        <v>10196</v>
      </c>
      <c r="W120" s="10">
        <v>0</v>
      </c>
      <c r="X120" s="10">
        <v>10500</v>
      </c>
      <c r="Y120" s="10">
        <v>0</v>
      </c>
      <c r="Z120" s="9" t="s">
        <v>82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239</v>
      </c>
      <c r="AG120" s="1" t="s">
        <v>120</v>
      </c>
      <c r="AH120" s="1" t="s">
        <v>74</v>
      </c>
      <c r="AI120" s="1">
        <v>2</v>
      </c>
      <c r="AJ120" s="3">
        <v>45838</v>
      </c>
      <c r="AK120" s="3">
        <v>0</v>
      </c>
      <c r="AL120" s="3">
        <v>45829</v>
      </c>
      <c r="AM120" s="3">
        <v>45836</v>
      </c>
      <c r="AN120" s="3">
        <v>45837</v>
      </c>
      <c r="AO120" s="3">
        <v>45837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45813</v>
      </c>
      <c r="B121" s="14" t="s">
        <v>508</v>
      </c>
      <c r="C121" s="9" t="s">
        <v>86</v>
      </c>
      <c r="D121" s="13" t="s">
        <v>490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252</v>
      </c>
      <c r="T121" s="12">
        <v>45838</v>
      </c>
      <c r="U121" s="11">
        <v>5000</v>
      </c>
      <c r="V121" s="10">
        <v>0</v>
      </c>
      <c r="W121" s="10">
        <v>5000</v>
      </c>
      <c r="X121" s="10">
        <v>5400</v>
      </c>
      <c r="Y121" s="10">
        <v>0</v>
      </c>
      <c r="Z121" s="9" t="s">
        <v>82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239</v>
      </c>
      <c r="AG121" s="1" t="s">
        <v>120</v>
      </c>
      <c r="AH121" s="1" t="s">
        <v>74</v>
      </c>
      <c r="AI121" s="1">
        <v>2</v>
      </c>
      <c r="AJ121" s="3">
        <v>45838</v>
      </c>
      <c r="AK121" s="3">
        <v>0</v>
      </c>
      <c r="AL121" s="3">
        <v>45829</v>
      </c>
      <c r="AM121" s="3">
        <v>45836</v>
      </c>
      <c r="AN121" s="3">
        <v>45837</v>
      </c>
      <c r="AO121" s="3">
        <v>45837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45825</v>
      </c>
      <c r="B122" s="14" t="s">
        <v>628</v>
      </c>
      <c r="C122" s="9" t="s">
        <v>147</v>
      </c>
      <c r="D122" s="13" t="s">
        <v>609</v>
      </c>
      <c r="E122" s="9">
        <v>20</v>
      </c>
      <c r="F122" s="9">
        <v>36</v>
      </c>
      <c r="G122" s="9" t="s">
        <v>60</v>
      </c>
      <c r="H122" s="9">
        <v>0</v>
      </c>
      <c r="I122" s="9">
        <v>78</v>
      </c>
      <c r="J122" s="9" t="s">
        <v>57</v>
      </c>
      <c r="K122" s="9">
        <v>5</v>
      </c>
      <c r="L122" s="9" t="s">
        <v>221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112</v>
      </c>
      <c r="T122" s="12">
        <v>45838</v>
      </c>
      <c r="U122" s="11">
        <v>10000</v>
      </c>
      <c r="V122" s="10">
        <v>0</v>
      </c>
      <c r="W122" s="10">
        <v>10000</v>
      </c>
      <c r="X122" s="10">
        <v>0</v>
      </c>
      <c r="Y122" s="10">
        <v>10500</v>
      </c>
      <c r="Z122" s="9" t="s">
        <v>82</v>
      </c>
      <c r="AA122" s="8">
        <v>10477.5</v>
      </c>
      <c r="AB122" s="8">
        <v>10477.5</v>
      </c>
      <c r="AC122" s="8">
        <v>0</v>
      </c>
      <c r="AD122" s="8">
        <v>0</v>
      </c>
      <c r="AE122" s="8">
        <v>0</v>
      </c>
      <c r="AF122" s="8" t="s">
        <v>240</v>
      </c>
      <c r="AG122" s="1" t="s">
        <v>120</v>
      </c>
      <c r="AH122" s="1" t="s">
        <v>74</v>
      </c>
      <c r="AI122" s="1">
        <v>2</v>
      </c>
      <c r="AJ122" s="3">
        <v>45838</v>
      </c>
      <c r="AK122" s="3">
        <v>0</v>
      </c>
      <c r="AL122" s="3">
        <v>45829</v>
      </c>
      <c r="AM122" s="3">
        <v>45836</v>
      </c>
      <c r="AN122" s="3">
        <v>45837</v>
      </c>
      <c r="AO122" s="3">
        <v>45837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45825</v>
      </c>
      <c r="B123" s="14" t="s">
        <v>629</v>
      </c>
      <c r="C123" s="9" t="s">
        <v>147</v>
      </c>
      <c r="D123" s="13" t="s">
        <v>610</v>
      </c>
      <c r="E123" s="9">
        <v>20</v>
      </c>
      <c r="F123" s="9">
        <v>36</v>
      </c>
      <c r="G123" s="9" t="s">
        <v>60</v>
      </c>
      <c r="H123" s="9">
        <v>0</v>
      </c>
      <c r="I123" s="9">
        <v>78</v>
      </c>
      <c r="J123" s="9" t="s">
        <v>57</v>
      </c>
      <c r="K123" s="9">
        <v>5</v>
      </c>
      <c r="L123" s="9" t="s">
        <v>221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112</v>
      </c>
      <c r="T123" s="12">
        <v>45838</v>
      </c>
      <c r="U123" s="11">
        <v>50000</v>
      </c>
      <c r="V123" s="10">
        <v>0</v>
      </c>
      <c r="W123" s="10">
        <v>50000</v>
      </c>
      <c r="X123" s="10">
        <v>0</v>
      </c>
      <c r="Y123" s="10">
        <v>52500</v>
      </c>
      <c r="Z123" s="9" t="s">
        <v>82</v>
      </c>
      <c r="AA123" s="8">
        <v>52387.500000000007</v>
      </c>
      <c r="AB123" s="8">
        <v>52387.500000000007</v>
      </c>
      <c r="AC123" s="8">
        <v>0</v>
      </c>
      <c r="AD123" s="8">
        <v>0</v>
      </c>
      <c r="AE123" s="8">
        <v>0</v>
      </c>
      <c r="AF123" s="8" t="s">
        <v>240</v>
      </c>
      <c r="AG123" s="1" t="s">
        <v>120</v>
      </c>
      <c r="AH123" s="1" t="s">
        <v>74</v>
      </c>
      <c r="AI123" s="1">
        <v>2</v>
      </c>
      <c r="AJ123" s="3">
        <v>45838</v>
      </c>
      <c r="AK123" s="3">
        <v>0</v>
      </c>
      <c r="AL123" s="3">
        <v>45829</v>
      </c>
      <c r="AM123" s="3">
        <v>45836</v>
      </c>
      <c r="AN123" s="3">
        <v>45837</v>
      </c>
      <c r="AO123" s="3">
        <v>45837</v>
      </c>
      <c r="AP123" s="3">
        <v>45833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45825</v>
      </c>
      <c r="B124" s="14" t="s">
        <v>630</v>
      </c>
      <c r="C124" s="9" t="s">
        <v>147</v>
      </c>
      <c r="D124" s="13" t="s">
        <v>611</v>
      </c>
      <c r="E124" s="9">
        <v>20</v>
      </c>
      <c r="F124" s="9">
        <v>36</v>
      </c>
      <c r="G124" s="9" t="s">
        <v>60</v>
      </c>
      <c r="H124" s="9">
        <v>0</v>
      </c>
      <c r="I124" s="9">
        <v>78</v>
      </c>
      <c r="J124" s="9" t="s">
        <v>57</v>
      </c>
      <c r="K124" s="9">
        <v>5</v>
      </c>
      <c r="L124" s="9" t="s">
        <v>221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112</v>
      </c>
      <c r="T124" s="12">
        <v>45838</v>
      </c>
      <c r="U124" s="11">
        <v>50000</v>
      </c>
      <c r="V124" s="10">
        <v>0</v>
      </c>
      <c r="W124" s="10">
        <v>50000</v>
      </c>
      <c r="X124" s="10">
        <v>0</v>
      </c>
      <c r="Y124" s="10">
        <v>52500</v>
      </c>
      <c r="Z124" s="9" t="s">
        <v>82</v>
      </c>
      <c r="AA124" s="8">
        <v>52387.500000000007</v>
      </c>
      <c r="AB124" s="8">
        <v>46737</v>
      </c>
      <c r="AC124" s="8">
        <v>5650.5000000000073</v>
      </c>
      <c r="AD124" s="8">
        <v>0</v>
      </c>
      <c r="AE124" s="8">
        <v>0</v>
      </c>
      <c r="AF124" s="8" t="s">
        <v>240</v>
      </c>
      <c r="AG124" s="1" t="s">
        <v>121</v>
      </c>
      <c r="AH124" s="1" t="s">
        <v>74</v>
      </c>
      <c r="AI124" s="1">
        <v>2</v>
      </c>
      <c r="AJ124" s="3">
        <v>45838</v>
      </c>
      <c r="AK124" s="3">
        <v>0</v>
      </c>
      <c r="AL124" s="3">
        <v>45829</v>
      </c>
      <c r="AM124" s="3">
        <v>45836</v>
      </c>
      <c r="AN124" s="3">
        <v>45837</v>
      </c>
      <c r="AO124" s="3">
        <v>45837</v>
      </c>
      <c r="AP124" s="3">
        <v>45833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431.94933333333381</v>
      </c>
    </row>
    <row r="125" spans="1:56" ht="27.75" customHeight="1" x14ac:dyDescent="0.45">
      <c r="A125" s="3">
        <v>45825</v>
      </c>
      <c r="B125" s="14" t="s">
        <v>629</v>
      </c>
      <c r="C125" s="9" t="s">
        <v>147</v>
      </c>
      <c r="D125" s="13" t="s">
        <v>610</v>
      </c>
      <c r="E125" s="9">
        <v>20</v>
      </c>
      <c r="F125" s="9">
        <v>36</v>
      </c>
      <c r="G125" s="9" t="s">
        <v>60</v>
      </c>
      <c r="H125" s="9">
        <v>0</v>
      </c>
      <c r="I125" s="9">
        <v>78</v>
      </c>
      <c r="J125" s="9" t="s">
        <v>57</v>
      </c>
      <c r="K125" s="9">
        <v>5</v>
      </c>
      <c r="L125" s="9" t="s">
        <v>221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112</v>
      </c>
      <c r="T125" s="12">
        <v>45843</v>
      </c>
      <c r="U125" s="11">
        <v>40000</v>
      </c>
      <c r="V125" s="10">
        <v>0</v>
      </c>
      <c r="W125" s="10">
        <v>40000</v>
      </c>
      <c r="X125" s="10">
        <v>0</v>
      </c>
      <c r="Y125" s="10">
        <v>42000</v>
      </c>
      <c r="Z125" s="9" t="s">
        <v>82</v>
      </c>
      <c r="AA125" s="8">
        <v>41910</v>
      </c>
      <c r="AB125" s="8">
        <v>0</v>
      </c>
      <c r="AC125" s="8">
        <v>41910</v>
      </c>
      <c r="AD125" s="8">
        <v>0</v>
      </c>
      <c r="AE125" s="8">
        <v>0</v>
      </c>
      <c r="AF125" s="8" t="s">
        <v>240</v>
      </c>
      <c r="AG125" s="1" t="s">
        <v>121</v>
      </c>
      <c r="AH125" s="1" t="s">
        <v>74</v>
      </c>
      <c r="AI125" s="1">
        <v>2</v>
      </c>
      <c r="AJ125" s="3">
        <v>45843</v>
      </c>
      <c r="AK125" s="3">
        <v>0</v>
      </c>
      <c r="AL125" s="3">
        <v>45834</v>
      </c>
      <c r="AM125" s="3">
        <v>45841</v>
      </c>
      <c r="AN125" s="3">
        <v>45842</v>
      </c>
      <c r="AO125" s="3">
        <v>45842</v>
      </c>
      <c r="AP125" s="3">
        <v>45838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 t="s">
        <v>631</v>
      </c>
      <c r="AZ125" s="2">
        <v>0</v>
      </c>
      <c r="BA125" s="2">
        <v>0</v>
      </c>
      <c r="BB125" s="2">
        <v>0</v>
      </c>
      <c r="BC125" s="1" t="s">
        <v>104</v>
      </c>
      <c r="BD125" s="56">
        <v>3203.7866666666664</v>
      </c>
    </row>
    <row r="126" spans="1:56" ht="27.75" customHeight="1" x14ac:dyDescent="0.45">
      <c r="A126" s="3">
        <v>45825</v>
      </c>
      <c r="B126" s="14" t="s">
        <v>630</v>
      </c>
      <c r="C126" s="9" t="s">
        <v>147</v>
      </c>
      <c r="D126" s="13" t="s">
        <v>611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221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>
        <v>45843</v>
      </c>
      <c r="U126" s="11">
        <v>100000</v>
      </c>
      <c r="V126" s="10">
        <v>0</v>
      </c>
      <c r="W126" s="10">
        <v>100000</v>
      </c>
      <c r="X126" s="10">
        <v>0</v>
      </c>
      <c r="Y126" s="10">
        <v>105000</v>
      </c>
      <c r="Z126" s="9" t="s">
        <v>82</v>
      </c>
      <c r="AA126" s="8">
        <v>104775.00000000001</v>
      </c>
      <c r="AB126" s="8">
        <v>0</v>
      </c>
      <c r="AC126" s="8">
        <v>104775.00000000001</v>
      </c>
      <c r="AD126" s="8">
        <v>0</v>
      </c>
      <c r="AE126" s="8">
        <v>0</v>
      </c>
      <c r="AF126" s="8" t="s">
        <v>240</v>
      </c>
      <c r="AG126" s="1" t="s">
        <v>120</v>
      </c>
      <c r="AH126" s="1" t="s">
        <v>74</v>
      </c>
      <c r="AI126" s="1">
        <v>2</v>
      </c>
      <c r="AJ126" s="3">
        <v>45843</v>
      </c>
      <c r="AK126" s="3">
        <v>0</v>
      </c>
      <c r="AL126" s="3">
        <v>45834</v>
      </c>
      <c r="AM126" s="3">
        <v>45841</v>
      </c>
      <c r="AN126" s="3">
        <v>45842</v>
      </c>
      <c r="AO126" s="3">
        <v>45842</v>
      </c>
      <c r="AP126" s="3">
        <v>45838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 t="s">
        <v>632</v>
      </c>
      <c r="AZ126" s="2">
        <v>0</v>
      </c>
      <c r="BA126" s="2">
        <v>0</v>
      </c>
      <c r="BB126" s="2">
        <v>0</v>
      </c>
      <c r="BC126" s="1" t="s">
        <v>104</v>
      </c>
      <c r="BD126" s="56">
        <v>8009.4666666666681</v>
      </c>
    </row>
    <row r="127" spans="1:56" ht="27.75" customHeight="1" x14ac:dyDescent="0.45">
      <c r="A127" s="3">
        <v>45805</v>
      </c>
      <c r="B127" s="14" t="s">
        <v>430</v>
      </c>
      <c r="C127" s="9" t="s">
        <v>86</v>
      </c>
      <c r="D127" s="13" t="s">
        <v>431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212</v>
      </c>
      <c r="T127" s="12">
        <v>45845</v>
      </c>
      <c r="U127" s="11">
        <v>5000</v>
      </c>
      <c r="V127" s="10">
        <v>0</v>
      </c>
      <c r="W127" s="10">
        <v>5000</v>
      </c>
      <c r="X127" s="10">
        <v>5400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347</v>
      </c>
      <c r="AG127" s="1" t="s">
        <v>120</v>
      </c>
      <c r="AH127" s="1" t="s">
        <v>74</v>
      </c>
      <c r="AI127" s="1">
        <v>2</v>
      </c>
      <c r="AJ127" s="3">
        <v>45845</v>
      </c>
      <c r="AK127" s="3">
        <v>0</v>
      </c>
      <c r="AL127" s="3">
        <v>45836</v>
      </c>
      <c r="AM127" s="3">
        <v>45843</v>
      </c>
      <c r="AN127" s="3">
        <v>45844</v>
      </c>
      <c r="AO127" s="3">
        <v>45844</v>
      </c>
      <c r="AP127" s="3">
        <v>45840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45805</v>
      </c>
      <c r="B128" s="14" t="s">
        <v>430</v>
      </c>
      <c r="C128" s="9" t="s">
        <v>86</v>
      </c>
      <c r="D128" s="13" t="s">
        <v>328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212</v>
      </c>
      <c r="T128" s="12">
        <v>45845</v>
      </c>
      <c r="U128" s="11">
        <v>5000</v>
      </c>
      <c r="V128" s="10">
        <v>0</v>
      </c>
      <c r="W128" s="10">
        <v>5000</v>
      </c>
      <c r="X128" s="10">
        <v>5450</v>
      </c>
      <c r="Y128" s="10">
        <v>0</v>
      </c>
      <c r="Z128" s="9" t="s">
        <v>82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 t="s">
        <v>347</v>
      </c>
      <c r="AG128" s="1" t="s">
        <v>120</v>
      </c>
      <c r="AH128" s="1" t="s">
        <v>74</v>
      </c>
      <c r="AI128" s="1">
        <v>2</v>
      </c>
      <c r="AJ128" s="3">
        <v>45845</v>
      </c>
      <c r="AK128" s="3">
        <v>0</v>
      </c>
      <c r="AL128" s="3">
        <v>45836</v>
      </c>
      <c r="AM128" s="3">
        <v>45843</v>
      </c>
      <c r="AN128" s="3">
        <v>45844</v>
      </c>
      <c r="AO128" s="3">
        <v>45844</v>
      </c>
      <c r="AP128" s="3">
        <v>45840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45818</v>
      </c>
      <c r="B129" s="14" t="s">
        <v>567</v>
      </c>
      <c r="C129" s="9" t="s">
        <v>86</v>
      </c>
      <c r="D129" s="13" t="s">
        <v>533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212</v>
      </c>
      <c r="T129" s="12">
        <v>45847</v>
      </c>
      <c r="U129" s="11">
        <v>30000</v>
      </c>
      <c r="V129" s="10">
        <v>0</v>
      </c>
      <c r="W129" s="10">
        <v>30000</v>
      </c>
      <c r="X129" s="10">
        <v>0</v>
      </c>
      <c r="Y129" s="10">
        <v>31500</v>
      </c>
      <c r="Z129" s="9" t="s">
        <v>82</v>
      </c>
      <c r="AA129" s="8">
        <v>32270.700000000004</v>
      </c>
      <c r="AB129" s="8">
        <v>0</v>
      </c>
      <c r="AC129" s="8">
        <v>32270.700000000004</v>
      </c>
      <c r="AD129" s="8">
        <v>0</v>
      </c>
      <c r="AE129" s="8">
        <v>0</v>
      </c>
      <c r="AF129" s="8" t="s">
        <v>532</v>
      </c>
      <c r="AG129" s="1" t="s">
        <v>120</v>
      </c>
      <c r="AH129" s="1" t="s">
        <v>74</v>
      </c>
      <c r="AI129" s="1">
        <v>2</v>
      </c>
      <c r="AJ129" s="3">
        <v>45847</v>
      </c>
      <c r="AK129" s="3">
        <v>0</v>
      </c>
      <c r="AL129" s="3">
        <v>45838</v>
      </c>
      <c r="AM129" s="3">
        <v>45845</v>
      </c>
      <c r="AN129" s="3">
        <v>45846</v>
      </c>
      <c r="AO129" s="3">
        <v>45846</v>
      </c>
      <c r="AP129" s="3">
        <v>45842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2466.9157333333337</v>
      </c>
    </row>
    <row r="130" spans="1:56" ht="27.75" customHeight="1" x14ac:dyDescent="0.45">
      <c r="A130" s="3">
        <v>45818</v>
      </c>
      <c r="B130" s="14" t="s">
        <v>568</v>
      </c>
      <c r="C130" s="9" t="s">
        <v>86</v>
      </c>
      <c r="D130" s="13" t="s">
        <v>534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212</v>
      </c>
      <c r="T130" s="12">
        <v>45847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82</v>
      </c>
      <c r="AA130" s="8">
        <v>32270.700000000004</v>
      </c>
      <c r="AB130" s="8">
        <v>0</v>
      </c>
      <c r="AC130" s="8">
        <v>32270.700000000004</v>
      </c>
      <c r="AD130" s="8">
        <v>0</v>
      </c>
      <c r="AE130" s="8">
        <v>0</v>
      </c>
      <c r="AF130" s="8" t="s">
        <v>532</v>
      </c>
      <c r="AG130" s="1" t="s">
        <v>120</v>
      </c>
      <c r="AH130" s="1" t="s">
        <v>74</v>
      </c>
      <c r="AI130" s="1">
        <v>2</v>
      </c>
      <c r="AJ130" s="3">
        <v>45847</v>
      </c>
      <c r="AK130" s="3">
        <v>0</v>
      </c>
      <c r="AL130" s="3">
        <v>45838</v>
      </c>
      <c r="AM130" s="3">
        <v>45845</v>
      </c>
      <c r="AN130" s="3">
        <v>45846</v>
      </c>
      <c r="AO130" s="3">
        <v>45846</v>
      </c>
      <c r="AP130" s="3">
        <v>45842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2466.9157333333337</v>
      </c>
    </row>
    <row r="131" spans="1:56" ht="27.75" customHeight="1" x14ac:dyDescent="0.45">
      <c r="A131" s="3">
        <v>45821</v>
      </c>
      <c r="B131" s="14" t="s">
        <v>592</v>
      </c>
      <c r="C131" s="9" t="s">
        <v>86</v>
      </c>
      <c r="D131" s="13" t="s">
        <v>593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57</v>
      </c>
      <c r="K131" s="9">
        <v>3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212</v>
      </c>
      <c r="T131" s="12">
        <v>45848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82</v>
      </c>
      <c r="AA131" s="8">
        <v>5378.4500000000007</v>
      </c>
      <c r="AB131" s="8">
        <v>0</v>
      </c>
      <c r="AC131" s="8">
        <v>5378.4500000000007</v>
      </c>
      <c r="AD131" s="8">
        <v>0</v>
      </c>
      <c r="AE131" s="8">
        <v>0</v>
      </c>
      <c r="AF131" s="8" t="s">
        <v>347</v>
      </c>
      <c r="AG131" s="1" t="s">
        <v>120</v>
      </c>
      <c r="AH131" s="1" t="s">
        <v>74</v>
      </c>
      <c r="AI131" s="1">
        <v>2</v>
      </c>
      <c r="AJ131" s="3">
        <v>45848</v>
      </c>
      <c r="AK131" s="3">
        <v>0</v>
      </c>
      <c r="AL131" s="3">
        <v>45839</v>
      </c>
      <c r="AM131" s="3">
        <v>45846</v>
      </c>
      <c r="AN131" s="3">
        <v>45847</v>
      </c>
      <c r="AO131" s="3">
        <v>45847</v>
      </c>
      <c r="AP131" s="3">
        <v>45843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411.15262222222225</v>
      </c>
    </row>
    <row r="132" spans="1:56" ht="27.75" customHeight="1" x14ac:dyDescent="0.45">
      <c r="A132" s="3">
        <v>45821</v>
      </c>
      <c r="B132" s="14" t="s">
        <v>592</v>
      </c>
      <c r="C132" s="9" t="s">
        <v>86</v>
      </c>
      <c r="D132" s="13" t="s">
        <v>594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57</v>
      </c>
      <c r="K132" s="9">
        <v>3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212</v>
      </c>
      <c r="T132" s="12">
        <v>45848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82</v>
      </c>
      <c r="AA132" s="8">
        <v>32270.700000000004</v>
      </c>
      <c r="AB132" s="8">
        <v>0</v>
      </c>
      <c r="AC132" s="8">
        <v>32270.700000000004</v>
      </c>
      <c r="AD132" s="8">
        <v>0</v>
      </c>
      <c r="AE132" s="8">
        <v>0</v>
      </c>
      <c r="AF132" s="8" t="s">
        <v>347</v>
      </c>
      <c r="AG132" s="1" t="s">
        <v>120</v>
      </c>
      <c r="AH132" s="1" t="s">
        <v>74</v>
      </c>
      <c r="AI132" s="1">
        <v>2</v>
      </c>
      <c r="AJ132" s="3">
        <v>45848</v>
      </c>
      <c r="AK132" s="3">
        <v>0</v>
      </c>
      <c r="AL132" s="3">
        <v>45839</v>
      </c>
      <c r="AM132" s="3">
        <v>45846</v>
      </c>
      <c r="AN132" s="3">
        <v>45847</v>
      </c>
      <c r="AO132" s="3">
        <v>45847</v>
      </c>
      <c r="AP132" s="3">
        <v>45843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2466.9157333333337</v>
      </c>
    </row>
    <row r="133" spans="1:56" ht="27.75" customHeight="1" x14ac:dyDescent="0.45">
      <c r="A133" s="3">
        <v>45821</v>
      </c>
      <c r="B133" s="14" t="s">
        <v>592</v>
      </c>
      <c r="C133" s="9" t="s">
        <v>86</v>
      </c>
      <c r="D133" s="13" t="s">
        <v>595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57</v>
      </c>
      <c r="K133" s="9">
        <v>3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212</v>
      </c>
      <c r="T133" s="12">
        <v>45848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82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 t="s">
        <v>347</v>
      </c>
      <c r="AG133" s="1" t="s">
        <v>120</v>
      </c>
      <c r="AH133" s="1" t="s">
        <v>74</v>
      </c>
      <c r="AI133" s="1">
        <v>2</v>
      </c>
      <c r="AJ133" s="3">
        <v>45848</v>
      </c>
      <c r="AK133" s="3">
        <v>0</v>
      </c>
      <c r="AL133" s="3">
        <v>45839</v>
      </c>
      <c r="AM133" s="3">
        <v>45846</v>
      </c>
      <c r="AN133" s="3">
        <v>45847</v>
      </c>
      <c r="AO133" s="3">
        <v>45847</v>
      </c>
      <c r="AP133" s="3">
        <v>45843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411.15262222222225</v>
      </c>
    </row>
    <row r="134" spans="1:56" ht="27.75" customHeight="1" x14ac:dyDescent="0.45">
      <c r="A134" s="3">
        <v>45821</v>
      </c>
      <c r="B134" s="14" t="s">
        <v>590</v>
      </c>
      <c r="C134" s="9" t="s">
        <v>86</v>
      </c>
      <c r="D134" s="13" t="s">
        <v>346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57</v>
      </c>
      <c r="K134" s="9">
        <v>3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212</v>
      </c>
      <c r="T134" s="12">
        <v>45852</v>
      </c>
      <c r="U134" s="11">
        <v>80000</v>
      </c>
      <c r="V134" s="10">
        <v>0</v>
      </c>
      <c r="W134" s="10">
        <v>80000</v>
      </c>
      <c r="X134" s="10">
        <v>0</v>
      </c>
      <c r="Y134" s="10">
        <v>84000</v>
      </c>
      <c r="Z134" s="9" t="s">
        <v>82</v>
      </c>
      <c r="AA134" s="8">
        <v>86055.200000000012</v>
      </c>
      <c r="AB134" s="8">
        <v>0</v>
      </c>
      <c r="AC134" s="8">
        <v>86055.200000000012</v>
      </c>
      <c r="AD134" s="8">
        <v>0</v>
      </c>
      <c r="AE134" s="8">
        <v>0</v>
      </c>
      <c r="AF134" s="8" t="s">
        <v>347</v>
      </c>
      <c r="AG134" s="1" t="s">
        <v>120</v>
      </c>
      <c r="AH134" s="1" t="s">
        <v>74</v>
      </c>
      <c r="AI134" s="1">
        <v>2</v>
      </c>
      <c r="AJ134" s="3">
        <v>45852</v>
      </c>
      <c r="AK134" s="3">
        <v>0</v>
      </c>
      <c r="AL134" s="3">
        <v>45843</v>
      </c>
      <c r="AM134" s="3">
        <v>45850</v>
      </c>
      <c r="AN134" s="3">
        <v>45851</v>
      </c>
      <c r="AO134" s="3">
        <v>45851</v>
      </c>
      <c r="AP134" s="3">
        <v>45847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6578.441955555556</v>
      </c>
    </row>
    <row r="135" spans="1:56" ht="27.75" customHeight="1" x14ac:dyDescent="0.45">
      <c r="A135" s="3">
        <v>45821</v>
      </c>
      <c r="B135" s="14" t="s">
        <v>590</v>
      </c>
      <c r="C135" s="9" t="s">
        <v>86</v>
      </c>
      <c r="D135" s="13" t="s">
        <v>591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57</v>
      </c>
      <c r="K135" s="9">
        <v>3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212</v>
      </c>
      <c r="T135" s="12">
        <v>45852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82</v>
      </c>
      <c r="AA135" s="8">
        <v>21513.800000000003</v>
      </c>
      <c r="AB135" s="8">
        <v>0</v>
      </c>
      <c r="AC135" s="8">
        <v>21513.800000000003</v>
      </c>
      <c r="AD135" s="8">
        <v>0</v>
      </c>
      <c r="AE135" s="8">
        <v>0</v>
      </c>
      <c r="AF135" s="8" t="s">
        <v>347</v>
      </c>
      <c r="AG135" s="1" t="s">
        <v>119</v>
      </c>
      <c r="AH135" s="1" t="s">
        <v>74</v>
      </c>
      <c r="AI135" s="1">
        <v>2</v>
      </c>
      <c r="AJ135" s="3">
        <v>45852</v>
      </c>
      <c r="AK135" s="3">
        <v>0</v>
      </c>
      <c r="AL135" s="3">
        <v>45843</v>
      </c>
      <c r="AM135" s="3">
        <v>45850</v>
      </c>
      <c r="AN135" s="3">
        <v>45851</v>
      </c>
      <c r="AO135" s="3">
        <v>45851</v>
      </c>
      <c r="AP135" s="3">
        <v>45847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104</v>
      </c>
      <c r="BD135" s="56">
        <v>1644.610488888889</v>
      </c>
    </row>
    <row r="136" spans="1:56" ht="27.75" customHeight="1" x14ac:dyDescent="0.45">
      <c r="A136" s="3">
        <v>45818</v>
      </c>
      <c r="B136" s="14" t="s">
        <v>567</v>
      </c>
      <c r="C136" s="9" t="s">
        <v>86</v>
      </c>
      <c r="D136" s="13" t="s">
        <v>346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57</v>
      </c>
      <c r="K136" s="9">
        <v>3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212</v>
      </c>
      <c r="T136" s="12">
        <v>45859</v>
      </c>
      <c r="U136" s="11">
        <v>50000</v>
      </c>
      <c r="V136" s="10">
        <v>0</v>
      </c>
      <c r="W136" s="10">
        <v>50000</v>
      </c>
      <c r="X136" s="10">
        <v>0</v>
      </c>
      <c r="Y136" s="10">
        <v>52500</v>
      </c>
      <c r="Z136" s="9" t="s">
        <v>82</v>
      </c>
      <c r="AA136" s="8">
        <v>53784.500000000007</v>
      </c>
      <c r="AB136" s="8">
        <v>0</v>
      </c>
      <c r="AC136" s="8">
        <v>53784.500000000007</v>
      </c>
      <c r="AD136" s="8">
        <v>0</v>
      </c>
      <c r="AE136" s="8">
        <v>0</v>
      </c>
      <c r="AF136" s="8" t="s">
        <v>532</v>
      </c>
      <c r="AG136" s="1" t="s">
        <v>61</v>
      </c>
      <c r="AH136" s="1" t="s">
        <v>74</v>
      </c>
      <c r="AI136" s="1">
        <v>2</v>
      </c>
      <c r="AJ136" s="3">
        <v>45859</v>
      </c>
      <c r="AK136" s="3">
        <v>0</v>
      </c>
      <c r="AL136" s="3">
        <v>45850</v>
      </c>
      <c r="AM136" s="3">
        <v>45857</v>
      </c>
      <c r="AN136" s="3">
        <v>45858</v>
      </c>
      <c r="AO136" s="3">
        <v>45858</v>
      </c>
      <c r="AP136" s="3">
        <v>45854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104</v>
      </c>
      <c r="BD136" s="56">
        <v>4111.5262222222227</v>
      </c>
    </row>
    <row r="137" spans="1:56" ht="27.75" customHeight="1" x14ac:dyDescent="0.45">
      <c r="A137" s="3">
        <v>45818</v>
      </c>
      <c r="B137" s="14" t="s">
        <v>568</v>
      </c>
      <c r="C137" s="9" t="s">
        <v>86</v>
      </c>
      <c r="D137" s="13" t="s">
        <v>533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57</v>
      </c>
      <c r="K137" s="9">
        <v>3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212</v>
      </c>
      <c r="T137" s="12">
        <v>45859</v>
      </c>
      <c r="U137" s="11">
        <v>30000</v>
      </c>
      <c r="V137" s="10">
        <v>0</v>
      </c>
      <c r="W137" s="10">
        <v>30000</v>
      </c>
      <c r="X137" s="10">
        <v>0</v>
      </c>
      <c r="Y137" s="10">
        <v>31500</v>
      </c>
      <c r="Z137" s="9" t="s">
        <v>82</v>
      </c>
      <c r="AA137" s="8">
        <v>32270.700000000004</v>
      </c>
      <c r="AB137" s="8">
        <v>0</v>
      </c>
      <c r="AC137" s="8">
        <v>32270.700000000004</v>
      </c>
      <c r="AD137" s="8">
        <v>0</v>
      </c>
      <c r="AE137" s="8">
        <v>0</v>
      </c>
      <c r="AF137" s="8" t="s">
        <v>532</v>
      </c>
      <c r="AG137" s="1" t="s">
        <v>119</v>
      </c>
      <c r="AH137" s="1" t="s">
        <v>74</v>
      </c>
      <c r="AI137" s="1">
        <v>2</v>
      </c>
      <c r="AJ137" s="3">
        <v>45859</v>
      </c>
      <c r="AK137" s="3">
        <v>0</v>
      </c>
      <c r="AL137" s="3">
        <v>45850</v>
      </c>
      <c r="AM137" s="3">
        <v>45857</v>
      </c>
      <c r="AN137" s="3">
        <v>45858</v>
      </c>
      <c r="AO137" s="3">
        <v>45858</v>
      </c>
      <c r="AP137" s="3">
        <v>45854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104</v>
      </c>
      <c r="BD137" s="56">
        <v>2466.9157333333337</v>
      </c>
    </row>
    <row r="138" spans="1:56" ht="27.75" customHeight="1" x14ac:dyDescent="0.45">
      <c r="A138" s="3">
        <v>45796</v>
      </c>
      <c r="B138" s="14" t="s">
        <v>375</v>
      </c>
      <c r="C138" s="9" t="s">
        <v>147</v>
      </c>
      <c r="D138" s="13" t="s">
        <v>611</v>
      </c>
      <c r="E138" s="9">
        <v>20</v>
      </c>
      <c r="F138" s="9">
        <v>36</v>
      </c>
      <c r="G138" s="9" t="s">
        <v>60</v>
      </c>
      <c r="H138" s="9">
        <v>0</v>
      </c>
      <c r="I138" s="9">
        <v>78</v>
      </c>
      <c r="J138" s="9" t="s">
        <v>57</v>
      </c>
      <c r="K138" s="9">
        <v>5</v>
      </c>
      <c r="L138" s="9" t="s">
        <v>221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112</v>
      </c>
      <c r="T138" s="12">
        <v>45838</v>
      </c>
      <c r="U138" s="11">
        <v>640</v>
      </c>
      <c r="V138" s="10">
        <v>0</v>
      </c>
      <c r="W138" s="10">
        <v>640</v>
      </c>
      <c r="X138" s="10">
        <v>0</v>
      </c>
      <c r="Y138" s="10">
        <v>672</v>
      </c>
      <c r="Z138" s="9" t="s">
        <v>82</v>
      </c>
      <c r="AA138" s="8">
        <v>670.56000000000006</v>
      </c>
      <c r="AB138" s="8">
        <v>0</v>
      </c>
      <c r="AC138" s="8">
        <v>670.56000000000006</v>
      </c>
      <c r="AD138" s="8">
        <v>0</v>
      </c>
      <c r="AE138" s="8">
        <v>0</v>
      </c>
      <c r="AF138" s="8" t="s">
        <v>240</v>
      </c>
      <c r="AG138" s="1" t="s">
        <v>119</v>
      </c>
      <c r="AH138" s="1" t="s">
        <v>74</v>
      </c>
      <c r="AI138" s="1">
        <v>2</v>
      </c>
      <c r="AJ138" s="3">
        <v>45838</v>
      </c>
      <c r="AK138" s="3">
        <v>0</v>
      </c>
      <c r="AL138" s="3">
        <v>45829</v>
      </c>
      <c r="AM138" s="3">
        <v>45836</v>
      </c>
      <c r="AN138" s="3">
        <v>45837</v>
      </c>
      <c r="AO138" s="3">
        <v>45837</v>
      </c>
      <c r="AP138" s="3">
        <v>45833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51.260586666666669</v>
      </c>
    </row>
    <row r="139" spans="1:56" ht="27.75" customHeight="1" x14ac:dyDescent="0.45">
      <c r="A139" s="3" t="s">
        <v>141</v>
      </c>
      <c r="B139" s="14" t="s">
        <v>141</v>
      </c>
      <c r="C139" s="9" t="s">
        <v>147</v>
      </c>
      <c r="D139" s="13" t="s">
        <v>61</v>
      </c>
      <c r="E139" s="9">
        <v>20</v>
      </c>
      <c r="F139" s="9">
        <v>36</v>
      </c>
      <c r="G139" s="9" t="s">
        <v>60</v>
      </c>
      <c r="H139" s="9">
        <v>0</v>
      </c>
      <c r="I139" s="9">
        <v>78</v>
      </c>
      <c r="J139" s="9" t="s">
        <v>57</v>
      </c>
      <c r="K139" s="9">
        <v>5</v>
      </c>
      <c r="L139" s="9" t="s">
        <v>221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112</v>
      </c>
      <c r="T139" s="12">
        <v>45868</v>
      </c>
      <c r="U139" s="11">
        <v>150000</v>
      </c>
      <c r="V139" s="10">
        <v>0</v>
      </c>
      <c r="W139" s="10">
        <v>150000</v>
      </c>
      <c r="X139" s="10">
        <v>0</v>
      </c>
      <c r="Y139" s="10">
        <v>157500</v>
      </c>
      <c r="Z139" s="9" t="s">
        <v>82</v>
      </c>
      <c r="AA139" s="8">
        <v>157162.5</v>
      </c>
      <c r="AB139" s="8">
        <v>0</v>
      </c>
      <c r="AC139" s="8">
        <v>157162.5</v>
      </c>
      <c r="AD139" s="8">
        <v>0</v>
      </c>
      <c r="AE139" s="8">
        <v>0</v>
      </c>
      <c r="AF139" s="8" t="s">
        <v>240</v>
      </c>
      <c r="AG139" s="1" t="s">
        <v>119</v>
      </c>
      <c r="AH139" s="1" t="s">
        <v>74</v>
      </c>
      <c r="AI139" s="1">
        <v>2</v>
      </c>
      <c r="AJ139" s="3">
        <v>45868</v>
      </c>
      <c r="AK139" s="3">
        <v>0</v>
      </c>
      <c r="AL139" s="3">
        <v>45859</v>
      </c>
      <c r="AM139" s="3">
        <v>45866</v>
      </c>
      <c r="AN139" s="3">
        <v>45867</v>
      </c>
      <c r="AO139" s="3">
        <v>45867</v>
      </c>
      <c r="AP139" s="3">
        <v>45863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104</v>
      </c>
      <c r="BD139" s="56">
        <v>12014.2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20</v>
      </c>
      <c r="F140" s="9">
        <v>37</v>
      </c>
      <c r="G140" s="9">
        <v>0</v>
      </c>
      <c r="H140" s="9">
        <v>0</v>
      </c>
      <c r="I140" s="9">
        <v>80</v>
      </c>
      <c r="J140" s="9" t="s">
        <v>57</v>
      </c>
      <c r="K140" s="9">
        <v>3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82</v>
      </c>
      <c r="AA140" s="8">
        <v>725643.71000000008</v>
      </c>
      <c r="AB140" s="8">
        <v>114281.95000000001</v>
      </c>
      <c r="AC140" s="8">
        <v>611361.76</v>
      </c>
      <c r="AD140" s="8">
        <v>0</v>
      </c>
      <c r="AE140" s="8">
        <v>0</v>
      </c>
      <c r="AF140" s="8" t="s">
        <v>58</v>
      </c>
      <c r="AG140" s="1" t="s">
        <v>119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104</v>
      </c>
      <c r="BD140" s="56">
        <v>0</v>
      </c>
    </row>
    <row r="141" spans="1:56" ht="27.75" customHeight="1" x14ac:dyDescent="0.45">
      <c r="A141" s="3">
        <v>45815</v>
      </c>
      <c r="B141" s="14" t="s">
        <v>518</v>
      </c>
      <c r="C141" s="9" t="s">
        <v>519</v>
      </c>
      <c r="D141" s="13" t="s">
        <v>332</v>
      </c>
      <c r="E141" s="9">
        <v>20</v>
      </c>
      <c r="F141" s="9">
        <v>34</v>
      </c>
      <c r="G141" s="9" t="s">
        <v>60</v>
      </c>
      <c r="H141" s="9">
        <v>0</v>
      </c>
      <c r="I141" s="9">
        <v>85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128</v>
      </c>
      <c r="T141" s="12">
        <v>45838</v>
      </c>
      <c r="U141" s="11">
        <v>1345000</v>
      </c>
      <c r="V141" s="10">
        <v>840000</v>
      </c>
      <c r="W141" s="10">
        <v>505000</v>
      </c>
      <c r="X141" s="10">
        <v>891482</v>
      </c>
      <c r="Y141" s="10">
        <v>476193.9</v>
      </c>
      <c r="Z141" s="9" t="s">
        <v>333</v>
      </c>
      <c r="AA141" s="8">
        <v>433677.88002630003</v>
      </c>
      <c r="AB141" s="8">
        <v>116546.07289814577</v>
      </c>
      <c r="AC141" s="8">
        <v>317131.80712815427</v>
      </c>
      <c r="AD141" s="8">
        <v>0</v>
      </c>
      <c r="AE141" s="8">
        <v>0</v>
      </c>
      <c r="AF141" s="8">
        <v>0</v>
      </c>
      <c r="AG141" s="1" t="s">
        <v>119</v>
      </c>
      <c r="AH141" s="1" t="s">
        <v>74</v>
      </c>
      <c r="AI141" s="1">
        <v>2</v>
      </c>
      <c r="AJ141" s="3">
        <v>45838</v>
      </c>
      <c r="AK141" s="3">
        <v>0</v>
      </c>
      <c r="AL141" s="3">
        <v>45829</v>
      </c>
      <c r="AM141" s="3">
        <v>45836</v>
      </c>
      <c r="AN141" s="3">
        <v>45837</v>
      </c>
      <c r="AO141" s="3">
        <v>45837</v>
      </c>
      <c r="AP141" s="3">
        <v>45833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334</v>
      </c>
      <c r="BD141" s="56">
        <v>27854.743726089549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34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333</v>
      </c>
      <c r="AA142" s="8">
        <v>433677.88002630003</v>
      </c>
      <c r="AB142" s="8">
        <v>116546.07289814577</v>
      </c>
      <c r="AC142" s="8">
        <v>317131.80712815427</v>
      </c>
      <c r="AD142" s="8">
        <v>0</v>
      </c>
      <c r="AE142" s="8">
        <v>0</v>
      </c>
      <c r="AF142" s="8" t="s">
        <v>58</v>
      </c>
      <c r="AG142" s="1" t="s">
        <v>122</v>
      </c>
      <c r="AH142" s="1">
        <v>0</v>
      </c>
      <c r="AI142" s="1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335</v>
      </c>
      <c r="BD142" s="56">
        <v>0</v>
      </c>
    </row>
    <row r="143" spans="1:56" ht="27.75" customHeight="1" x14ac:dyDescent="0.45">
      <c r="A143" s="3">
        <v>45818</v>
      </c>
      <c r="B143" s="14" t="s">
        <v>586</v>
      </c>
      <c r="C143" s="9" t="s">
        <v>185</v>
      </c>
      <c r="D143" s="13" t="s">
        <v>59</v>
      </c>
      <c r="E143" s="9">
        <v>21</v>
      </c>
      <c r="F143" s="9">
        <v>38</v>
      </c>
      <c r="G143" s="9" t="s">
        <v>60</v>
      </c>
      <c r="H143" s="9">
        <v>0</v>
      </c>
      <c r="I143" s="9">
        <v>69</v>
      </c>
      <c r="J143" s="9" t="s">
        <v>57</v>
      </c>
      <c r="K143" s="9">
        <v>5</v>
      </c>
      <c r="L143" s="9" t="s">
        <v>93</v>
      </c>
      <c r="M143" s="10">
        <v>22</v>
      </c>
      <c r="N143" s="9">
        <v>41</v>
      </c>
      <c r="O143" s="9">
        <v>40</v>
      </c>
      <c r="P143" s="10">
        <v>122.39242618239999</v>
      </c>
      <c r="Q143" s="10">
        <v>0</v>
      </c>
      <c r="R143" s="10">
        <v>122.39242618239999</v>
      </c>
      <c r="S143" s="9" t="s">
        <v>71</v>
      </c>
      <c r="T143" s="12">
        <v>45824</v>
      </c>
      <c r="U143" s="11">
        <v>5500</v>
      </c>
      <c r="V143" s="10">
        <v>0</v>
      </c>
      <c r="W143" s="10">
        <v>5500</v>
      </c>
      <c r="X143" s="10">
        <v>0</v>
      </c>
      <c r="Y143" s="10">
        <v>0</v>
      </c>
      <c r="Z143" s="9" t="s">
        <v>135</v>
      </c>
      <c r="AA143" s="8">
        <v>6069.9650000000001</v>
      </c>
      <c r="AB143" s="8">
        <v>6069.9650000000001</v>
      </c>
      <c r="AC143" s="8">
        <v>0</v>
      </c>
      <c r="AD143" s="8">
        <v>0</v>
      </c>
      <c r="AE143" s="8">
        <v>0</v>
      </c>
      <c r="AF143" s="8">
        <v>0</v>
      </c>
      <c r="AG143" s="1" t="s">
        <v>119</v>
      </c>
      <c r="AH143" s="1" t="s">
        <v>389</v>
      </c>
      <c r="AI143" s="1">
        <v>2</v>
      </c>
      <c r="AJ143" s="3">
        <v>45824</v>
      </c>
      <c r="AK143" s="3">
        <v>0</v>
      </c>
      <c r="AL143" s="3">
        <v>0</v>
      </c>
      <c r="AM143" s="3">
        <v>0</v>
      </c>
      <c r="AN143" s="3">
        <v>0</v>
      </c>
      <c r="AO143" s="3">
        <v>45822</v>
      </c>
      <c r="AP143" s="3">
        <v>45819</v>
      </c>
      <c r="AQ143" s="3">
        <v>45823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105</v>
      </c>
      <c r="BD143" s="56">
        <v>0</v>
      </c>
    </row>
    <row r="144" spans="1:56" ht="27.75" customHeight="1" x14ac:dyDescent="0.45">
      <c r="A144" s="3">
        <v>0</v>
      </c>
      <c r="B144" s="14">
        <v>0</v>
      </c>
      <c r="C144" s="9">
        <v>0</v>
      </c>
      <c r="D144" s="13">
        <v>0</v>
      </c>
      <c r="E144" s="9">
        <v>21</v>
      </c>
      <c r="F144" s="9">
        <v>37</v>
      </c>
      <c r="G144" s="9" t="s">
        <v>60</v>
      </c>
      <c r="H144" s="9">
        <v>0</v>
      </c>
      <c r="I144" s="9">
        <v>67</v>
      </c>
      <c r="J144" s="9" t="s">
        <v>57</v>
      </c>
      <c r="K144" s="9">
        <v>5</v>
      </c>
      <c r="L144" s="9">
        <v>0</v>
      </c>
      <c r="M144" s="10">
        <v>0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>
        <v>0</v>
      </c>
      <c r="T144" s="12"/>
      <c r="U144" s="11">
        <v>0</v>
      </c>
      <c r="V144" s="10">
        <v>0</v>
      </c>
      <c r="W144" s="10">
        <v>0</v>
      </c>
      <c r="X144" s="10">
        <v>0</v>
      </c>
      <c r="Y144" s="10">
        <v>0</v>
      </c>
      <c r="Z144" s="9" t="s">
        <v>135</v>
      </c>
      <c r="AA144" s="8">
        <v>6069.9650000000001</v>
      </c>
      <c r="AB144" s="8">
        <v>6069.9650000000001</v>
      </c>
      <c r="AC144" s="8">
        <v>0</v>
      </c>
      <c r="AD144" s="8">
        <v>0</v>
      </c>
      <c r="AE144" s="8">
        <v>0</v>
      </c>
      <c r="AF144" s="8" t="s">
        <v>58</v>
      </c>
      <c r="AG144" s="1" t="s">
        <v>121</v>
      </c>
      <c r="AH144" s="1">
        <v>0</v>
      </c>
      <c r="AI144" s="1" t="s">
        <v>15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1" t="s">
        <v>105</v>
      </c>
      <c r="BD144" s="56">
        <v>0</v>
      </c>
    </row>
    <row r="145" spans="1:56" ht="27.75" customHeight="1" x14ac:dyDescent="0.45">
      <c r="A145" s="3">
        <v>45814</v>
      </c>
      <c r="B145" s="14" t="s">
        <v>526</v>
      </c>
      <c r="C145" s="9" t="s">
        <v>111</v>
      </c>
      <c r="D145" s="13" t="s">
        <v>398</v>
      </c>
      <c r="E145" s="9">
        <v>21</v>
      </c>
      <c r="F145" s="9">
        <v>40</v>
      </c>
      <c r="G145" s="9" t="s">
        <v>60</v>
      </c>
      <c r="H145" s="9" t="s">
        <v>76</v>
      </c>
      <c r="I145" s="9">
        <v>108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42</v>
      </c>
      <c r="O145" s="9">
        <v>40</v>
      </c>
      <c r="P145" s="10">
        <v>68.387785804799989</v>
      </c>
      <c r="Q145" s="10">
        <v>0</v>
      </c>
      <c r="R145" s="10">
        <v>68.387785804799989</v>
      </c>
      <c r="S145" s="9" t="s">
        <v>67</v>
      </c>
      <c r="T145" s="12">
        <v>45824</v>
      </c>
      <c r="U145" s="11">
        <v>3000</v>
      </c>
      <c r="V145" s="10">
        <v>0</v>
      </c>
      <c r="W145" s="10">
        <v>3000</v>
      </c>
      <c r="X145" s="10">
        <v>3300</v>
      </c>
      <c r="Y145" s="10">
        <v>0</v>
      </c>
      <c r="Z145" s="9" t="s">
        <v>124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121</v>
      </c>
      <c r="AH145" s="1" t="s">
        <v>68</v>
      </c>
      <c r="AI145" s="1">
        <v>4</v>
      </c>
      <c r="AJ145" s="3">
        <v>45824</v>
      </c>
      <c r="AK145" s="3">
        <v>45820</v>
      </c>
      <c r="AL145" s="3">
        <v>45814</v>
      </c>
      <c r="AM145" s="3">
        <v>45821</v>
      </c>
      <c r="AN145" s="3">
        <v>45822</v>
      </c>
      <c r="AO145" s="3">
        <v>45822</v>
      </c>
      <c r="AP145" s="3">
        <v>45819</v>
      </c>
      <c r="AQ145" s="3">
        <v>45823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0</v>
      </c>
    </row>
    <row r="146" spans="1:56" ht="27.75" customHeight="1" x14ac:dyDescent="0.45">
      <c r="A146" s="3">
        <v>45814</v>
      </c>
      <c r="B146" s="14" t="s">
        <v>514</v>
      </c>
      <c r="C146" s="9" t="s">
        <v>515</v>
      </c>
      <c r="D146" s="13" t="s">
        <v>516</v>
      </c>
      <c r="E146" s="9">
        <v>21</v>
      </c>
      <c r="F146" s="9">
        <v>37</v>
      </c>
      <c r="G146" s="9" t="s">
        <v>60</v>
      </c>
      <c r="H146" s="9" t="s">
        <v>76</v>
      </c>
      <c r="I146" s="9">
        <v>100</v>
      </c>
      <c r="J146" s="9" t="s">
        <v>57</v>
      </c>
      <c r="K146" s="9">
        <v>5</v>
      </c>
      <c r="L146" s="9" t="s">
        <v>92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71</v>
      </c>
      <c r="T146" s="12">
        <v>45827</v>
      </c>
      <c r="U146" s="11">
        <v>5000</v>
      </c>
      <c r="V146" s="10">
        <v>4712</v>
      </c>
      <c r="W146" s="10">
        <v>288</v>
      </c>
      <c r="X146" s="10">
        <v>5220</v>
      </c>
      <c r="Y146" s="10">
        <v>0</v>
      </c>
      <c r="Z146" s="9" t="s">
        <v>124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121</v>
      </c>
      <c r="AH146" s="1" t="s">
        <v>68</v>
      </c>
      <c r="AI146" s="1">
        <v>4</v>
      </c>
      <c r="AJ146" s="3">
        <v>45827</v>
      </c>
      <c r="AK146" s="3">
        <v>45823</v>
      </c>
      <c r="AL146" s="3">
        <v>45817</v>
      </c>
      <c r="AM146" s="3">
        <v>45824</v>
      </c>
      <c r="AN146" s="3">
        <v>45825</v>
      </c>
      <c r="AO146" s="3">
        <v>45825</v>
      </c>
      <c r="AP146" s="3">
        <v>45822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125</v>
      </c>
      <c r="BD146" s="56">
        <v>0</v>
      </c>
    </row>
    <row r="147" spans="1:56" ht="27.75" customHeight="1" x14ac:dyDescent="0.45">
      <c r="A147" s="3">
        <v>45798</v>
      </c>
      <c r="B147" s="14" t="s">
        <v>399</v>
      </c>
      <c r="C147" s="9" t="s">
        <v>111</v>
      </c>
      <c r="D147" s="13" t="s">
        <v>392</v>
      </c>
      <c r="E147" s="9">
        <v>21</v>
      </c>
      <c r="F147" s="9">
        <v>38</v>
      </c>
      <c r="G147" s="9" t="s">
        <v>60</v>
      </c>
      <c r="H147" s="9" t="s">
        <v>66</v>
      </c>
      <c r="I147" s="9">
        <v>102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65.13122457599998</v>
      </c>
      <c r="Q147" s="10">
        <v>0</v>
      </c>
      <c r="R147" s="10">
        <v>65.13122457599998</v>
      </c>
      <c r="S147" s="9" t="s">
        <v>67</v>
      </c>
      <c r="T147" s="12">
        <v>45824</v>
      </c>
      <c r="U147" s="11">
        <v>3000</v>
      </c>
      <c r="V147" s="10">
        <v>0</v>
      </c>
      <c r="W147" s="10">
        <v>3000</v>
      </c>
      <c r="X147" s="10">
        <v>3325</v>
      </c>
      <c r="Y147" s="10">
        <v>0</v>
      </c>
      <c r="Z147" s="9" t="s">
        <v>124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120</v>
      </c>
      <c r="AH147" s="1" t="s">
        <v>68</v>
      </c>
      <c r="AI147" s="1">
        <v>4</v>
      </c>
      <c r="AJ147" s="3">
        <v>45824</v>
      </c>
      <c r="AK147" s="3">
        <v>45820</v>
      </c>
      <c r="AL147" s="3">
        <v>45814</v>
      </c>
      <c r="AM147" s="3">
        <v>45821</v>
      </c>
      <c r="AN147" s="3">
        <v>45822</v>
      </c>
      <c r="AO147" s="3">
        <v>45822</v>
      </c>
      <c r="AP147" s="3">
        <v>45819</v>
      </c>
      <c r="AQ147" s="3">
        <v>45823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125</v>
      </c>
      <c r="BD147" s="56">
        <v>0</v>
      </c>
    </row>
    <row r="148" spans="1:56" ht="27.75" customHeight="1" x14ac:dyDescent="0.45">
      <c r="A148" s="3">
        <v>45815</v>
      </c>
      <c r="B148" s="14" t="s">
        <v>524</v>
      </c>
      <c r="C148" s="9" t="s">
        <v>509</v>
      </c>
      <c r="D148" s="13" t="s">
        <v>510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217.10408191999997</v>
      </c>
      <c r="Q148" s="10">
        <v>0</v>
      </c>
      <c r="R148" s="10">
        <v>217.10408191999997</v>
      </c>
      <c r="S148" s="9" t="s">
        <v>71</v>
      </c>
      <c r="T148" s="12">
        <v>45826</v>
      </c>
      <c r="U148" s="11">
        <v>10000</v>
      </c>
      <c r="V148" s="10">
        <v>0</v>
      </c>
      <c r="W148" s="10">
        <v>10000</v>
      </c>
      <c r="X148" s="10">
        <v>10600</v>
      </c>
      <c r="Y148" s="10">
        <v>0</v>
      </c>
      <c r="Z148" s="9" t="s">
        <v>124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121</v>
      </c>
      <c r="AH148" s="1" t="s">
        <v>68</v>
      </c>
      <c r="AI148" s="1">
        <v>4</v>
      </c>
      <c r="AJ148" s="3">
        <v>45826</v>
      </c>
      <c r="AK148" s="3">
        <v>45822</v>
      </c>
      <c r="AL148" s="3">
        <v>45816</v>
      </c>
      <c r="AM148" s="3">
        <v>45823</v>
      </c>
      <c r="AN148" s="3">
        <v>45824</v>
      </c>
      <c r="AO148" s="3">
        <v>45824</v>
      </c>
      <c r="AP148" s="3">
        <v>45821</v>
      </c>
      <c r="AQ148" s="3">
        <v>45825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541</v>
      </c>
      <c r="AZ148" s="2">
        <v>0</v>
      </c>
      <c r="BA148" s="2">
        <v>0</v>
      </c>
      <c r="BB148" s="2">
        <v>0</v>
      </c>
      <c r="BC148" s="1" t="s">
        <v>125</v>
      </c>
      <c r="BD148" s="56">
        <v>0</v>
      </c>
    </row>
    <row r="149" spans="1:56" ht="27.75" customHeight="1" x14ac:dyDescent="0.45">
      <c r="A149" s="3">
        <v>45817</v>
      </c>
      <c r="B149" s="14" t="s">
        <v>549</v>
      </c>
      <c r="C149" s="9" t="s">
        <v>185</v>
      </c>
      <c r="D149" s="13" t="s">
        <v>537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>
        <v>22</v>
      </c>
      <c r="N149" s="9">
        <v>40</v>
      </c>
      <c r="O149" s="9">
        <v>40</v>
      </c>
      <c r="P149" s="10">
        <v>217.10408191999997</v>
      </c>
      <c r="Q149" s="10">
        <v>0</v>
      </c>
      <c r="R149" s="10">
        <v>217.10408191999997</v>
      </c>
      <c r="S149" s="9" t="s">
        <v>71</v>
      </c>
      <c r="T149" s="12">
        <v>45829</v>
      </c>
      <c r="U149" s="11">
        <v>10000</v>
      </c>
      <c r="V149" s="10">
        <v>0</v>
      </c>
      <c r="W149" s="10">
        <v>10000</v>
      </c>
      <c r="X149" s="10">
        <v>10500</v>
      </c>
      <c r="Y149" s="10">
        <v>0</v>
      </c>
      <c r="Z149" s="9" t="s">
        <v>124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121</v>
      </c>
      <c r="AH149" s="1" t="s">
        <v>68</v>
      </c>
      <c r="AI149" s="1">
        <v>4</v>
      </c>
      <c r="AJ149" s="3">
        <v>45829</v>
      </c>
      <c r="AK149" s="3">
        <v>45825</v>
      </c>
      <c r="AL149" s="3">
        <v>45819</v>
      </c>
      <c r="AM149" s="3">
        <v>45826</v>
      </c>
      <c r="AN149" s="3">
        <v>45827</v>
      </c>
      <c r="AO149" s="3">
        <v>45827</v>
      </c>
      <c r="AP149" s="3">
        <v>45824</v>
      </c>
      <c r="AQ149" s="3">
        <v>45828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125</v>
      </c>
      <c r="BD149" s="56">
        <v>0</v>
      </c>
    </row>
    <row r="150" spans="1:56" ht="27.75" customHeight="1" x14ac:dyDescent="0.45">
      <c r="A150" s="3">
        <v>45803</v>
      </c>
      <c r="B150" s="14" t="s">
        <v>416</v>
      </c>
      <c r="C150" s="9" t="s">
        <v>111</v>
      </c>
      <c r="D150" s="13" t="s">
        <v>417</v>
      </c>
      <c r="E150" s="9">
        <v>21</v>
      </c>
      <c r="F150" s="9">
        <v>40</v>
      </c>
      <c r="G150" s="9" t="s">
        <v>60</v>
      </c>
      <c r="H150" s="9" t="s">
        <v>66</v>
      </c>
      <c r="I150" s="9">
        <v>108</v>
      </c>
      <c r="J150" s="9" t="s">
        <v>57</v>
      </c>
      <c r="K150" s="9">
        <v>5</v>
      </c>
      <c r="L150" s="9" t="s">
        <v>91</v>
      </c>
      <c r="M150" s="10">
        <v>22</v>
      </c>
      <c r="N150" s="9">
        <v>42</v>
      </c>
      <c r="O150" s="9">
        <v>40</v>
      </c>
      <c r="P150" s="10">
        <v>113.97964300799998</v>
      </c>
      <c r="Q150" s="10">
        <v>0</v>
      </c>
      <c r="R150" s="10">
        <v>113.97964300799998</v>
      </c>
      <c r="S150" s="9" t="s">
        <v>67</v>
      </c>
      <c r="T150" s="12">
        <v>45831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124</v>
      </c>
      <c r="AA150" s="8">
        <v>5797.55</v>
      </c>
      <c r="AB150" s="8">
        <v>5797.55</v>
      </c>
      <c r="AC150" s="8">
        <v>0</v>
      </c>
      <c r="AD150" s="8">
        <v>0</v>
      </c>
      <c r="AE150" s="8">
        <v>5797.55</v>
      </c>
      <c r="AF150" s="8">
        <v>0</v>
      </c>
      <c r="AG150" s="1" t="s">
        <v>120</v>
      </c>
      <c r="AH150" s="1" t="s">
        <v>68</v>
      </c>
      <c r="AI150" s="1">
        <v>4</v>
      </c>
      <c r="AJ150" s="3">
        <v>45831</v>
      </c>
      <c r="AK150" s="3">
        <v>45827</v>
      </c>
      <c r="AL150" s="3">
        <v>45821</v>
      </c>
      <c r="AM150" s="3">
        <v>45828</v>
      </c>
      <c r="AN150" s="3">
        <v>45829</v>
      </c>
      <c r="AO150" s="3">
        <v>45829</v>
      </c>
      <c r="AP150" s="3">
        <v>45826</v>
      </c>
      <c r="AQ150" s="3">
        <v>45830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125</v>
      </c>
      <c r="BD150" s="56">
        <v>0</v>
      </c>
    </row>
    <row r="151" spans="1:56" ht="27.75" customHeight="1" x14ac:dyDescent="0.45">
      <c r="A151" s="3">
        <v>45817</v>
      </c>
      <c r="B151" s="14" t="s">
        <v>550</v>
      </c>
      <c r="C151" s="9" t="s">
        <v>538</v>
      </c>
      <c r="D151" s="13" t="s">
        <v>539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97</v>
      </c>
      <c r="J151" s="9" t="s">
        <v>57</v>
      </c>
      <c r="K151" s="9">
        <v>5</v>
      </c>
      <c r="L151" s="9" t="s">
        <v>92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71</v>
      </c>
      <c r="T151" s="12">
        <v>45831</v>
      </c>
      <c r="U151" s="11">
        <v>5000</v>
      </c>
      <c r="V151" s="10">
        <v>0</v>
      </c>
      <c r="W151" s="10">
        <v>5000</v>
      </c>
      <c r="X151" s="10">
        <v>5400</v>
      </c>
      <c r="Y151" s="10">
        <v>0</v>
      </c>
      <c r="Z151" s="9" t="s">
        <v>124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120</v>
      </c>
      <c r="AH151" s="1" t="s">
        <v>68</v>
      </c>
      <c r="AI151" s="1">
        <v>4</v>
      </c>
      <c r="AJ151" s="3">
        <v>45831</v>
      </c>
      <c r="AK151" s="3">
        <v>45827</v>
      </c>
      <c r="AL151" s="3">
        <v>45821</v>
      </c>
      <c r="AM151" s="3">
        <v>45828</v>
      </c>
      <c r="AN151" s="3">
        <v>45829</v>
      </c>
      <c r="AO151" s="3">
        <v>45829</v>
      </c>
      <c r="AP151" s="3">
        <v>45826</v>
      </c>
      <c r="AQ151" s="3">
        <v>45830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125</v>
      </c>
      <c r="BD151" s="56">
        <v>0</v>
      </c>
    </row>
    <row r="152" spans="1:56" ht="27.75" customHeight="1" x14ac:dyDescent="0.45">
      <c r="A152" s="3">
        <v>45817</v>
      </c>
      <c r="B152" s="14" t="s">
        <v>550</v>
      </c>
      <c r="C152" s="9" t="s">
        <v>538</v>
      </c>
      <c r="D152" s="13" t="s">
        <v>540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97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40</v>
      </c>
      <c r="O152" s="9">
        <v>40</v>
      </c>
      <c r="P152" s="10">
        <v>108.55204095999999</v>
      </c>
      <c r="Q152" s="10">
        <v>0</v>
      </c>
      <c r="R152" s="10">
        <v>108.55204095999999</v>
      </c>
      <c r="S152" s="9" t="s">
        <v>71</v>
      </c>
      <c r="T152" s="12">
        <v>45831</v>
      </c>
      <c r="U152" s="11">
        <v>5000</v>
      </c>
      <c r="V152" s="10">
        <v>0</v>
      </c>
      <c r="W152" s="10">
        <v>5000</v>
      </c>
      <c r="X152" s="10">
        <v>5340</v>
      </c>
      <c r="Y152" s="10">
        <v>0</v>
      </c>
      <c r="Z152" s="9" t="s">
        <v>124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45831</v>
      </c>
      <c r="AK152" s="3">
        <v>45827</v>
      </c>
      <c r="AL152" s="3">
        <v>45821</v>
      </c>
      <c r="AM152" s="3">
        <v>45828</v>
      </c>
      <c r="AN152" s="3">
        <v>45829</v>
      </c>
      <c r="AO152" s="3">
        <v>45829</v>
      </c>
      <c r="AP152" s="3">
        <v>45826</v>
      </c>
      <c r="AQ152" s="3">
        <v>45830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125</v>
      </c>
      <c r="BD152" s="56">
        <v>0</v>
      </c>
    </row>
    <row r="153" spans="1:56" ht="27.75" customHeight="1" x14ac:dyDescent="0.45">
      <c r="A153" s="3">
        <v>45822</v>
      </c>
      <c r="B153" s="14" t="s">
        <v>612</v>
      </c>
      <c r="C153" s="9" t="s">
        <v>538</v>
      </c>
      <c r="D153" s="13" t="s">
        <v>587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97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65.13122457599998</v>
      </c>
      <c r="Q153" s="10">
        <v>0</v>
      </c>
      <c r="R153" s="10">
        <v>65.13122457599998</v>
      </c>
      <c r="S153" s="9" t="s">
        <v>71</v>
      </c>
      <c r="T153" s="12">
        <v>45831</v>
      </c>
      <c r="U153" s="11">
        <v>3000</v>
      </c>
      <c r="V153" s="10">
        <v>0</v>
      </c>
      <c r="W153" s="10">
        <v>3000</v>
      </c>
      <c r="X153" s="10">
        <v>0</v>
      </c>
      <c r="Y153" s="10">
        <v>3150</v>
      </c>
      <c r="Z153" s="9" t="s">
        <v>124</v>
      </c>
      <c r="AA153" s="8">
        <v>3227.07</v>
      </c>
      <c r="AB153" s="8">
        <v>3227.07</v>
      </c>
      <c r="AC153" s="8">
        <v>0</v>
      </c>
      <c r="AD153" s="8">
        <v>0</v>
      </c>
      <c r="AE153" s="8">
        <v>3227.07</v>
      </c>
      <c r="AF153" s="8">
        <v>0</v>
      </c>
      <c r="AG153" s="1" t="s">
        <v>120</v>
      </c>
      <c r="AH153" s="1" t="s">
        <v>68</v>
      </c>
      <c r="AI153" s="1">
        <v>4</v>
      </c>
      <c r="AJ153" s="3">
        <v>45831</v>
      </c>
      <c r="AK153" s="3">
        <v>45827</v>
      </c>
      <c r="AL153" s="3">
        <v>45821</v>
      </c>
      <c r="AM153" s="3">
        <v>45828</v>
      </c>
      <c r="AN153" s="3">
        <v>45829</v>
      </c>
      <c r="AO153" s="3">
        <v>45829</v>
      </c>
      <c r="AP153" s="3">
        <v>45826</v>
      </c>
      <c r="AQ153" s="3">
        <v>45830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125</v>
      </c>
      <c r="BD153" s="56">
        <v>0</v>
      </c>
    </row>
    <row r="154" spans="1:56" ht="27.75" customHeight="1" x14ac:dyDescent="0.45">
      <c r="A154" s="3">
        <v>45822</v>
      </c>
      <c r="B154" s="14" t="s">
        <v>596</v>
      </c>
      <c r="C154" s="9" t="s">
        <v>185</v>
      </c>
      <c r="D154" s="13" t="s">
        <v>597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92</v>
      </c>
      <c r="M154" s="10">
        <v>22</v>
      </c>
      <c r="N154" s="9">
        <v>40</v>
      </c>
      <c r="O154" s="9">
        <v>40</v>
      </c>
      <c r="P154" s="10">
        <v>217.10408191999997</v>
      </c>
      <c r="Q154" s="10">
        <v>0</v>
      </c>
      <c r="R154" s="10">
        <v>217.10408191999997</v>
      </c>
      <c r="S154" s="9" t="s">
        <v>71</v>
      </c>
      <c r="T154" s="12">
        <v>45834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124</v>
      </c>
      <c r="AA154" s="8">
        <v>10756.900000000001</v>
      </c>
      <c r="AB154" s="8">
        <v>10756.900000000001</v>
      </c>
      <c r="AC154" s="8">
        <v>0</v>
      </c>
      <c r="AD154" s="8">
        <v>0</v>
      </c>
      <c r="AE154" s="8">
        <v>10756.900000000001</v>
      </c>
      <c r="AF154" s="8">
        <v>0</v>
      </c>
      <c r="AG154" s="1" t="s">
        <v>119</v>
      </c>
      <c r="AH154" s="1" t="s">
        <v>68</v>
      </c>
      <c r="AI154" s="1">
        <v>4</v>
      </c>
      <c r="AJ154" s="3">
        <v>45834</v>
      </c>
      <c r="AK154" s="3">
        <v>45830</v>
      </c>
      <c r="AL154" s="3">
        <v>45824</v>
      </c>
      <c r="AM154" s="3">
        <v>45831</v>
      </c>
      <c r="AN154" s="3">
        <v>45832</v>
      </c>
      <c r="AO154" s="3">
        <v>45832</v>
      </c>
      <c r="AP154" s="3">
        <v>45829</v>
      </c>
      <c r="AQ154" s="3">
        <v>45833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125</v>
      </c>
      <c r="BD154" s="56">
        <v>0</v>
      </c>
    </row>
    <row r="155" spans="1:56" ht="27.75" customHeight="1" x14ac:dyDescent="0.45">
      <c r="A155" s="3" t="s">
        <v>141</v>
      </c>
      <c r="B155" s="14" t="s">
        <v>141</v>
      </c>
      <c r="C155" s="9" t="s">
        <v>115</v>
      </c>
      <c r="D155" s="13" t="s">
        <v>61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>
        <v>45868</v>
      </c>
      <c r="U155" s="11">
        <v>130000</v>
      </c>
      <c r="V155" s="10">
        <v>0</v>
      </c>
      <c r="W155" s="10">
        <v>130000</v>
      </c>
      <c r="X155" s="10">
        <v>0</v>
      </c>
      <c r="Y155" s="10">
        <v>136500</v>
      </c>
      <c r="Z155" s="9" t="s">
        <v>124</v>
      </c>
      <c r="AA155" s="8">
        <v>139839.70000000001</v>
      </c>
      <c r="AB155" s="8">
        <v>22530</v>
      </c>
      <c r="AC155" s="8">
        <v>117309.70000000001</v>
      </c>
      <c r="AD155" s="8">
        <v>0</v>
      </c>
      <c r="AE155" s="8">
        <v>139839.70000000001</v>
      </c>
      <c r="AF155" s="8">
        <v>0</v>
      </c>
      <c r="AG155" s="1" t="s">
        <v>120</v>
      </c>
      <c r="AH155" s="1" t="s">
        <v>68</v>
      </c>
      <c r="AI155" s="1">
        <v>4</v>
      </c>
      <c r="AJ155" s="3">
        <v>45868</v>
      </c>
      <c r="AK155" s="3">
        <v>45864</v>
      </c>
      <c r="AL155" s="3">
        <v>45858</v>
      </c>
      <c r="AM155" s="3">
        <v>45865</v>
      </c>
      <c r="AN155" s="3">
        <v>45866</v>
      </c>
      <c r="AO155" s="3">
        <v>45866</v>
      </c>
      <c r="AP155" s="3">
        <v>45863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125</v>
      </c>
      <c r="BD155" s="56">
        <v>8436.1315593333329</v>
      </c>
    </row>
    <row r="156" spans="1:56" ht="27.75" customHeight="1" x14ac:dyDescent="0.45">
      <c r="A156" s="3">
        <v>45628</v>
      </c>
      <c r="B156" s="14" t="s">
        <v>226</v>
      </c>
      <c r="C156" s="9" t="s">
        <v>113</v>
      </c>
      <c r="D156" s="13" t="s">
        <v>153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114</v>
      </c>
      <c r="T156" s="12">
        <v>45838</v>
      </c>
      <c r="U156" s="11">
        <v>8000</v>
      </c>
      <c r="V156" s="10">
        <v>0</v>
      </c>
      <c r="W156" s="10">
        <v>8000</v>
      </c>
      <c r="X156" s="10">
        <v>0</v>
      </c>
      <c r="Y156" s="10">
        <v>8400</v>
      </c>
      <c r="Z156" s="9" t="s">
        <v>124</v>
      </c>
      <c r="AA156" s="8">
        <v>8605.52</v>
      </c>
      <c r="AB156" s="8">
        <v>0</v>
      </c>
      <c r="AC156" s="8">
        <v>8605.52</v>
      </c>
      <c r="AD156" s="8">
        <v>0</v>
      </c>
      <c r="AE156" s="8">
        <v>8605.52</v>
      </c>
      <c r="AF156" s="8">
        <v>0</v>
      </c>
      <c r="AG156" s="1" t="s">
        <v>120</v>
      </c>
      <c r="AH156" s="1" t="s">
        <v>68</v>
      </c>
      <c r="AI156" s="1">
        <v>4</v>
      </c>
      <c r="AJ156" s="3">
        <v>45838</v>
      </c>
      <c r="AK156" s="3">
        <v>45834</v>
      </c>
      <c r="AL156" s="3">
        <v>45828</v>
      </c>
      <c r="AM156" s="3">
        <v>45835</v>
      </c>
      <c r="AN156" s="3">
        <v>45836</v>
      </c>
      <c r="AO156" s="3">
        <v>45836</v>
      </c>
      <c r="AP156" s="3">
        <v>45833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253</v>
      </c>
      <c r="AZ156" s="2">
        <v>0</v>
      </c>
      <c r="BA156" s="2">
        <v>0</v>
      </c>
      <c r="BB156" s="2">
        <v>0</v>
      </c>
      <c r="BC156" s="1" t="s">
        <v>125</v>
      </c>
      <c r="BD156" s="56">
        <v>618.85162826666658</v>
      </c>
    </row>
    <row r="157" spans="1:56" ht="27.75" customHeight="1" x14ac:dyDescent="0.45">
      <c r="A157" s="3">
        <v>45800</v>
      </c>
      <c r="B157" s="14" t="s">
        <v>397</v>
      </c>
      <c r="C157" s="9" t="s">
        <v>80</v>
      </c>
      <c r="D157" s="13" t="s">
        <v>398</v>
      </c>
      <c r="E157" s="9">
        <v>21</v>
      </c>
      <c r="F157" s="9">
        <v>40</v>
      </c>
      <c r="G157" s="9" t="s">
        <v>60</v>
      </c>
      <c r="H157" s="9" t="s">
        <v>76</v>
      </c>
      <c r="I157" s="9">
        <v>108</v>
      </c>
      <c r="J157" s="9" t="s">
        <v>57</v>
      </c>
      <c r="K157" s="9">
        <v>5</v>
      </c>
      <c r="L157" s="9" t="s">
        <v>92</v>
      </c>
      <c r="M157" s="10">
        <v>22</v>
      </c>
      <c r="N157" s="9">
        <v>42</v>
      </c>
      <c r="O157" s="9">
        <v>40</v>
      </c>
      <c r="P157" s="10">
        <v>5.2886554355711999</v>
      </c>
      <c r="Q157" s="10">
        <v>0</v>
      </c>
      <c r="R157" s="10">
        <v>5.2886554355711999</v>
      </c>
      <c r="S157" s="9" t="s">
        <v>67</v>
      </c>
      <c r="T157" s="12">
        <v>45838</v>
      </c>
      <c r="U157" s="11">
        <v>5000</v>
      </c>
      <c r="V157" s="10">
        <v>4768</v>
      </c>
      <c r="W157" s="10">
        <v>232</v>
      </c>
      <c r="X157" s="10">
        <v>10420</v>
      </c>
      <c r="Y157" s="10">
        <v>0</v>
      </c>
      <c r="Z157" s="9" t="s">
        <v>124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120</v>
      </c>
      <c r="AH157" s="1" t="s">
        <v>68</v>
      </c>
      <c r="AI157" s="1">
        <v>4</v>
      </c>
      <c r="AJ157" s="3">
        <v>45838</v>
      </c>
      <c r="AK157" s="3">
        <v>45834</v>
      </c>
      <c r="AL157" s="3">
        <v>45828</v>
      </c>
      <c r="AM157" s="3">
        <v>45835</v>
      </c>
      <c r="AN157" s="3">
        <v>45836</v>
      </c>
      <c r="AO157" s="3">
        <v>45836</v>
      </c>
      <c r="AP157" s="3">
        <v>45833</v>
      </c>
      <c r="AQ157" s="3">
        <v>45837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125</v>
      </c>
      <c r="BD157" s="56">
        <v>0</v>
      </c>
    </row>
    <row r="158" spans="1:56" ht="27.75" customHeight="1" x14ac:dyDescent="0.45">
      <c r="A158" s="3">
        <v>45631</v>
      </c>
      <c r="B158" s="14" t="s">
        <v>229</v>
      </c>
      <c r="C158" s="9" t="s">
        <v>113</v>
      </c>
      <c r="D158" s="13" t="s">
        <v>153</v>
      </c>
      <c r="E158" s="9">
        <v>21</v>
      </c>
      <c r="F158" s="9">
        <v>37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114</v>
      </c>
      <c r="T158" s="12" t="s">
        <v>63</v>
      </c>
      <c r="U158" s="11">
        <v>16000</v>
      </c>
      <c r="V158" s="10">
        <v>0</v>
      </c>
      <c r="W158" s="10">
        <v>16000</v>
      </c>
      <c r="X158" s="10">
        <v>0</v>
      </c>
      <c r="Y158" s="10">
        <v>16800</v>
      </c>
      <c r="Z158" s="9" t="s">
        <v>124</v>
      </c>
      <c r="AA158" s="8">
        <v>17211.04</v>
      </c>
      <c r="AB158" s="8">
        <v>0</v>
      </c>
      <c r="AC158" s="8">
        <v>17211.04</v>
      </c>
      <c r="AD158" s="8">
        <v>0</v>
      </c>
      <c r="AE158" s="8">
        <v>17211.04</v>
      </c>
      <c r="AF158" s="8">
        <v>0</v>
      </c>
      <c r="AG158" s="1" t="s">
        <v>61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 t="s">
        <v>254</v>
      </c>
      <c r="AZ158" s="2">
        <v>0</v>
      </c>
      <c r="BA158" s="2">
        <v>0</v>
      </c>
      <c r="BB158" s="2">
        <v>0</v>
      </c>
      <c r="BC158" s="1" t="s">
        <v>125</v>
      </c>
      <c r="BD158" s="56">
        <v>1237.7032565333332</v>
      </c>
    </row>
    <row r="159" spans="1:56" ht="27.75" customHeight="1" x14ac:dyDescent="0.45">
      <c r="A159" s="3">
        <v>45631</v>
      </c>
      <c r="B159" s="14" t="s">
        <v>230</v>
      </c>
      <c r="C159" s="9" t="s">
        <v>113</v>
      </c>
      <c r="D159" s="13" t="s">
        <v>153</v>
      </c>
      <c r="E159" s="9">
        <v>21</v>
      </c>
      <c r="F159" s="9">
        <v>37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 t="s">
        <v>63</v>
      </c>
      <c r="U159" s="11">
        <v>16000</v>
      </c>
      <c r="V159" s="10">
        <v>0</v>
      </c>
      <c r="W159" s="10">
        <v>16000</v>
      </c>
      <c r="X159" s="10">
        <v>0</v>
      </c>
      <c r="Y159" s="10">
        <v>16800</v>
      </c>
      <c r="Z159" s="9" t="s">
        <v>124</v>
      </c>
      <c r="AA159" s="8">
        <v>17211.04</v>
      </c>
      <c r="AB159" s="8">
        <v>0</v>
      </c>
      <c r="AC159" s="8">
        <v>17211.04</v>
      </c>
      <c r="AD159" s="8">
        <v>0</v>
      </c>
      <c r="AE159" s="8">
        <v>17211.04</v>
      </c>
      <c r="AF159" s="8">
        <v>0</v>
      </c>
      <c r="AG159" s="1" t="s">
        <v>120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255</v>
      </c>
      <c r="AZ159" s="2">
        <v>0</v>
      </c>
      <c r="BA159" s="2">
        <v>0</v>
      </c>
      <c r="BB159" s="2">
        <v>0</v>
      </c>
      <c r="BC159" s="1" t="s">
        <v>125</v>
      </c>
      <c r="BD159" s="56">
        <v>1237.7032565333332</v>
      </c>
    </row>
    <row r="160" spans="1:56" ht="27.75" customHeight="1" x14ac:dyDescent="0.45">
      <c r="A160" s="3" t="s">
        <v>141</v>
      </c>
      <c r="B160" s="14" t="s">
        <v>141</v>
      </c>
      <c r="C160" s="9" t="s">
        <v>113</v>
      </c>
      <c r="D160" s="13" t="s">
        <v>153</v>
      </c>
      <c r="E160" s="9">
        <v>21</v>
      </c>
      <c r="F160" s="9">
        <v>37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 t="s">
        <v>63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124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10756.900000000001</v>
      </c>
      <c r="AF160" s="8">
        <v>0</v>
      </c>
      <c r="AG160" s="1" t="s">
        <v>119</v>
      </c>
      <c r="AH160" s="1" t="s">
        <v>68</v>
      </c>
      <c r="AI160" s="1">
        <v>4</v>
      </c>
      <c r="AJ160" s="3" t="s">
        <v>63</v>
      </c>
      <c r="AK160" s="3" t="e">
        <v>#VALUE!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125</v>
      </c>
      <c r="BD160" s="56">
        <v>773.56453533333331</v>
      </c>
    </row>
    <row r="161" spans="1:56" ht="27.75" customHeight="1" x14ac:dyDescent="0.45">
      <c r="A161" s="3" t="s">
        <v>141</v>
      </c>
      <c r="B161" s="14" t="s">
        <v>141</v>
      </c>
      <c r="C161" s="9" t="s">
        <v>111</v>
      </c>
      <c r="D161" s="13" t="s">
        <v>61</v>
      </c>
      <c r="E161" s="9">
        <v>21</v>
      </c>
      <c r="F161" s="9">
        <v>40</v>
      </c>
      <c r="G161" s="9" t="s">
        <v>60</v>
      </c>
      <c r="H161" s="9" t="s">
        <v>66</v>
      </c>
      <c r="I161" s="9">
        <v>108</v>
      </c>
      <c r="J161" s="9" t="s">
        <v>57</v>
      </c>
      <c r="K161" s="9">
        <v>5</v>
      </c>
      <c r="L161" s="9" t="s">
        <v>91</v>
      </c>
      <c r="M161" s="10">
        <v>22</v>
      </c>
      <c r="N161" s="9">
        <v>42</v>
      </c>
      <c r="O161" s="9">
        <v>40</v>
      </c>
      <c r="P161" s="10">
        <v>227.95928601599996</v>
      </c>
      <c r="Q161" s="10">
        <v>0</v>
      </c>
      <c r="R161" s="10">
        <v>227.95928601599996</v>
      </c>
      <c r="S161" s="9" t="s">
        <v>67</v>
      </c>
      <c r="T161" s="12">
        <v>45868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124</v>
      </c>
      <c r="AA161" s="8">
        <v>11595.1</v>
      </c>
      <c r="AB161" s="8">
        <v>0</v>
      </c>
      <c r="AC161" s="8">
        <v>11595.1</v>
      </c>
      <c r="AD161" s="8">
        <v>0</v>
      </c>
      <c r="AE161" s="8">
        <v>11595.1</v>
      </c>
      <c r="AF161" s="8">
        <v>0</v>
      </c>
      <c r="AG161" s="1" t="s">
        <v>123</v>
      </c>
      <c r="AH161" s="1" t="s">
        <v>68</v>
      </c>
      <c r="AI161" s="1">
        <v>4</v>
      </c>
      <c r="AJ161" s="3">
        <v>45868</v>
      </c>
      <c r="AK161" s="3">
        <v>45864</v>
      </c>
      <c r="AL161" s="3">
        <v>45858</v>
      </c>
      <c r="AM161" s="3">
        <v>45865</v>
      </c>
      <c r="AN161" s="3">
        <v>45866</v>
      </c>
      <c r="AO161" s="3">
        <v>45866</v>
      </c>
      <c r="AP161" s="3">
        <v>45863</v>
      </c>
      <c r="AQ161" s="3">
        <v>45867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125</v>
      </c>
      <c r="BD161" s="56">
        <v>833.84229133333326</v>
      </c>
    </row>
    <row r="162" spans="1:56" ht="27.75" customHeight="1" x14ac:dyDescent="0.45">
      <c r="A162" s="3">
        <v>45066</v>
      </c>
      <c r="B162" s="14" t="s">
        <v>131</v>
      </c>
      <c r="C162" s="9" t="s">
        <v>80</v>
      </c>
      <c r="D162" s="13" t="s">
        <v>130</v>
      </c>
      <c r="E162" s="9">
        <v>21</v>
      </c>
      <c r="F162" s="9">
        <v>38</v>
      </c>
      <c r="G162" s="9" t="s">
        <v>60</v>
      </c>
      <c r="H162" s="9" t="s">
        <v>76</v>
      </c>
      <c r="I162" s="9">
        <v>102</v>
      </c>
      <c r="J162" s="9" t="s">
        <v>57</v>
      </c>
      <c r="K162" s="9">
        <v>5</v>
      </c>
      <c r="L162" s="9" t="s">
        <v>92</v>
      </c>
      <c r="M162" s="10">
        <v>22</v>
      </c>
      <c r="N162" s="9">
        <v>40</v>
      </c>
      <c r="O162" s="9">
        <v>40</v>
      </c>
      <c r="P162" s="10">
        <v>108.55204095999999</v>
      </c>
      <c r="Q162" s="10">
        <v>0</v>
      </c>
      <c r="R162" s="10">
        <v>108.55204095999999</v>
      </c>
      <c r="S162" s="9" t="s">
        <v>67</v>
      </c>
      <c r="T162" s="12" t="s">
        <v>63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124</v>
      </c>
      <c r="AA162" s="8">
        <v>5518.15</v>
      </c>
      <c r="AB162" s="8">
        <v>0</v>
      </c>
      <c r="AC162" s="8">
        <v>5518.15</v>
      </c>
      <c r="AD162" s="8">
        <v>0</v>
      </c>
      <c r="AE162" s="8">
        <v>5518.15</v>
      </c>
      <c r="AF162" s="8">
        <v>0</v>
      </c>
      <c r="AG162" s="1" t="s">
        <v>119</v>
      </c>
      <c r="AH162" s="1" t="s">
        <v>68</v>
      </c>
      <c r="AI162" s="1">
        <v>4</v>
      </c>
      <c r="AJ162" s="3" t="s">
        <v>63</v>
      </c>
      <c r="AK162" s="3" t="e">
        <v>#VALUE!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125</v>
      </c>
      <c r="BD162" s="56">
        <v>396.82856033333326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21</v>
      </c>
      <c r="F163" s="9">
        <v>37</v>
      </c>
      <c r="G163" s="9">
        <v>0</v>
      </c>
      <c r="H163" s="9">
        <v>0</v>
      </c>
      <c r="I163" s="9">
        <v>74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 t="s">
        <v>83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124</v>
      </c>
      <c r="AA163" s="8">
        <v>230518.97000000003</v>
      </c>
      <c r="AB163" s="8">
        <v>42311.520000000004</v>
      </c>
      <c r="AC163" s="8">
        <v>188207.45</v>
      </c>
      <c r="AD163" s="8">
        <v>0</v>
      </c>
      <c r="AE163" s="8">
        <v>230518.97000000003</v>
      </c>
      <c r="AF163" s="8" t="s">
        <v>58</v>
      </c>
      <c r="AG163" s="1" t="s">
        <v>120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126</v>
      </c>
      <c r="BD163" s="56">
        <v>0</v>
      </c>
    </row>
    <row r="164" spans="1:56" ht="27.75" customHeight="1" x14ac:dyDescent="0.45">
      <c r="A164" s="3">
        <v>9</v>
      </c>
      <c r="B164" s="14" t="s">
        <v>357</v>
      </c>
      <c r="C164" s="9" t="s">
        <v>352</v>
      </c>
      <c r="D164" s="13" t="s">
        <v>353</v>
      </c>
      <c r="E164" s="9">
        <v>22</v>
      </c>
      <c r="F164" s="9">
        <v>34</v>
      </c>
      <c r="G164" s="9" t="s">
        <v>60</v>
      </c>
      <c r="H164" s="9" t="s">
        <v>66</v>
      </c>
      <c r="I164" s="9">
        <v>115</v>
      </c>
      <c r="J164" s="9" t="s">
        <v>78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354</v>
      </c>
      <c r="T164" s="12">
        <v>45833</v>
      </c>
      <c r="U164" s="11">
        <v>239700</v>
      </c>
      <c r="V164" s="10">
        <v>96900</v>
      </c>
      <c r="W164" s="10">
        <v>142800</v>
      </c>
      <c r="X164" s="10">
        <v>133705</v>
      </c>
      <c r="Y164" s="10">
        <v>111294.75</v>
      </c>
      <c r="Z164" s="9" t="s">
        <v>279</v>
      </c>
      <c r="AA164" s="8">
        <v>110389.92368250001</v>
      </c>
      <c r="AB164" s="8">
        <v>89238</v>
      </c>
      <c r="AC164" s="8">
        <v>21151.923682500012</v>
      </c>
      <c r="AD164" s="8">
        <v>11679</v>
      </c>
      <c r="AE164" s="8">
        <v>98710.923682500012</v>
      </c>
      <c r="AF164" s="8" t="s">
        <v>355</v>
      </c>
      <c r="AG164" s="1" t="s">
        <v>120</v>
      </c>
      <c r="AH164" s="1" t="s">
        <v>68</v>
      </c>
      <c r="AI164" s="1">
        <v>4</v>
      </c>
      <c r="AJ164" s="3">
        <v>45833</v>
      </c>
      <c r="AK164" s="3">
        <v>45829</v>
      </c>
      <c r="AL164" s="3">
        <v>45823</v>
      </c>
      <c r="AM164" s="3">
        <v>45830</v>
      </c>
      <c r="AN164" s="3">
        <v>45831</v>
      </c>
      <c r="AO164" s="3">
        <v>45831</v>
      </c>
      <c r="AP164" s="3">
        <v>45828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281</v>
      </c>
      <c r="BD164" s="56">
        <v>2260.0125390628514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21.6</v>
      </c>
      <c r="F165" s="9">
        <v>34</v>
      </c>
      <c r="G165" s="9">
        <v>0</v>
      </c>
      <c r="H165" s="9">
        <v>0</v>
      </c>
      <c r="I165" s="9">
        <v>97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279</v>
      </c>
      <c r="AA165" s="8">
        <v>110389.92368250001</v>
      </c>
      <c r="AB165" s="8">
        <v>89238</v>
      </c>
      <c r="AC165" s="8">
        <v>21151.923682500012</v>
      </c>
      <c r="AD165" s="8">
        <v>11679</v>
      </c>
      <c r="AE165" s="8">
        <v>98710.923682500012</v>
      </c>
      <c r="AF165" s="8" t="s">
        <v>58</v>
      </c>
      <c r="AG165" s="1" t="s">
        <v>120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281</v>
      </c>
      <c r="BD165" s="56">
        <v>0</v>
      </c>
    </row>
    <row r="166" spans="1:56" ht="27.75" customHeight="1" x14ac:dyDescent="0.45">
      <c r="A166" s="3">
        <v>45820</v>
      </c>
      <c r="B166" s="14" t="s">
        <v>598</v>
      </c>
      <c r="C166" s="9" t="s">
        <v>234</v>
      </c>
      <c r="D166" s="13" t="s">
        <v>569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71</v>
      </c>
      <c r="T166" s="12">
        <v>45834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84</v>
      </c>
      <c r="AA166" s="8">
        <v>5518.15</v>
      </c>
      <c r="AB166" s="8">
        <v>5518.15</v>
      </c>
      <c r="AC166" s="8">
        <v>0</v>
      </c>
      <c r="AD166" s="8">
        <v>1236</v>
      </c>
      <c r="AE166" s="8">
        <v>4282.1499999999996</v>
      </c>
      <c r="AF166" s="8">
        <v>0</v>
      </c>
      <c r="AG166" s="1" t="s">
        <v>120</v>
      </c>
      <c r="AH166" s="1" t="s">
        <v>68</v>
      </c>
      <c r="AI166" s="1">
        <v>4</v>
      </c>
      <c r="AJ166" s="3">
        <v>45834</v>
      </c>
      <c r="AK166" s="3">
        <v>45830</v>
      </c>
      <c r="AL166" s="3">
        <v>45824</v>
      </c>
      <c r="AM166" s="3">
        <v>45831</v>
      </c>
      <c r="AN166" s="3">
        <v>45832</v>
      </c>
      <c r="AO166" s="3">
        <v>45832</v>
      </c>
      <c r="AP166" s="3">
        <v>45829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45">
      <c r="A167" s="3">
        <v>45820</v>
      </c>
      <c r="B167" s="14" t="s">
        <v>599</v>
      </c>
      <c r="C167" s="9" t="s">
        <v>258</v>
      </c>
      <c r="D167" s="13" t="s">
        <v>570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 t="s">
        <v>93</v>
      </c>
      <c r="M167" s="10">
        <v>24</v>
      </c>
      <c r="N167" s="9">
        <v>37</v>
      </c>
      <c r="O167" s="9">
        <v>50</v>
      </c>
      <c r="P167" s="10">
        <v>178.00067625600002</v>
      </c>
      <c r="Q167" s="10">
        <v>0</v>
      </c>
      <c r="R167" s="10">
        <v>178.00067625600002</v>
      </c>
      <c r="S167" s="9" t="s">
        <v>128</v>
      </c>
      <c r="T167" s="12">
        <v>45842</v>
      </c>
      <c r="U167" s="11">
        <v>6500</v>
      </c>
      <c r="V167" s="10">
        <v>0</v>
      </c>
      <c r="W167" s="10">
        <v>6500</v>
      </c>
      <c r="X167" s="10">
        <v>0</v>
      </c>
      <c r="Y167" s="10">
        <v>6825</v>
      </c>
      <c r="Z167" s="9" t="s">
        <v>84</v>
      </c>
      <c r="AA167" s="8">
        <v>6447.1549999999997</v>
      </c>
      <c r="AB167" s="8">
        <v>6447.1549999999997</v>
      </c>
      <c r="AC167" s="8">
        <v>0</v>
      </c>
      <c r="AD167" s="8">
        <v>0</v>
      </c>
      <c r="AE167" s="8">
        <v>0</v>
      </c>
      <c r="AF167" s="8">
        <v>0</v>
      </c>
      <c r="AG167" s="1" t="s">
        <v>61</v>
      </c>
      <c r="AH167" s="1" t="s">
        <v>68</v>
      </c>
      <c r="AI167" s="1">
        <v>4</v>
      </c>
      <c r="AJ167" s="3">
        <v>45842</v>
      </c>
      <c r="AK167" s="3">
        <v>45838</v>
      </c>
      <c r="AL167" s="3">
        <v>45832</v>
      </c>
      <c r="AM167" s="3">
        <v>45839</v>
      </c>
      <c r="AN167" s="3">
        <v>45840</v>
      </c>
      <c r="AO167" s="3">
        <v>45840</v>
      </c>
      <c r="AP167" s="3">
        <v>45837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69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0</v>
      </c>
    </row>
    <row r="168" spans="1:56" ht="27.75" customHeight="1" x14ac:dyDescent="0.45">
      <c r="A168" s="3">
        <v>45820</v>
      </c>
      <c r="B168" s="14" t="s">
        <v>599</v>
      </c>
      <c r="C168" s="9" t="s">
        <v>258</v>
      </c>
      <c r="D168" s="13" t="s">
        <v>571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 t="s">
        <v>93</v>
      </c>
      <c r="M168" s="10">
        <v>24</v>
      </c>
      <c r="N168" s="9">
        <v>37</v>
      </c>
      <c r="O168" s="9">
        <v>50</v>
      </c>
      <c r="P168" s="10">
        <v>178.00067625600002</v>
      </c>
      <c r="Q168" s="10">
        <v>0</v>
      </c>
      <c r="R168" s="10">
        <v>178.00067625600002</v>
      </c>
      <c r="S168" s="9" t="s">
        <v>128</v>
      </c>
      <c r="T168" s="12">
        <v>45842</v>
      </c>
      <c r="U168" s="11">
        <v>6500</v>
      </c>
      <c r="V168" s="10">
        <v>0</v>
      </c>
      <c r="W168" s="10">
        <v>6500</v>
      </c>
      <c r="X168" s="10">
        <v>0</v>
      </c>
      <c r="Y168" s="10">
        <v>6825</v>
      </c>
      <c r="Z168" s="9" t="s">
        <v>84</v>
      </c>
      <c r="AA168" s="8">
        <v>6447.1549999999997</v>
      </c>
      <c r="AB168" s="8">
        <v>6447.1549999999997</v>
      </c>
      <c r="AC168" s="8">
        <v>0</v>
      </c>
      <c r="AD168" s="8">
        <v>0</v>
      </c>
      <c r="AE168" s="8">
        <v>0</v>
      </c>
      <c r="AF168" s="8">
        <v>0</v>
      </c>
      <c r="AG168" s="1" t="s">
        <v>119</v>
      </c>
      <c r="AH168" s="1" t="s">
        <v>68</v>
      </c>
      <c r="AI168" s="1">
        <v>4</v>
      </c>
      <c r="AJ168" s="3">
        <v>45842</v>
      </c>
      <c r="AK168" s="3">
        <v>45838</v>
      </c>
      <c r="AL168" s="3">
        <v>45832</v>
      </c>
      <c r="AM168" s="3">
        <v>45839</v>
      </c>
      <c r="AN168" s="3">
        <v>45840</v>
      </c>
      <c r="AO168" s="3">
        <v>45840</v>
      </c>
      <c r="AP168" s="3">
        <v>45837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69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0</v>
      </c>
    </row>
    <row r="169" spans="1:56" ht="27.75" customHeight="1" x14ac:dyDescent="0.45">
      <c r="A169" s="3">
        <v>45820</v>
      </c>
      <c r="B169" s="14" t="s">
        <v>599</v>
      </c>
      <c r="C169" s="9" t="s">
        <v>258</v>
      </c>
      <c r="D169" s="13" t="s">
        <v>231</v>
      </c>
      <c r="E169" s="9">
        <v>23</v>
      </c>
      <c r="F169" s="9">
        <v>38</v>
      </c>
      <c r="G169" s="9" t="s">
        <v>60</v>
      </c>
      <c r="H169" s="9" t="s">
        <v>66</v>
      </c>
      <c r="I169" s="9">
        <v>100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128</v>
      </c>
      <c r="T169" s="12">
        <v>45842</v>
      </c>
      <c r="U169" s="11">
        <v>7000</v>
      </c>
      <c r="V169" s="10">
        <v>0</v>
      </c>
      <c r="W169" s="10">
        <v>7000</v>
      </c>
      <c r="X169" s="10">
        <v>0</v>
      </c>
      <c r="Y169" s="10">
        <v>7350</v>
      </c>
      <c r="Z169" s="9" t="s">
        <v>84</v>
      </c>
      <c r="AA169" s="8">
        <v>7725.41</v>
      </c>
      <c r="AB169" s="8">
        <v>7725.41</v>
      </c>
      <c r="AC169" s="8">
        <v>0</v>
      </c>
      <c r="AD169" s="8">
        <v>0</v>
      </c>
      <c r="AE169" s="8">
        <v>7725.41</v>
      </c>
      <c r="AF169" s="8">
        <v>0</v>
      </c>
      <c r="AG169" s="1" t="s">
        <v>61</v>
      </c>
      <c r="AH169" s="1" t="s">
        <v>68</v>
      </c>
      <c r="AI169" s="1">
        <v>4</v>
      </c>
      <c r="AJ169" s="3">
        <v>45842</v>
      </c>
      <c r="AK169" s="3">
        <v>45838</v>
      </c>
      <c r="AL169" s="3">
        <v>45832</v>
      </c>
      <c r="AM169" s="3">
        <v>45839</v>
      </c>
      <c r="AN169" s="3">
        <v>45840</v>
      </c>
      <c r="AO169" s="3">
        <v>45840</v>
      </c>
      <c r="AP169" s="3">
        <v>45837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69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0</v>
      </c>
    </row>
    <row r="170" spans="1:56" ht="27.75" customHeight="1" x14ac:dyDescent="0.45">
      <c r="A170" s="3" t="s">
        <v>141</v>
      </c>
      <c r="B170" s="14" t="s">
        <v>141</v>
      </c>
      <c r="C170" s="9" t="s">
        <v>258</v>
      </c>
      <c r="D170" s="13" t="s">
        <v>61</v>
      </c>
      <c r="E170" s="9">
        <v>23</v>
      </c>
      <c r="F170" s="9">
        <v>34</v>
      </c>
      <c r="G170" s="9" t="s">
        <v>60</v>
      </c>
      <c r="H170" s="9">
        <v>0</v>
      </c>
      <c r="I170" s="9">
        <v>68</v>
      </c>
      <c r="J170" s="9" t="s">
        <v>57</v>
      </c>
      <c r="K170" s="9">
        <v>5</v>
      </c>
      <c r="L170" s="9" t="s">
        <v>93</v>
      </c>
      <c r="M170" s="10">
        <v>24</v>
      </c>
      <c r="N170" s="9">
        <v>37</v>
      </c>
      <c r="O170" s="9">
        <v>50</v>
      </c>
      <c r="P170" s="10">
        <v>547.69438847999993</v>
      </c>
      <c r="Q170" s="10">
        <v>0</v>
      </c>
      <c r="R170" s="10">
        <v>547.69438847999993</v>
      </c>
      <c r="S170" s="9" t="s">
        <v>128</v>
      </c>
      <c r="T170" s="12">
        <v>45868</v>
      </c>
      <c r="U170" s="11">
        <v>20000</v>
      </c>
      <c r="V170" s="10">
        <v>0</v>
      </c>
      <c r="W170" s="10">
        <v>20000</v>
      </c>
      <c r="X170" s="10">
        <v>0</v>
      </c>
      <c r="Y170" s="10">
        <v>21000</v>
      </c>
      <c r="Z170" s="9" t="s">
        <v>84</v>
      </c>
      <c r="AA170" s="8">
        <v>19837.400000000001</v>
      </c>
      <c r="AB170" s="8">
        <v>19837.400000000001</v>
      </c>
      <c r="AC170" s="8">
        <v>0</v>
      </c>
      <c r="AD170" s="8">
        <v>0</v>
      </c>
      <c r="AE170" s="8">
        <v>0</v>
      </c>
      <c r="AF170" s="8">
        <v>0</v>
      </c>
      <c r="AG170" s="1" t="s">
        <v>119</v>
      </c>
      <c r="AH170" s="1" t="s">
        <v>72</v>
      </c>
      <c r="AI170" s="1">
        <v>3</v>
      </c>
      <c r="AJ170" s="3">
        <v>45868</v>
      </c>
      <c r="AK170" s="3">
        <v>0</v>
      </c>
      <c r="AL170" s="3">
        <v>45858</v>
      </c>
      <c r="AM170" s="3">
        <v>45865</v>
      </c>
      <c r="AN170" s="3">
        <v>45866</v>
      </c>
      <c r="AO170" s="3">
        <v>45866</v>
      </c>
      <c r="AP170" s="3">
        <v>45863</v>
      </c>
      <c r="AQ170" s="3">
        <v>45867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65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0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34</v>
      </c>
      <c r="G171" s="9" t="s">
        <v>60</v>
      </c>
      <c r="H171" s="9">
        <v>0</v>
      </c>
      <c r="I171" s="9">
        <v>68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84</v>
      </c>
      <c r="AA171" s="8">
        <v>45975.270000000004</v>
      </c>
      <c r="AB171" s="8">
        <v>45975.270000000004</v>
      </c>
      <c r="AC171" s="8">
        <v>0</v>
      </c>
      <c r="AD171" s="8">
        <v>1236</v>
      </c>
      <c r="AE171" s="8">
        <v>12007.56</v>
      </c>
      <c r="AF171" s="8" t="s">
        <v>58</v>
      </c>
      <c r="AG171" s="1" t="s">
        <v>119</v>
      </c>
      <c r="AH171" s="1">
        <v>0</v>
      </c>
      <c r="AI171" s="1" t="s">
        <v>15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0</v>
      </c>
    </row>
    <row r="172" spans="1:56" ht="27.75" customHeight="1" x14ac:dyDescent="0.45">
      <c r="A172" s="3" t="s">
        <v>141</v>
      </c>
      <c r="B172" s="14" t="s">
        <v>141</v>
      </c>
      <c r="C172" s="9" t="s">
        <v>250</v>
      </c>
      <c r="D172" s="13" t="s">
        <v>61</v>
      </c>
      <c r="E172" s="9">
        <v>23</v>
      </c>
      <c r="F172" s="9">
        <v>34</v>
      </c>
      <c r="G172" s="9" t="s">
        <v>189</v>
      </c>
      <c r="H172" s="9">
        <v>0</v>
      </c>
      <c r="I172" s="9">
        <v>68</v>
      </c>
      <c r="J172" s="9" t="s">
        <v>57</v>
      </c>
      <c r="K172" s="9">
        <v>5</v>
      </c>
      <c r="L172" s="9" t="s">
        <v>92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71</v>
      </c>
      <c r="T172" s="12">
        <v>45868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191</v>
      </c>
      <c r="AA172" s="8">
        <v>9918.7000000000007</v>
      </c>
      <c r="AB172" s="8">
        <v>0</v>
      </c>
      <c r="AC172" s="8">
        <v>9918.7000000000007</v>
      </c>
      <c r="AD172" s="8">
        <v>0</v>
      </c>
      <c r="AE172" s="8">
        <v>0</v>
      </c>
      <c r="AF172" s="8">
        <v>0</v>
      </c>
      <c r="AG172" s="1" t="s">
        <v>119</v>
      </c>
      <c r="AH172" s="1" t="s">
        <v>74</v>
      </c>
      <c r="AI172" s="1">
        <v>2</v>
      </c>
      <c r="AJ172" s="3">
        <v>45868</v>
      </c>
      <c r="AK172" s="3">
        <v>0</v>
      </c>
      <c r="AL172" s="3">
        <v>45859</v>
      </c>
      <c r="AM172" s="3">
        <v>45866</v>
      </c>
      <c r="AN172" s="3">
        <v>45867</v>
      </c>
      <c r="AO172" s="3">
        <v>45867</v>
      </c>
      <c r="AP172" s="3">
        <v>45863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65</v>
      </c>
      <c r="AY172" s="2">
        <v>0</v>
      </c>
      <c r="AZ172" s="2">
        <v>0</v>
      </c>
      <c r="BA172" s="2">
        <v>0</v>
      </c>
      <c r="BB172" s="2">
        <v>0</v>
      </c>
      <c r="BC172" s="1" t="s">
        <v>190</v>
      </c>
      <c r="BD172" s="56">
        <v>800.41704844444439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23</v>
      </c>
      <c r="F173" s="9">
        <v>34</v>
      </c>
      <c r="G173" s="9" t="s">
        <v>189</v>
      </c>
      <c r="H173" s="9">
        <v>0</v>
      </c>
      <c r="I173" s="9">
        <v>68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191</v>
      </c>
      <c r="AA173" s="8">
        <v>9918.7000000000007</v>
      </c>
      <c r="AB173" s="8">
        <v>0</v>
      </c>
      <c r="AC173" s="8">
        <v>9918.7000000000007</v>
      </c>
      <c r="AD173" s="8">
        <v>0</v>
      </c>
      <c r="AE173" s="8">
        <v>0</v>
      </c>
      <c r="AF173" s="8">
        <v>0</v>
      </c>
      <c r="AG173" s="1" t="s">
        <v>122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190</v>
      </c>
      <c r="BD173" s="56">
        <v>0</v>
      </c>
    </row>
    <row r="174" spans="1:56" ht="27.75" customHeight="1" x14ac:dyDescent="0.45">
      <c r="A174" s="3">
        <v>45727</v>
      </c>
      <c r="B174" s="14" t="s">
        <v>300</v>
      </c>
      <c r="C174" s="9" t="s">
        <v>115</v>
      </c>
      <c r="D174" s="13" t="s">
        <v>59</v>
      </c>
      <c r="E174" s="9">
        <v>23</v>
      </c>
      <c r="F174" s="9">
        <v>40</v>
      </c>
      <c r="G174" s="9" t="s">
        <v>60</v>
      </c>
      <c r="H174" s="9" t="s">
        <v>66</v>
      </c>
      <c r="I174" s="9">
        <v>125</v>
      </c>
      <c r="J174" s="9" t="s">
        <v>57</v>
      </c>
      <c r="K174" s="9">
        <v>5</v>
      </c>
      <c r="L174" s="9" t="s">
        <v>221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67</v>
      </c>
      <c r="T174" s="12" t="s">
        <v>63</v>
      </c>
      <c r="U174" s="11">
        <v>1000</v>
      </c>
      <c r="V174" s="10">
        <v>0</v>
      </c>
      <c r="W174" s="10">
        <v>1000</v>
      </c>
      <c r="X174" s="10">
        <v>0</v>
      </c>
      <c r="Y174" s="10">
        <v>0</v>
      </c>
      <c r="Z174" s="9" t="s">
        <v>244</v>
      </c>
      <c r="AA174" s="8">
        <v>1159.5100000000002</v>
      </c>
      <c r="AB174" s="8">
        <v>1159.5100000000002</v>
      </c>
      <c r="AC174" s="8">
        <v>0</v>
      </c>
      <c r="AD174" s="8">
        <v>1159.5100000000002</v>
      </c>
      <c r="AE174" s="8">
        <v>0</v>
      </c>
      <c r="AF174" s="8" t="s">
        <v>247</v>
      </c>
      <c r="AG174" s="1" t="s">
        <v>119</v>
      </c>
      <c r="AH174" s="1" t="s">
        <v>156</v>
      </c>
      <c r="AI174" s="1">
        <v>2</v>
      </c>
      <c r="AJ174" s="3" t="s">
        <v>63</v>
      </c>
      <c r="AK174" s="3" t="e">
        <v>#VALUE!</v>
      </c>
      <c r="AL174" s="3">
        <v>0</v>
      </c>
      <c r="AM174" s="3">
        <v>0</v>
      </c>
      <c r="AN174" s="3">
        <v>0</v>
      </c>
      <c r="AO174" s="3" t="e">
        <v>#VALUE!</v>
      </c>
      <c r="AP174" s="3" t="e">
        <v>#VALUE!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152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108</v>
      </c>
      <c r="BD174" s="56">
        <v>0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23</v>
      </c>
      <c r="F175" s="9">
        <v>37</v>
      </c>
      <c r="G175" s="9">
        <v>0</v>
      </c>
      <c r="H175" s="9">
        <v>0</v>
      </c>
      <c r="I175" s="9">
        <v>85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244</v>
      </c>
      <c r="AA175" s="8">
        <v>1159.5100000000002</v>
      </c>
      <c r="AB175" s="8">
        <v>1159.5100000000002</v>
      </c>
      <c r="AC175" s="8">
        <v>0</v>
      </c>
      <c r="AD175" s="8">
        <v>1159.5100000000002</v>
      </c>
      <c r="AE175" s="8">
        <v>0</v>
      </c>
      <c r="AF175" s="8" t="s">
        <v>58</v>
      </c>
      <c r="AG175" s="1" t="s">
        <v>119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245</v>
      </c>
      <c r="BD175" s="56">
        <v>0</v>
      </c>
    </row>
    <row r="176" spans="1:56" ht="27.75" customHeight="1" x14ac:dyDescent="0.45">
      <c r="A176" s="3">
        <v>45601</v>
      </c>
      <c r="B176" s="14" t="s">
        <v>216</v>
      </c>
      <c r="C176" s="9" t="s">
        <v>94</v>
      </c>
      <c r="D176" s="13" t="s">
        <v>110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1758.5430635519999</v>
      </c>
      <c r="Q176" s="10">
        <v>0</v>
      </c>
      <c r="R176" s="10">
        <v>1758.5430635519999</v>
      </c>
      <c r="S176" s="9" t="s">
        <v>100</v>
      </c>
      <c r="T176" s="12">
        <v>45831</v>
      </c>
      <c r="U176" s="11">
        <v>54000</v>
      </c>
      <c r="V176" s="10">
        <v>0</v>
      </c>
      <c r="W176" s="10">
        <v>54000</v>
      </c>
      <c r="X176" s="10">
        <v>57980</v>
      </c>
      <c r="Y176" s="10">
        <v>0</v>
      </c>
      <c r="Z176" s="9" t="s">
        <v>101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120</v>
      </c>
      <c r="AH176" s="1" t="s">
        <v>72</v>
      </c>
      <c r="AI176" s="1">
        <v>3</v>
      </c>
      <c r="AJ176" s="3">
        <v>45831</v>
      </c>
      <c r="AK176" s="3">
        <v>0</v>
      </c>
      <c r="AL176" s="3">
        <v>45821</v>
      </c>
      <c r="AM176" s="3">
        <v>45828</v>
      </c>
      <c r="AN176" s="3">
        <v>45829</v>
      </c>
      <c r="AO176" s="3">
        <v>45829</v>
      </c>
      <c r="AP176" s="3">
        <v>45826</v>
      </c>
      <c r="AQ176" s="3">
        <v>45830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117</v>
      </c>
      <c r="BD176" s="56">
        <v>0</v>
      </c>
    </row>
    <row r="177" spans="1:56" ht="27.75" customHeight="1" x14ac:dyDescent="0.45">
      <c r="A177" s="3">
        <v>45601</v>
      </c>
      <c r="B177" s="14" t="s">
        <v>216</v>
      </c>
      <c r="C177" s="9" t="s">
        <v>94</v>
      </c>
      <c r="D177" s="13" t="s">
        <v>110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1758.5430635519999</v>
      </c>
      <c r="Q177" s="10">
        <v>0</v>
      </c>
      <c r="R177" s="10">
        <v>1758.5430635519999</v>
      </c>
      <c r="S177" s="9" t="s">
        <v>100</v>
      </c>
      <c r="T177" s="12">
        <v>45835</v>
      </c>
      <c r="U177" s="11">
        <v>54000</v>
      </c>
      <c r="V177" s="10">
        <v>0</v>
      </c>
      <c r="W177" s="10">
        <v>54000</v>
      </c>
      <c r="X177" s="10">
        <v>0</v>
      </c>
      <c r="Y177" s="10">
        <v>56700</v>
      </c>
      <c r="Z177" s="9" t="s">
        <v>101</v>
      </c>
      <c r="AA177" s="8">
        <v>58087.26</v>
      </c>
      <c r="AB177" s="8">
        <v>14000</v>
      </c>
      <c r="AC177" s="8">
        <v>44087.26</v>
      </c>
      <c r="AD177" s="8">
        <v>0</v>
      </c>
      <c r="AE177" s="8">
        <v>0</v>
      </c>
      <c r="AF177" s="8">
        <v>0</v>
      </c>
      <c r="AG177" s="1" t="s">
        <v>120</v>
      </c>
      <c r="AH177" s="1" t="s">
        <v>72</v>
      </c>
      <c r="AI177" s="1">
        <v>3</v>
      </c>
      <c r="AJ177" s="3">
        <v>45835</v>
      </c>
      <c r="AK177" s="3">
        <v>0</v>
      </c>
      <c r="AL177" s="3">
        <v>45825</v>
      </c>
      <c r="AM177" s="3">
        <v>45832</v>
      </c>
      <c r="AN177" s="3">
        <v>45833</v>
      </c>
      <c r="AO177" s="3">
        <v>45833</v>
      </c>
      <c r="AP177" s="3">
        <v>45830</v>
      </c>
      <c r="AQ177" s="3">
        <v>45834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117</v>
      </c>
      <c r="BD177" s="56">
        <v>5647.737209994445</v>
      </c>
    </row>
    <row r="178" spans="1:56" ht="27.75" customHeight="1" x14ac:dyDescent="0.45">
      <c r="A178" s="3">
        <v>45601</v>
      </c>
      <c r="B178" s="14" t="s">
        <v>216</v>
      </c>
      <c r="C178" s="9" t="s">
        <v>94</v>
      </c>
      <c r="D178" s="13" t="s">
        <v>110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1396.4134549094399</v>
      </c>
      <c r="Q178" s="10">
        <v>0</v>
      </c>
      <c r="R178" s="10">
        <v>1396.4134549094399</v>
      </c>
      <c r="S178" s="9" t="s">
        <v>100</v>
      </c>
      <c r="T178" s="12">
        <v>45842</v>
      </c>
      <c r="U178" s="11">
        <v>50800</v>
      </c>
      <c r="V178" s="10">
        <v>7920</v>
      </c>
      <c r="W178" s="10">
        <v>42880</v>
      </c>
      <c r="X178" s="10">
        <v>0</v>
      </c>
      <c r="Y178" s="10">
        <v>45024</v>
      </c>
      <c r="Z178" s="9" t="s">
        <v>101</v>
      </c>
      <c r="AA178" s="8">
        <v>46125.587200000002</v>
      </c>
      <c r="AB178" s="8">
        <v>0</v>
      </c>
      <c r="AC178" s="8">
        <v>46125.587200000002</v>
      </c>
      <c r="AD178" s="8">
        <v>0</v>
      </c>
      <c r="AE178" s="8">
        <v>0</v>
      </c>
      <c r="AF178" s="8">
        <v>0</v>
      </c>
      <c r="AG178" s="1" t="s">
        <v>120</v>
      </c>
      <c r="AH178" s="1" t="s">
        <v>72</v>
      </c>
      <c r="AI178" s="1">
        <v>3</v>
      </c>
      <c r="AJ178" s="3">
        <v>45842</v>
      </c>
      <c r="AK178" s="3">
        <v>0</v>
      </c>
      <c r="AL178" s="3">
        <v>45832</v>
      </c>
      <c r="AM178" s="3">
        <v>45839</v>
      </c>
      <c r="AN178" s="3">
        <v>45840</v>
      </c>
      <c r="AO178" s="3">
        <v>45840</v>
      </c>
      <c r="AP178" s="3">
        <v>45837</v>
      </c>
      <c r="AQ178" s="3">
        <v>45841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117</v>
      </c>
      <c r="BD178" s="56">
        <v>5908.8542849404448</v>
      </c>
    </row>
    <row r="179" spans="1:56" ht="27.75" customHeight="1" x14ac:dyDescent="0.45">
      <c r="A179" s="3">
        <v>45601</v>
      </c>
      <c r="B179" s="14" t="s">
        <v>216</v>
      </c>
      <c r="C179" s="9" t="s">
        <v>94</v>
      </c>
      <c r="D179" s="13" t="s">
        <v>151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4070.701536</v>
      </c>
      <c r="Q179" s="10">
        <v>264</v>
      </c>
      <c r="R179" s="10">
        <v>3806.701536</v>
      </c>
      <c r="S179" s="9" t="s">
        <v>100</v>
      </c>
      <c r="T179" s="12" t="s">
        <v>63</v>
      </c>
      <c r="U179" s="11">
        <v>150000</v>
      </c>
      <c r="V179" s="10">
        <v>25000</v>
      </c>
      <c r="W179" s="10">
        <v>125000</v>
      </c>
      <c r="X179" s="10">
        <v>0</v>
      </c>
      <c r="Y179" s="10">
        <v>131250</v>
      </c>
      <c r="Z179" s="9" t="s">
        <v>276</v>
      </c>
      <c r="AA179" s="8">
        <v>134461.25</v>
      </c>
      <c r="AB179" s="8">
        <v>0</v>
      </c>
      <c r="AC179" s="8">
        <v>134461.25</v>
      </c>
      <c r="AD179" s="8">
        <v>0</v>
      </c>
      <c r="AE179" s="8">
        <v>0</v>
      </c>
      <c r="AF179" s="8" t="s">
        <v>277</v>
      </c>
      <c r="AG179" s="1" t="s">
        <v>120</v>
      </c>
      <c r="AH179" s="1" t="s">
        <v>72</v>
      </c>
      <c r="AI179" s="1">
        <v>3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 t="s">
        <v>377</v>
      </c>
      <c r="AZ179" s="2">
        <v>0</v>
      </c>
      <c r="BA179" s="2">
        <v>0</v>
      </c>
      <c r="BB179" s="2">
        <v>0</v>
      </c>
      <c r="BC179" s="1" t="s">
        <v>117</v>
      </c>
      <c r="BD179" s="56">
        <v>17224.971679513892</v>
      </c>
    </row>
    <row r="180" spans="1:56" ht="27.75" customHeight="1" x14ac:dyDescent="0.45">
      <c r="A180" s="3">
        <v>45601</v>
      </c>
      <c r="B180" s="14" t="s">
        <v>216</v>
      </c>
      <c r="C180" s="9" t="s">
        <v>94</v>
      </c>
      <c r="D180" s="13" t="s">
        <v>151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92</v>
      </c>
      <c r="M180" s="10">
        <v>24</v>
      </c>
      <c r="N180" s="9">
        <v>40</v>
      </c>
      <c r="O180" s="9">
        <v>55</v>
      </c>
      <c r="P180" s="10">
        <v>6513.1224575999995</v>
      </c>
      <c r="Q180" s="10">
        <v>0</v>
      </c>
      <c r="R180" s="10">
        <v>6513.1224575999995</v>
      </c>
      <c r="S180" s="9" t="s">
        <v>100</v>
      </c>
      <c r="T180" s="12" t="s">
        <v>63</v>
      </c>
      <c r="U180" s="11">
        <v>200000</v>
      </c>
      <c r="V180" s="10">
        <v>0</v>
      </c>
      <c r="W180" s="10">
        <v>200000</v>
      </c>
      <c r="X180" s="10">
        <v>0</v>
      </c>
      <c r="Y180" s="10">
        <v>210000</v>
      </c>
      <c r="Z180" s="9" t="s">
        <v>276</v>
      </c>
      <c r="AA180" s="8">
        <v>215138.00000000003</v>
      </c>
      <c r="AB180" s="8">
        <v>0</v>
      </c>
      <c r="AC180" s="8">
        <v>215138.00000000003</v>
      </c>
      <c r="AD180" s="8">
        <v>0</v>
      </c>
      <c r="AE180" s="8">
        <v>0</v>
      </c>
      <c r="AF180" s="8" t="s">
        <v>277</v>
      </c>
      <c r="AG180" s="1" t="s">
        <v>119</v>
      </c>
      <c r="AH180" s="1" t="s">
        <v>72</v>
      </c>
      <c r="AI180" s="1">
        <v>3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45858</v>
      </c>
      <c r="AZ180" s="2">
        <v>0</v>
      </c>
      <c r="BA180" s="2">
        <v>0</v>
      </c>
      <c r="BB180" s="2">
        <v>0</v>
      </c>
      <c r="BC180" s="1" t="s">
        <v>117</v>
      </c>
      <c r="BD180" s="56">
        <v>27559.954687222227</v>
      </c>
    </row>
    <row r="181" spans="1:56" ht="27.75" customHeight="1" x14ac:dyDescent="0.45">
      <c r="A181" s="3">
        <v>45601</v>
      </c>
      <c r="B181" s="14" t="s">
        <v>216</v>
      </c>
      <c r="C181" s="9" t="s">
        <v>94</v>
      </c>
      <c r="D181" s="13" t="s">
        <v>151</v>
      </c>
      <c r="E181" s="9">
        <v>23</v>
      </c>
      <c r="F181" s="9">
        <v>37</v>
      </c>
      <c r="G181" s="9" t="s">
        <v>60</v>
      </c>
      <c r="H181" s="9">
        <v>0</v>
      </c>
      <c r="I181" s="9">
        <v>130</v>
      </c>
      <c r="J181" s="9" t="s">
        <v>57</v>
      </c>
      <c r="K181" s="9">
        <v>5</v>
      </c>
      <c r="L181" s="9" t="s">
        <v>92</v>
      </c>
      <c r="M181" s="10">
        <v>24</v>
      </c>
      <c r="N181" s="9">
        <v>40</v>
      </c>
      <c r="O181" s="9">
        <v>55</v>
      </c>
      <c r="P181" s="10">
        <v>6513.1224575999995</v>
      </c>
      <c r="Q181" s="10">
        <v>0</v>
      </c>
      <c r="R181" s="10">
        <v>6513.1224575999995</v>
      </c>
      <c r="S181" s="9" t="s">
        <v>100</v>
      </c>
      <c r="T181" s="12" t="s">
        <v>63</v>
      </c>
      <c r="U181" s="11">
        <v>200000</v>
      </c>
      <c r="V181" s="10">
        <v>0</v>
      </c>
      <c r="W181" s="10">
        <v>200000</v>
      </c>
      <c r="X181" s="10">
        <v>0</v>
      </c>
      <c r="Y181" s="10">
        <v>210000</v>
      </c>
      <c r="Z181" s="9" t="s">
        <v>101</v>
      </c>
      <c r="AA181" s="8">
        <v>215138.00000000003</v>
      </c>
      <c r="AB181" s="8">
        <v>0</v>
      </c>
      <c r="AC181" s="8">
        <v>215138.00000000003</v>
      </c>
      <c r="AD181" s="8">
        <v>0</v>
      </c>
      <c r="AE181" s="8">
        <v>0</v>
      </c>
      <c r="AF181" s="8" t="s">
        <v>277</v>
      </c>
      <c r="AG181" s="1" t="s">
        <v>119</v>
      </c>
      <c r="AH181" s="1" t="s">
        <v>72</v>
      </c>
      <c r="AI181" s="1">
        <v>3</v>
      </c>
      <c r="AJ181" s="3" t="s">
        <v>63</v>
      </c>
      <c r="AK181" s="3">
        <v>0</v>
      </c>
      <c r="AL181" s="3" t="e">
        <v>#VALUE!</v>
      </c>
      <c r="AM181" s="3" t="e">
        <v>#VALUE!</v>
      </c>
      <c r="AN181" s="3" t="e">
        <v>#VALUE!</v>
      </c>
      <c r="AO181" s="3" t="e">
        <v>#VALUE!</v>
      </c>
      <c r="AP181" s="3" t="e">
        <v>#VALUE!</v>
      </c>
      <c r="AQ181" s="3" t="e">
        <v>#VALUE!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45889</v>
      </c>
      <c r="AZ181" s="2">
        <v>0</v>
      </c>
      <c r="BA181" s="2">
        <v>0</v>
      </c>
      <c r="BB181" s="2">
        <v>0</v>
      </c>
      <c r="BC181" s="1" t="s">
        <v>117</v>
      </c>
      <c r="BD181" s="56">
        <v>27559.954687222227</v>
      </c>
    </row>
    <row r="182" spans="1:56" ht="27.75" customHeight="1" x14ac:dyDescent="0.45">
      <c r="A182" s="3">
        <v>45601</v>
      </c>
      <c r="B182" s="14" t="s">
        <v>216</v>
      </c>
      <c r="C182" s="9" t="s">
        <v>94</v>
      </c>
      <c r="D182" s="13" t="s">
        <v>151</v>
      </c>
      <c r="E182" s="9">
        <v>23</v>
      </c>
      <c r="F182" s="9">
        <v>37</v>
      </c>
      <c r="G182" s="9" t="s">
        <v>60</v>
      </c>
      <c r="H182" s="9">
        <v>0</v>
      </c>
      <c r="I182" s="9">
        <v>130</v>
      </c>
      <c r="J182" s="9" t="s">
        <v>57</v>
      </c>
      <c r="K182" s="9">
        <v>5</v>
      </c>
      <c r="L182" s="9" t="s">
        <v>92</v>
      </c>
      <c r="M182" s="10">
        <v>24</v>
      </c>
      <c r="N182" s="9">
        <v>40</v>
      </c>
      <c r="O182" s="9">
        <v>55</v>
      </c>
      <c r="P182" s="10">
        <v>3461.0081427440637</v>
      </c>
      <c r="Q182" s="10">
        <v>0</v>
      </c>
      <c r="R182" s="10">
        <v>3461.0081427440637</v>
      </c>
      <c r="S182" s="9" t="s">
        <v>100</v>
      </c>
      <c r="T182" s="12" t="s">
        <v>63</v>
      </c>
      <c r="U182" s="11">
        <v>106278</v>
      </c>
      <c r="V182" s="10">
        <v>0</v>
      </c>
      <c r="W182" s="10">
        <v>106278</v>
      </c>
      <c r="X182" s="10">
        <v>0</v>
      </c>
      <c r="Y182" s="10">
        <v>111591.90000000001</v>
      </c>
      <c r="Z182" s="9" t="s">
        <v>101</v>
      </c>
      <c r="AA182" s="8">
        <v>114322.18182000001</v>
      </c>
      <c r="AB182" s="8">
        <v>0</v>
      </c>
      <c r="AC182" s="8">
        <v>114322.18182000001</v>
      </c>
      <c r="AD182" s="8">
        <v>0</v>
      </c>
      <c r="AE182" s="8">
        <v>0</v>
      </c>
      <c r="AF182" s="8" t="s">
        <v>277</v>
      </c>
      <c r="AG182" s="1" t="s">
        <v>119</v>
      </c>
      <c r="AH182" s="1" t="s">
        <v>72</v>
      </c>
      <c r="AI182" s="1">
        <v>3</v>
      </c>
      <c r="AJ182" s="3" t="s">
        <v>63</v>
      </c>
      <c r="AK182" s="3">
        <v>0</v>
      </c>
      <c r="AL182" s="3" t="e">
        <v>#VALUE!</v>
      </c>
      <c r="AM182" s="3" t="e">
        <v>#VALUE!</v>
      </c>
      <c r="AN182" s="3" t="e">
        <v>#VALUE!</v>
      </c>
      <c r="AO182" s="3" t="e">
        <v>#VALUE!</v>
      </c>
      <c r="AP182" s="3" t="e">
        <v>#VALUE!</v>
      </c>
      <c r="AQ182" s="3" t="e">
        <v>#VALUE!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117</v>
      </c>
      <c r="BD182" s="56">
        <v>14645.084321243019</v>
      </c>
    </row>
    <row r="183" spans="1:56" ht="27.75" customHeight="1" x14ac:dyDescent="0.45">
      <c r="A183" s="3">
        <v>45601</v>
      </c>
      <c r="B183" s="14" t="s">
        <v>216</v>
      </c>
      <c r="C183" s="9" t="s">
        <v>94</v>
      </c>
      <c r="D183" s="13" t="s">
        <v>151</v>
      </c>
      <c r="E183" s="9">
        <v>23</v>
      </c>
      <c r="F183" s="9">
        <v>37</v>
      </c>
      <c r="G183" s="9" t="s">
        <v>60</v>
      </c>
      <c r="H183" s="9">
        <v>0</v>
      </c>
      <c r="I183" s="9">
        <v>130</v>
      </c>
      <c r="J183" s="9" t="s">
        <v>57</v>
      </c>
      <c r="K183" s="9">
        <v>5</v>
      </c>
      <c r="L183" s="9" t="s">
        <v>92</v>
      </c>
      <c r="M183" s="10">
        <v>24</v>
      </c>
      <c r="N183" s="9">
        <v>40</v>
      </c>
      <c r="O183" s="9">
        <v>55</v>
      </c>
      <c r="P183" s="10">
        <v>0</v>
      </c>
      <c r="Q183" s="10">
        <v>0</v>
      </c>
      <c r="R183" s="10">
        <v>0</v>
      </c>
      <c r="S183" s="9" t="s">
        <v>100</v>
      </c>
      <c r="T183" s="12" t="s">
        <v>137</v>
      </c>
      <c r="U183" s="11">
        <v>10000</v>
      </c>
      <c r="V183" s="10">
        <v>12607</v>
      </c>
      <c r="W183" s="10">
        <v>0</v>
      </c>
      <c r="X183" s="10">
        <v>56730</v>
      </c>
      <c r="Y183" s="10">
        <v>0</v>
      </c>
      <c r="Z183" s="9" t="s">
        <v>276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119</v>
      </c>
      <c r="AH183" s="1" t="s">
        <v>72</v>
      </c>
      <c r="AI183" s="1">
        <v>3</v>
      </c>
      <c r="AJ183" s="3" t="s">
        <v>137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 t="e">
        <v>#VALUE!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 t="s">
        <v>280</v>
      </c>
      <c r="AZ183" s="2">
        <v>0</v>
      </c>
      <c r="BA183" s="2">
        <v>0</v>
      </c>
      <c r="BB183" s="2">
        <v>0</v>
      </c>
      <c r="BC183" s="1" t="s">
        <v>117</v>
      </c>
      <c r="BD183" s="56">
        <v>0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23</v>
      </c>
      <c r="F184" s="9">
        <v>37</v>
      </c>
      <c r="G184" s="9">
        <v>0</v>
      </c>
      <c r="H184" s="9">
        <v>0</v>
      </c>
      <c r="I184" s="9">
        <v>128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101</v>
      </c>
      <c r="AA184" s="8">
        <v>783272.27902000013</v>
      </c>
      <c r="AB184" s="8">
        <v>14000</v>
      </c>
      <c r="AC184" s="8">
        <v>769272.27902000013</v>
      </c>
      <c r="AD184" s="8">
        <v>0</v>
      </c>
      <c r="AE184" s="8">
        <v>0</v>
      </c>
      <c r="AF184" s="8" t="s">
        <v>58</v>
      </c>
      <c r="AG184" s="1" t="s">
        <v>119</v>
      </c>
      <c r="AH184" s="1">
        <v>0</v>
      </c>
      <c r="AI184" s="1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118</v>
      </c>
      <c r="BD184" s="56">
        <v>0</v>
      </c>
    </row>
    <row r="185" spans="1:56" ht="27.75" customHeight="1" x14ac:dyDescent="0.45">
      <c r="A185" s="3" t="s">
        <v>141</v>
      </c>
      <c r="B185" s="14" t="s">
        <v>141</v>
      </c>
      <c r="C185" s="9" t="s">
        <v>148</v>
      </c>
      <c r="D185" s="13" t="s">
        <v>59</v>
      </c>
      <c r="E185" s="9">
        <v>26</v>
      </c>
      <c r="F185" s="9">
        <v>42</v>
      </c>
      <c r="G185" s="9" t="s">
        <v>60</v>
      </c>
      <c r="H185" s="9">
        <v>0</v>
      </c>
      <c r="I185" s="9">
        <v>100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45868</v>
      </c>
      <c r="U185" s="11">
        <v>40000</v>
      </c>
      <c r="V185" s="10">
        <v>0</v>
      </c>
      <c r="W185" s="10">
        <v>40000</v>
      </c>
      <c r="X185" s="10">
        <v>0</v>
      </c>
      <c r="Y185" s="10">
        <v>0</v>
      </c>
      <c r="Z185" s="9" t="s">
        <v>85</v>
      </c>
      <c r="AA185" s="8">
        <v>48615.600000000006</v>
      </c>
      <c r="AB185" s="8">
        <v>0</v>
      </c>
      <c r="AC185" s="8">
        <v>48615.600000000006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77</v>
      </c>
      <c r="AI185" s="1">
        <v>1</v>
      </c>
      <c r="AJ185" s="3">
        <v>45868</v>
      </c>
      <c r="AK185" s="3">
        <v>0</v>
      </c>
      <c r="AL185" s="3">
        <v>0</v>
      </c>
      <c r="AM185" s="3">
        <v>0</v>
      </c>
      <c r="AN185" s="3">
        <v>0</v>
      </c>
      <c r="AO185" s="3">
        <v>45867</v>
      </c>
      <c r="AP185" s="3">
        <v>45863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105</v>
      </c>
      <c r="BD185" s="56">
        <v>3925.4396133333335</v>
      </c>
    </row>
    <row r="186" spans="1:56" ht="27.75" customHeight="1" x14ac:dyDescent="0.45">
      <c r="A186" s="3" t="s">
        <v>141</v>
      </c>
      <c r="B186" s="14" t="s">
        <v>141</v>
      </c>
      <c r="C186" s="9" t="s">
        <v>196</v>
      </c>
      <c r="D186" s="13" t="s">
        <v>61</v>
      </c>
      <c r="E186" s="9">
        <v>26</v>
      </c>
      <c r="F186" s="9">
        <v>41</v>
      </c>
      <c r="G186" s="9" t="s">
        <v>60</v>
      </c>
      <c r="H186" s="9">
        <v>0</v>
      </c>
      <c r="I186" s="9">
        <v>97</v>
      </c>
      <c r="J186" s="9" t="s">
        <v>57</v>
      </c>
      <c r="K186" s="9">
        <v>5</v>
      </c>
      <c r="L186" s="9" t="s">
        <v>92</v>
      </c>
      <c r="M186" s="10">
        <v>27</v>
      </c>
      <c r="N186" s="9">
        <v>43</v>
      </c>
      <c r="O186" s="9">
        <v>40</v>
      </c>
      <c r="P186" s="10">
        <v>286.42936262399996</v>
      </c>
      <c r="Q186" s="10">
        <v>0</v>
      </c>
      <c r="R186" s="10">
        <v>286.42936262399996</v>
      </c>
      <c r="S186" s="9" t="s">
        <v>204</v>
      </c>
      <c r="T186" s="12">
        <v>45868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85</v>
      </c>
      <c r="AA186" s="8">
        <v>11874.499999999998</v>
      </c>
      <c r="AB186" s="8">
        <v>0</v>
      </c>
      <c r="AC186" s="8">
        <v>11874.499999999998</v>
      </c>
      <c r="AD186" s="8">
        <v>0</v>
      </c>
      <c r="AE186" s="8">
        <v>0</v>
      </c>
      <c r="AF186" s="8">
        <v>0</v>
      </c>
      <c r="AG186" s="1" t="s">
        <v>122</v>
      </c>
      <c r="AH186" s="1" t="s">
        <v>72</v>
      </c>
      <c r="AI186" s="1">
        <v>3</v>
      </c>
      <c r="AJ186" s="3">
        <v>45868</v>
      </c>
      <c r="AK186" s="3">
        <v>0</v>
      </c>
      <c r="AL186" s="3">
        <v>45858</v>
      </c>
      <c r="AM186" s="3">
        <v>45865</v>
      </c>
      <c r="AN186" s="3">
        <v>45866</v>
      </c>
      <c r="AO186" s="3">
        <v>45866</v>
      </c>
      <c r="AP186" s="3">
        <v>45863</v>
      </c>
      <c r="AQ186" s="3">
        <v>45867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105</v>
      </c>
      <c r="BD186" s="56">
        <v>958.79990555555537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 t="s">
        <v>60</v>
      </c>
      <c r="H187" s="9">
        <v>0</v>
      </c>
      <c r="I187" s="9">
        <v>102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85</v>
      </c>
      <c r="AA187" s="8">
        <v>60490.100000000006</v>
      </c>
      <c r="AB187" s="8">
        <v>0</v>
      </c>
      <c r="AC187" s="8">
        <v>60490.100000000006</v>
      </c>
      <c r="AD187" s="8">
        <v>0</v>
      </c>
      <c r="AE187" s="8">
        <v>0</v>
      </c>
      <c r="AF187" s="8" t="s">
        <v>58</v>
      </c>
      <c r="AG187" s="1" t="s">
        <v>121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105</v>
      </c>
      <c r="BD187" s="56">
        <v>0</v>
      </c>
    </row>
    <row r="188" spans="1:56" ht="27.75" customHeight="1" x14ac:dyDescent="0.45">
      <c r="A188" s="3">
        <v>45819</v>
      </c>
      <c r="B188" s="14" t="s">
        <v>604</v>
      </c>
      <c r="C188" s="9" t="s">
        <v>572</v>
      </c>
      <c r="D188" s="13" t="s">
        <v>59</v>
      </c>
      <c r="E188" s="9">
        <v>26</v>
      </c>
      <c r="F188" s="9">
        <v>43</v>
      </c>
      <c r="G188" s="9" t="s">
        <v>60</v>
      </c>
      <c r="H188" s="9">
        <v>0</v>
      </c>
      <c r="I188" s="9">
        <v>102</v>
      </c>
      <c r="J188" s="9" t="s">
        <v>57</v>
      </c>
      <c r="K188" s="9">
        <v>5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>
        <v>45829</v>
      </c>
      <c r="U188" s="11">
        <v>5000</v>
      </c>
      <c r="V188" s="10">
        <v>5000</v>
      </c>
      <c r="W188" s="10">
        <v>0</v>
      </c>
      <c r="X188" s="10">
        <v>0</v>
      </c>
      <c r="Y188" s="10">
        <v>0</v>
      </c>
      <c r="Z188" s="9" t="s">
        <v>157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121</v>
      </c>
      <c r="AH188" s="1" t="s">
        <v>77</v>
      </c>
      <c r="AI188" s="1">
        <v>1</v>
      </c>
      <c r="AJ188" s="3">
        <v>45829</v>
      </c>
      <c r="AK188" s="3">
        <v>0</v>
      </c>
      <c r="AL188" s="3">
        <v>0</v>
      </c>
      <c r="AM188" s="3">
        <v>0</v>
      </c>
      <c r="AN188" s="3">
        <v>0</v>
      </c>
      <c r="AO188" s="3">
        <v>45828</v>
      </c>
      <c r="AP188" s="3">
        <v>45824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7.75" customHeight="1" x14ac:dyDescent="0.45">
      <c r="A189" s="3">
        <v>45804</v>
      </c>
      <c r="B189" s="14" t="s">
        <v>491</v>
      </c>
      <c r="C189" s="9" t="s">
        <v>145</v>
      </c>
      <c r="D189" s="13" t="s">
        <v>59</v>
      </c>
      <c r="E189" s="9">
        <v>26</v>
      </c>
      <c r="F189" s="9">
        <v>39</v>
      </c>
      <c r="G189" s="9" t="s">
        <v>60</v>
      </c>
      <c r="H189" s="9">
        <v>0</v>
      </c>
      <c r="I189" s="9">
        <v>93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128</v>
      </c>
      <c r="T189" s="12">
        <v>45827</v>
      </c>
      <c r="U189" s="11">
        <v>8800</v>
      </c>
      <c r="V189" s="10">
        <v>8800</v>
      </c>
      <c r="W189" s="10">
        <v>0</v>
      </c>
      <c r="X189" s="10">
        <v>0</v>
      </c>
      <c r="Y189" s="10">
        <v>0</v>
      </c>
      <c r="Z189" s="9" t="s">
        <v>157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119</v>
      </c>
      <c r="AH189" s="1" t="s">
        <v>77</v>
      </c>
      <c r="AI189" s="1">
        <v>1</v>
      </c>
      <c r="AJ189" s="3">
        <v>45827</v>
      </c>
      <c r="AK189" s="3">
        <v>0</v>
      </c>
      <c r="AL189" s="3">
        <v>0</v>
      </c>
      <c r="AM189" s="3">
        <v>0</v>
      </c>
      <c r="AN189" s="3">
        <v>0</v>
      </c>
      <c r="AO189" s="3">
        <v>45826</v>
      </c>
      <c r="AP189" s="3">
        <v>45822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0</v>
      </c>
    </row>
    <row r="190" spans="1:56" ht="27.75" customHeight="1" x14ac:dyDescent="0.45">
      <c r="A190" s="3">
        <v>45817</v>
      </c>
      <c r="B190" s="14" t="s">
        <v>551</v>
      </c>
      <c r="C190" s="9" t="s">
        <v>196</v>
      </c>
      <c r="D190" s="13" t="s">
        <v>552</v>
      </c>
      <c r="E190" s="9">
        <v>26</v>
      </c>
      <c r="F190" s="9">
        <v>41</v>
      </c>
      <c r="G190" s="9" t="s">
        <v>60</v>
      </c>
      <c r="H190" s="9">
        <v>0</v>
      </c>
      <c r="I190" s="9">
        <v>97</v>
      </c>
      <c r="J190" s="9" t="s">
        <v>57</v>
      </c>
      <c r="K190" s="9">
        <v>5</v>
      </c>
      <c r="L190" s="9" t="s">
        <v>92</v>
      </c>
      <c r="M190" s="10">
        <v>27</v>
      </c>
      <c r="N190" s="9">
        <v>43</v>
      </c>
      <c r="O190" s="9">
        <v>40</v>
      </c>
      <c r="P190" s="10">
        <v>114.57174504959998</v>
      </c>
      <c r="Q190" s="10">
        <v>0</v>
      </c>
      <c r="R190" s="10">
        <v>114.57174504959998</v>
      </c>
      <c r="S190" s="9" t="s">
        <v>204</v>
      </c>
      <c r="T190" s="12">
        <v>45828</v>
      </c>
      <c r="U190" s="11">
        <v>4000</v>
      </c>
      <c r="V190" s="10">
        <v>0</v>
      </c>
      <c r="W190" s="10">
        <v>4000</v>
      </c>
      <c r="X190" s="10">
        <v>4300</v>
      </c>
      <c r="Y190" s="10">
        <v>0</v>
      </c>
      <c r="Z190" s="9" t="s">
        <v>157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119</v>
      </c>
      <c r="AH190" s="1" t="s">
        <v>72</v>
      </c>
      <c r="AI190" s="1">
        <v>3</v>
      </c>
      <c r="AJ190" s="3">
        <v>45828</v>
      </c>
      <c r="AK190" s="3">
        <v>0</v>
      </c>
      <c r="AL190" s="3">
        <v>45818</v>
      </c>
      <c r="AM190" s="3">
        <v>45825</v>
      </c>
      <c r="AN190" s="3">
        <v>45826</v>
      </c>
      <c r="AO190" s="3">
        <v>45826</v>
      </c>
      <c r="AP190" s="3">
        <v>45823</v>
      </c>
      <c r="AQ190" s="3">
        <v>45827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106</v>
      </c>
      <c r="BD190" s="56">
        <v>0</v>
      </c>
    </row>
    <row r="191" spans="1:56" ht="27.75" customHeight="1" x14ac:dyDescent="0.45">
      <c r="A191" s="3">
        <v>45817</v>
      </c>
      <c r="B191" s="14" t="s">
        <v>551</v>
      </c>
      <c r="C191" s="9" t="s">
        <v>196</v>
      </c>
      <c r="D191" s="13" t="s">
        <v>543</v>
      </c>
      <c r="E191" s="9">
        <v>26</v>
      </c>
      <c r="F191" s="9">
        <v>41</v>
      </c>
      <c r="G191" s="9" t="s">
        <v>60</v>
      </c>
      <c r="H191" s="9">
        <v>0</v>
      </c>
      <c r="I191" s="9">
        <v>97</v>
      </c>
      <c r="J191" s="9" t="s">
        <v>57</v>
      </c>
      <c r="K191" s="9">
        <v>5</v>
      </c>
      <c r="L191" s="9" t="s">
        <v>92</v>
      </c>
      <c r="M191" s="10">
        <v>27</v>
      </c>
      <c r="N191" s="9">
        <v>43</v>
      </c>
      <c r="O191" s="9">
        <v>40</v>
      </c>
      <c r="P191" s="10">
        <v>114.57174504959998</v>
      </c>
      <c r="Q191" s="10">
        <v>0</v>
      </c>
      <c r="R191" s="10">
        <v>114.57174504959998</v>
      </c>
      <c r="S191" s="9" t="s">
        <v>204</v>
      </c>
      <c r="T191" s="12">
        <v>45828</v>
      </c>
      <c r="U191" s="11">
        <v>4000</v>
      </c>
      <c r="V191" s="10">
        <v>0</v>
      </c>
      <c r="W191" s="10">
        <v>4000</v>
      </c>
      <c r="X191" s="10">
        <v>4300</v>
      </c>
      <c r="Y191" s="10">
        <v>0</v>
      </c>
      <c r="Z191" s="9" t="s">
        <v>157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119</v>
      </c>
      <c r="AH191" s="1" t="s">
        <v>72</v>
      </c>
      <c r="AI191" s="1">
        <v>3</v>
      </c>
      <c r="AJ191" s="3">
        <v>45828</v>
      </c>
      <c r="AK191" s="3">
        <v>0</v>
      </c>
      <c r="AL191" s="3">
        <v>45818</v>
      </c>
      <c r="AM191" s="3">
        <v>45825</v>
      </c>
      <c r="AN191" s="3">
        <v>45826</v>
      </c>
      <c r="AO191" s="3">
        <v>45826</v>
      </c>
      <c r="AP191" s="3">
        <v>45823</v>
      </c>
      <c r="AQ191" s="3">
        <v>45827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106</v>
      </c>
      <c r="BD191" s="56">
        <v>0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100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157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58</v>
      </c>
      <c r="AG192" s="1" t="s">
        <v>122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106</v>
      </c>
      <c r="BD192" s="56">
        <v>0</v>
      </c>
    </row>
    <row r="193" spans="1:56" ht="27.75" customHeight="1" x14ac:dyDescent="0.45">
      <c r="A193" s="3" t="s">
        <v>141</v>
      </c>
      <c r="B193" s="14" t="s">
        <v>141</v>
      </c>
      <c r="C193" s="9" t="s">
        <v>113</v>
      </c>
      <c r="D193" s="13" t="s">
        <v>59</v>
      </c>
      <c r="E193" s="9">
        <v>26</v>
      </c>
      <c r="F193" s="9">
        <v>43</v>
      </c>
      <c r="G193" s="9" t="s">
        <v>60</v>
      </c>
      <c r="H193" s="9">
        <v>0</v>
      </c>
      <c r="I193" s="9">
        <v>116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45868</v>
      </c>
      <c r="U193" s="11">
        <v>20000</v>
      </c>
      <c r="V193" s="10">
        <v>0</v>
      </c>
      <c r="W193" s="10">
        <v>20000</v>
      </c>
      <c r="X193" s="10">
        <v>0</v>
      </c>
      <c r="Y193" s="10">
        <v>0</v>
      </c>
      <c r="Z193" s="9" t="s">
        <v>223</v>
      </c>
      <c r="AA193" s="8">
        <v>24866.6</v>
      </c>
      <c r="AB193" s="8">
        <v>13916</v>
      </c>
      <c r="AC193" s="8">
        <v>10950.599999999999</v>
      </c>
      <c r="AD193" s="8">
        <v>0</v>
      </c>
      <c r="AE193" s="8">
        <v>0</v>
      </c>
      <c r="AF193" s="8">
        <v>0</v>
      </c>
      <c r="AG193" s="1" t="s">
        <v>120</v>
      </c>
      <c r="AH193" s="1" t="s">
        <v>77</v>
      </c>
      <c r="AI193" s="1">
        <v>1</v>
      </c>
      <c r="AJ193" s="3">
        <v>45868</v>
      </c>
      <c r="AK193" s="3">
        <v>0</v>
      </c>
      <c r="AL193" s="3">
        <v>0</v>
      </c>
      <c r="AM193" s="3">
        <v>0</v>
      </c>
      <c r="AN193" s="3">
        <v>0</v>
      </c>
      <c r="AO193" s="3">
        <v>45867</v>
      </c>
      <c r="AP193" s="3">
        <v>45863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104</v>
      </c>
      <c r="BD193" s="56">
        <v>1088.2462933333331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116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223</v>
      </c>
      <c r="AA194" s="8">
        <v>24866.6</v>
      </c>
      <c r="AB194" s="8">
        <v>13916</v>
      </c>
      <c r="AC194" s="8">
        <v>10950.599999999999</v>
      </c>
      <c r="AD194" s="8">
        <v>0</v>
      </c>
      <c r="AE194" s="8">
        <v>0</v>
      </c>
      <c r="AF194" s="8" t="s">
        <v>58</v>
      </c>
      <c r="AG194" s="1" t="s">
        <v>122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224</v>
      </c>
      <c r="BD194" s="56">
        <v>0</v>
      </c>
    </row>
    <row r="195" spans="1:56" ht="27.75" customHeight="1" x14ac:dyDescent="0.45">
      <c r="A195" s="3">
        <v>45815</v>
      </c>
      <c r="B195" s="14" t="s">
        <v>527</v>
      </c>
      <c r="C195" s="9" t="s">
        <v>113</v>
      </c>
      <c r="D195" s="13" t="s">
        <v>59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>
        <v>45833</v>
      </c>
      <c r="U195" s="11">
        <v>15000</v>
      </c>
      <c r="V195" s="10">
        <v>0</v>
      </c>
      <c r="W195" s="10">
        <v>15000</v>
      </c>
      <c r="X195" s="10">
        <v>0</v>
      </c>
      <c r="Y195" s="10">
        <v>0</v>
      </c>
      <c r="Z195" s="9" t="s">
        <v>89</v>
      </c>
      <c r="AA195" s="8">
        <v>18649.949999999997</v>
      </c>
      <c r="AB195" s="8">
        <v>18649.949999999997</v>
      </c>
      <c r="AC195" s="8">
        <v>0</v>
      </c>
      <c r="AD195" s="8">
        <v>0</v>
      </c>
      <c r="AE195" s="8">
        <v>18649.949999999997</v>
      </c>
      <c r="AF195" s="8" t="s">
        <v>247</v>
      </c>
      <c r="AG195" s="1" t="s">
        <v>119</v>
      </c>
      <c r="AH195" s="1" t="s">
        <v>389</v>
      </c>
      <c r="AI195" s="1">
        <v>2</v>
      </c>
      <c r="AJ195" s="3">
        <v>45833</v>
      </c>
      <c r="AK195" s="3">
        <v>0</v>
      </c>
      <c r="AL195" s="3">
        <v>0</v>
      </c>
      <c r="AM195" s="3">
        <v>0</v>
      </c>
      <c r="AN195" s="3">
        <v>0</v>
      </c>
      <c r="AO195" s="3">
        <v>45831</v>
      </c>
      <c r="AP195" s="3">
        <v>45828</v>
      </c>
      <c r="AQ195" s="3">
        <v>45832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152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107</v>
      </c>
      <c r="BD195" s="56">
        <v>0</v>
      </c>
    </row>
    <row r="196" spans="1:56" ht="27.75" customHeight="1" x14ac:dyDescent="0.45">
      <c r="A196" s="3">
        <v>45825</v>
      </c>
      <c r="B196" s="14" t="s">
        <v>633</v>
      </c>
      <c r="C196" s="9" t="s">
        <v>113</v>
      </c>
      <c r="D196" s="13" t="s">
        <v>241</v>
      </c>
      <c r="E196" s="9">
        <v>26</v>
      </c>
      <c r="F196" s="9">
        <v>43</v>
      </c>
      <c r="G196" s="9" t="s">
        <v>60</v>
      </c>
      <c r="H196" s="9" t="s">
        <v>66</v>
      </c>
      <c r="I196" s="9">
        <v>150</v>
      </c>
      <c r="J196" s="9" t="s">
        <v>57</v>
      </c>
      <c r="K196" s="9">
        <v>5</v>
      </c>
      <c r="L196" s="9" t="s">
        <v>92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114</v>
      </c>
      <c r="T196" s="12">
        <v>45836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89</v>
      </c>
      <c r="AA196" s="8">
        <v>12433.3</v>
      </c>
      <c r="AB196" s="8">
        <v>12433.3</v>
      </c>
      <c r="AC196" s="8">
        <v>0</v>
      </c>
      <c r="AD196" s="8">
        <v>0</v>
      </c>
      <c r="AE196" s="8">
        <v>12433.3</v>
      </c>
      <c r="AF196" s="8" t="s">
        <v>247</v>
      </c>
      <c r="AG196" s="1" t="s">
        <v>119</v>
      </c>
      <c r="AH196" s="1" t="s">
        <v>75</v>
      </c>
      <c r="AI196" s="1">
        <v>4</v>
      </c>
      <c r="AJ196" s="3">
        <v>45836</v>
      </c>
      <c r="AK196" s="3">
        <v>45832</v>
      </c>
      <c r="AL196" s="3">
        <v>45825</v>
      </c>
      <c r="AM196" s="3">
        <v>45833</v>
      </c>
      <c r="AN196" s="3">
        <v>45834</v>
      </c>
      <c r="AO196" s="3">
        <v>45835</v>
      </c>
      <c r="AP196" s="3">
        <v>45831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107</v>
      </c>
      <c r="BD196" s="56">
        <v>0</v>
      </c>
    </row>
    <row r="197" spans="1:56" ht="27.75" customHeight="1" x14ac:dyDescent="0.45">
      <c r="A197" s="3">
        <v>45820</v>
      </c>
      <c r="B197" s="14" t="s">
        <v>605</v>
      </c>
      <c r="C197" s="9" t="s">
        <v>113</v>
      </c>
      <c r="D197" s="13" t="s">
        <v>59</v>
      </c>
      <c r="E197" s="9">
        <v>26</v>
      </c>
      <c r="F197" s="9">
        <v>43</v>
      </c>
      <c r="G197" s="9" t="s">
        <v>60</v>
      </c>
      <c r="H197" s="9" t="s">
        <v>66</v>
      </c>
      <c r="I197" s="9">
        <v>150</v>
      </c>
      <c r="J197" s="9" t="s">
        <v>57</v>
      </c>
      <c r="K197" s="9">
        <v>5</v>
      </c>
      <c r="L197" s="9" t="s">
        <v>92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114</v>
      </c>
      <c r="T197" s="12">
        <v>45838</v>
      </c>
      <c r="U197" s="11">
        <v>15000</v>
      </c>
      <c r="V197" s="10">
        <v>0</v>
      </c>
      <c r="W197" s="10">
        <v>15000</v>
      </c>
      <c r="X197" s="10">
        <v>0</v>
      </c>
      <c r="Y197" s="10">
        <v>0</v>
      </c>
      <c r="Z197" s="9" t="s">
        <v>89</v>
      </c>
      <c r="AA197" s="8">
        <v>18649.949999999997</v>
      </c>
      <c r="AB197" s="8">
        <v>18649.949999999997</v>
      </c>
      <c r="AC197" s="8">
        <v>0</v>
      </c>
      <c r="AD197" s="8">
        <v>0</v>
      </c>
      <c r="AE197" s="8">
        <v>18649.949999999997</v>
      </c>
      <c r="AF197" s="8" t="s">
        <v>247</v>
      </c>
      <c r="AG197" s="1" t="s">
        <v>123</v>
      </c>
      <c r="AH197" s="1" t="s">
        <v>389</v>
      </c>
      <c r="AI197" s="1">
        <v>2</v>
      </c>
      <c r="AJ197" s="3">
        <v>45838</v>
      </c>
      <c r="AK197" s="3">
        <v>0</v>
      </c>
      <c r="AL197" s="3">
        <v>0</v>
      </c>
      <c r="AM197" s="3">
        <v>0</v>
      </c>
      <c r="AN197" s="3">
        <v>0</v>
      </c>
      <c r="AO197" s="3">
        <v>45836</v>
      </c>
      <c r="AP197" s="3">
        <v>45833</v>
      </c>
      <c r="AQ197" s="3">
        <v>45837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152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107</v>
      </c>
      <c r="BD197" s="56">
        <v>0</v>
      </c>
    </row>
    <row r="198" spans="1:56" ht="27.75" customHeight="1" x14ac:dyDescent="0.45">
      <c r="A198" s="3">
        <v>0</v>
      </c>
      <c r="B198" s="14">
        <v>0</v>
      </c>
      <c r="C198" s="9">
        <v>0</v>
      </c>
      <c r="D198" s="13">
        <v>0</v>
      </c>
      <c r="E198" s="9">
        <v>26</v>
      </c>
      <c r="F198" s="9">
        <v>43</v>
      </c>
      <c r="G198" s="9">
        <v>0</v>
      </c>
      <c r="H198" s="9">
        <v>0</v>
      </c>
      <c r="I198" s="9">
        <v>120</v>
      </c>
      <c r="J198" s="9" t="s">
        <v>57</v>
      </c>
      <c r="K198" s="9">
        <v>5</v>
      </c>
      <c r="L198" s="9">
        <v>0</v>
      </c>
      <c r="M198" s="10">
        <v>0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>
        <v>0</v>
      </c>
      <c r="T198" s="12"/>
      <c r="U198" s="11">
        <v>0</v>
      </c>
      <c r="V198" s="10">
        <v>0</v>
      </c>
      <c r="W198" s="10">
        <v>0</v>
      </c>
      <c r="X198" s="10">
        <v>0</v>
      </c>
      <c r="Y198" s="10">
        <v>0</v>
      </c>
      <c r="Z198" s="9" t="s">
        <v>89</v>
      </c>
      <c r="AA198" s="8">
        <v>49733.2</v>
      </c>
      <c r="AB198" s="8">
        <v>49733.2</v>
      </c>
      <c r="AC198" s="8">
        <v>0</v>
      </c>
      <c r="AD198" s="8">
        <v>0</v>
      </c>
      <c r="AE198" s="8">
        <v>49733.2</v>
      </c>
      <c r="AF198" s="8" t="s">
        <v>58</v>
      </c>
      <c r="AG198" s="1" t="s">
        <v>122</v>
      </c>
      <c r="AH198" s="1">
        <v>0</v>
      </c>
      <c r="AI198" s="1" t="s">
        <v>15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109</v>
      </c>
      <c r="BD198" s="56">
        <v>0</v>
      </c>
    </row>
    <row r="199" spans="1:56" ht="27.75" customHeight="1" x14ac:dyDescent="0.45">
      <c r="A199" s="3">
        <v>45800</v>
      </c>
      <c r="B199" s="14" t="s">
        <v>420</v>
      </c>
      <c r="C199" s="9" t="s">
        <v>158</v>
      </c>
      <c r="D199" s="13" t="s">
        <v>159</v>
      </c>
      <c r="E199" s="9">
        <v>28</v>
      </c>
      <c r="F199" s="9">
        <v>41</v>
      </c>
      <c r="G199" s="9" t="s">
        <v>60</v>
      </c>
      <c r="H199" s="9">
        <v>0</v>
      </c>
      <c r="I199" s="9">
        <v>120</v>
      </c>
      <c r="J199" s="9" t="s">
        <v>57</v>
      </c>
      <c r="K199" s="9">
        <v>3</v>
      </c>
      <c r="L199" s="9" t="s">
        <v>93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71</v>
      </c>
      <c r="T199" s="12">
        <v>45833</v>
      </c>
      <c r="U199" s="11">
        <v>50000</v>
      </c>
      <c r="V199" s="10">
        <v>8339</v>
      </c>
      <c r="W199" s="10">
        <v>41661</v>
      </c>
      <c r="X199" s="10">
        <v>27330</v>
      </c>
      <c r="Y199" s="10">
        <v>23803.5</v>
      </c>
      <c r="Z199" s="9" t="s">
        <v>132</v>
      </c>
      <c r="AA199" s="8">
        <v>28265.466075</v>
      </c>
      <c r="AB199" s="8">
        <v>28265.466075</v>
      </c>
      <c r="AC199" s="8">
        <v>0</v>
      </c>
      <c r="AD199" s="8">
        <v>0</v>
      </c>
      <c r="AE199" s="8">
        <v>0</v>
      </c>
      <c r="AF199" s="8">
        <v>0</v>
      </c>
      <c r="AG199" s="1" t="s">
        <v>119</v>
      </c>
      <c r="AH199" s="1" t="s">
        <v>160</v>
      </c>
      <c r="AI199" s="1">
        <v>2</v>
      </c>
      <c r="AJ199" s="3">
        <v>45833</v>
      </c>
      <c r="AK199" s="3">
        <v>0</v>
      </c>
      <c r="AL199" s="3">
        <v>45824</v>
      </c>
      <c r="AM199" s="3">
        <v>45831</v>
      </c>
      <c r="AN199" s="3">
        <v>0</v>
      </c>
      <c r="AO199" s="3">
        <v>45832</v>
      </c>
      <c r="AP199" s="3">
        <v>45828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 t="s">
        <v>573</v>
      </c>
      <c r="AZ199" s="2">
        <v>0</v>
      </c>
      <c r="BA199" s="2">
        <v>0</v>
      </c>
      <c r="BB199" s="2">
        <v>0</v>
      </c>
      <c r="BC199" s="1" t="s">
        <v>107</v>
      </c>
      <c r="BD199" s="56">
        <v>0</v>
      </c>
    </row>
    <row r="200" spans="1:56" ht="27.75" customHeight="1" x14ac:dyDescent="0.45">
      <c r="A200" s="3" t="s">
        <v>141</v>
      </c>
      <c r="B200" s="14" t="s">
        <v>141</v>
      </c>
      <c r="C200" s="9" t="s">
        <v>113</v>
      </c>
      <c r="D200" s="13" t="s">
        <v>59</v>
      </c>
      <c r="E200" s="9">
        <v>28</v>
      </c>
      <c r="F200" s="9">
        <v>47</v>
      </c>
      <c r="G200" s="9" t="s">
        <v>60</v>
      </c>
      <c r="H200" s="9" t="s">
        <v>66</v>
      </c>
      <c r="I200" s="9">
        <v>180</v>
      </c>
      <c r="J200" s="9" t="s">
        <v>57</v>
      </c>
      <c r="K200" s="9">
        <v>5</v>
      </c>
      <c r="L200" s="9" t="s">
        <v>93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114</v>
      </c>
      <c r="T200" s="12">
        <v>45868</v>
      </c>
      <c r="U200" s="11">
        <v>10000</v>
      </c>
      <c r="V200" s="10">
        <v>0</v>
      </c>
      <c r="W200" s="10">
        <v>10000</v>
      </c>
      <c r="X200" s="10">
        <v>0</v>
      </c>
      <c r="Y200" s="10">
        <v>0</v>
      </c>
      <c r="Z200" s="9" t="s">
        <v>132</v>
      </c>
      <c r="AA200" s="8">
        <v>13550.900000000001</v>
      </c>
      <c r="AB200" s="8">
        <v>3150</v>
      </c>
      <c r="AC200" s="8">
        <v>10400.900000000001</v>
      </c>
      <c r="AD200" s="8">
        <v>0</v>
      </c>
      <c r="AE200" s="8">
        <v>13550.900000000001</v>
      </c>
      <c r="AF200" s="8">
        <v>0</v>
      </c>
      <c r="AG200" s="1">
        <v>0</v>
      </c>
      <c r="AH200" s="1" t="s">
        <v>77</v>
      </c>
      <c r="AI200" s="1">
        <v>1</v>
      </c>
      <c r="AJ200" s="3">
        <v>45868</v>
      </c>
      <c r="AK200" s="3">
        <v>0</v>
      </c>
      <c r="AL200" s="3">
        <v>0</v>
      </c>
      <c r="AM200" s="3">
        <v>0</v>
      </c>
      <c r="AN200" s="3">
        <v>0</v>
      </c>
      <c r="AO200" s="3">
        <v>45867</v>
      </c>
      <c r="AP200" s="3">
        <v>45863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107</v>
      </c>
      <c r="BD200" s="56">
        <v>1168.9455944444446</v>
      </c>
    </row>
    <row r="201" spans="1:56" ht="27.75" customHeight="1" x14ac:dyDescent="0.45">
      <c r="A201" s="3">
        <v>0</v>
      </c>
      <c r="B201" s="14">
        <v>0</v>
      </c>
      <c r="C201" s="9">
        <v>0</v>
      </c>
      <c r="D201" s="13">
        <v>0</v>
      </c>
      <c r="E201" s="9">
        <v>28</v>
      </c>
      <c r="F201" s="9">
        <v>43</v>
      </c>
      <c r="G201" s="9">
        <v>0</v>
      </c>
      <c r="H201" s="9">
        <v>0</v>
      </c>
      <c r="I201" s="9">
        <v>130</v>
      </c>
      <c r="J201" s="9" t="s">
        <v>57</v>
      </c>
      <c r="K201" s="9">
        <v>3</v>
      </c>
      <c r="L201" s="9">
        <v>0</v>
      </c>
      <c r="M201" s="10">
        <v>0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>
        <v>0</v>
      </c>
      <c r="T201" s="12"/>
      <c r="U201" s="11">
        <v>0</v>
      </c>
      <c r="V201" s="10">
        <v>0</v>
      </c>
      <c r="W201" s="10">
        <v>0</v>
      </c>
      <c r="X201" s="10">
        <v>0</v>
      </c>
      <c r="Y201" s="10">
        <v>0</v>
      </c>
      <c r="Z201" s="9" t="s">
        <v>132</v>
      </c>
      <c r="AA201" s="8">
        <v>41816.366074999998</v>
      </c>
      <c r="AB201" s="8">
        <v>31415.466075</v>
      </c>
      <c r="AC201" s="8">
        <v>10400.900000000001</v>
      </c>
      <c r="AD201" s="8">
        <v>0</v>
      </c>
      <c r="AE201" s="8">
        <v>13550.900000000001</v>
      </c>
      <c r="AF201" s="8" t="s">
        <v>58</v>
      </c>
      <c r="AG201" s="1">
        <v>0</v>
      </c>
      <c r="AH201" s="1">
        <v>0</v>
      </c>
      <c r="AI201" s="1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1" t="s">
        <v>161</v>
      </c>
      <c r="BD201" s="56">
        <v>0</v>
      </c>
    </row>
  </sheetData>
  <autoFilter ref="A5:BD20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01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270C-26DE-4195-8556-9717D64A273A}">
  <sheetPr>
    <tabColor rgb="FFFFFF00"/>
  </sheetPr>
  <dimension ref="A1:BD194"/>
  <sheetViews>
    <sheetView zoomScale="80" zoomScaleNormal="80" workbookViewId="0">
      <selection activeCell="H11" sqref="H1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45825</v>
      </c>
      <c r="E3" s="81" t="s">
        <v>52</v>
      </c>
      <c r="F3" s="81"/>
      <c r="G3" s="82">
        <v>11.22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141</v>
      </c>
      <c r="B6" s="14" t="s">
        <v>141</v>
      </c>
      <c r="C6" s="9" t="s">
        <v>284</v>
      </c>
      <c r="D6" s="13" t="s">
        <v>285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286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120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286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134</v>
      </c>
      <c r="BD7" s="56">
        <v>0</v>
      </c>
    </row>
    <row r="8" spans="1:56" ht="27.75" customHeight="1" x14ac:dyDescent="0.45">
      <c r="A8" s="3">
        <v>45814</v>
      </c>
      <c r="B8" s="14" t="s">
        <v>495</v>
      </c>
      <c r="C8" s="9" t="s">
        <v>496</v>
      </c>
      <c r="D8" s="13" t="s">
        <v>497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45829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305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 t="s">
        <v>421</v>
      </c>
      <c r="AG8" s="1" t="s">
        <v>120</v>
      </c>
      <c r="AH8" s="1" t="s">
        <v>74</v>
      </c>
      <c r="AI8" s="1">
        <v>2</v>
      </c>
      <c r="AJ8" s="3">
        <v>45829</v>
      </c>
      <c r="AK8" s="3">
        <v>0</v>
      </c>
      <c r="AL8" s="3">
        <v>45820</v>
      </c>
      <c r="AM8" s="3">
        <v>45827</v>
      </c>
      <c r="AN8" s="3">
        <v>45828</v>
      </c>
      <c r="AO8" s="3">
        <v>45828</v>
      </c>
      <c r="AP8" s="3">
        <v>45824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498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305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119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499</v>
      </c>
      <c r="BD9" s="56">
        <v>0</v>
      </c>
    </row>
    <row r="10" spans="1:56" ht="27.75" customHeight="1" x14ac:dyDescent="0.45">
      <c r="A10" s="3" t="s">
        <v>141</v>
      </c>
      <c r="B10" s="14" t="s">
        <v>141</v>
      </c>
      <c r="C10" s="9" t="s">
        <v>242</v>
      </c>
      <c r="D10" s="13" t="s">
        <v>290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139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228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139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45797</v>
      </c>
      <c r="B12" s="14" t="s">
        <v>379</v>
      </c>
      <c r="C12" s="9" t="s">
        <v>234</v>
      </c>
      <c r="D12" s="13" t="s">
        <v>365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45834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143</v>
      </c>
      <c r="AA12" s="8">
        <v>8801.1</v>
      </c>
      <c r="AB12" s="8">
        <v>8801.1</v>
      </c>
      <c r="AC12" s="8">
        <v>0</v>
      </c>
      <c r="AD12" s="8">
        <v>0</v>
      </c>
      <c r="AE12" s="8">
        <v>8801.1</v>
      </c>
      <c r="AF12" s="8" t="s">
        <v>307</v>
      </c>
      <c r="AG12" s="1" t="s">
        <v>120</v>
      </c>
      <c r="AH12" s="1" t="s">
        <v>75</v>
      </c>
      <c r="AI12" s="1">
        <v>4</v>
      </c>
      <c r="AJ12" s="3">
        <v>45834</v>
      </c>
      <c r="AK12" s="3">
        <v>45830</v>
      </c>
      <c r="AL12" s="3">
        <v>45823</v>
      </c>
      <c r="AM12" s="3">
        <v>45831</v>
      </c>
      <c r="AN12" s="3">
        <v>45832</v>
      </c>
      <c r="AO12" s="3">
        <v>45833</v>
      </c>
      <c r="AP12" s="3">
        <v>45829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45824</v>
      </c>
      <c r="B13" s="14" t="s">
        <v>133</v>
      </c>
      <c r="C13" s="9" t="s">
        <v>234</v>
      </c>
      <c r="D13" s="13" t="s">
        <v>606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45834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143</v>
      </c>
      <c r="AA13" s="8">
        <v>4400.55</v>
      </c>
      <c r="AB13" s="8">
        <v>4400.55</v>
      </c>
      <c r="AC13" s="8">
        <v>0</v>
      </c>
      <c r="AD13" s="8">
        <v>0</v>
      </c>
      <c r="AE13" s="8">
        <v>4400.55</v>
      </c>
      <c r="AF13" s="8" t="s">
        <v>307</v>
      </c>
      <c r="AG13" s="1" t="s">
        <v>120</v>
      </c>
      <c r="AH13" s="1" t="s">
        <v>75</v>
      </c>
      <c r="AI13" s="1">
        <v>4</v>
      </c>
      <c r="AJ13" s="3">
        <v>45834</v>
      </c>
      <c r="AK13" s="3">
        <v>45830</v>
      </c>
      <c r="AL13" s="3">
        <v>45823</v>
      </c>
      <c r="AM13" s="3">
        <v>45831</v>
      </c>
      <c r="AN13" s="3">
        <v>45832</v>
      </c>
      <c r="AO13" s="3">
        <v>45833</v>
      </c>
      <c r="AP13" s="3">
        <v>45829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65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143</v>
      </c>
      <c r="AA14" s="8">
        <v>13201.650000000001</v>
      </c>
      <c r="AB14" s="8">
        <v>13201.650000000001</v>
      </c>
      <c r="AC14" s="8">
        <v>0</v>
      </c>
      <c r="AD14" s="8">
        <v>0</v>
      </c>
      <c r="AE14" s="8">
        <v>13201.650000000001</v>
      </c>
      <c r="AF14" s="8" t="s">
        <v>58</v>
      </c>
      <c r="AG14" s="1" t="s">
        <v>121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144</v>
      </c>
      <c r="BD14" s="56">
        <v>0</v>
      </c>
    </row>
    <row r="15" spans="1:56" ht="27.75" customHeight="1" x14ac:dyDescent="0.45">
      <c r="A15" s="3">
        <v>45820</v>
      </c>
      <c r="B15" s="14" t="s">
        <v>574</v>
      </c>
      <c r="C15" s="9" t="s">
        <v>291</v>
      </c>
      <c r="D15" s="13" t="s">
        <v>553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180</v>
      </c>
      <c r="AA15" s="8">
        <v>4400.55</v>
      </c>
      <c r="AB15" s="8">
        <v>4400.55</v>
      </c>
      <c r="AC15" s="8">
        <v>0</v>
      </c>
      <c r="AD15" s="8">
        <v>0</v>
      </c>
      <c r="AE15" s="8">
        <v>0</v>
      </c>
      <c r="AF15" s="8">
        <v>0</v>
      </c>
      <c r="AG15" s="1" t="s">
        <v>120</v>
      </c>
      <c r="AH15" s="1" t="s">
        <v>74</v>
      </c>
      <c r="AI15" s="1">
        <v>2</v>
      </c>
      <c r="AJ15" s="3">
        <v>45827</v>
      </c>
      <c r="AK15" s="3">
        <v>0</v>
      </c>
      <c r="AL15" s="3">
        <v>45818</v>
      </c>
      <c r="AM15" s="3">
        <v>45825</v>
      </c>
      <c r="AN15" s="3">
        <v>45826</v>
      </c>
      <c r="AO15" s="3">
        <v>45826</v>
      </c>
      <c r="AP15" s="3">
        <v>45822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45820</v>
      </c>
      <c r="B16" s="14" t="s">
        <v>574</v>
      </c>
      <c r="C16" s="9" t="s">
        <v>291</v>
      </c>
      <c r="D16" s="13" t="s">
        <v>554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180</v>
      </c>
      <c r="AA16" s="8">
        <v>4400.55</v>
      </c>
      <c r="AB16" s="8">
        <v>4400.55</v>
      </c>
      <c r="AC16" s="8">
        <v>0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45827</v>
      </c>
      <c r="AK16" s="3">
        <v>0</v>
      </c>
      <c r="AL16" s="3">
        <v>45818</v>
      </c>
      <c r="AM16" s="3">
        <v>45825</v>
      </c>
      <c r="AN16" s="3">
        <v>45826</v>
      </c>
      <c r="AO16" s="3">
        <v>45826</v>
      </c>
      <c r="AP16" s="3">
        <v>45822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45820</v>
      </c>
      <c r="B17" s="14" t="s">
        <v>574</v>
      </c>
      <c r="C17" s="9" t="s">
        <v>291</v>
      </c>
      <c r="D17" s="13" t="s">
        <v>555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45827</v>
      </c>
      <c r="U17" s="11">
        <v>5000</v>
      </c>
      <c r="V17" s="10">
        <v>0</v>
      </c>
      <c r="W17" s="10">
        <v>5000</v>
      </c>
      <c r="X17" s="10">
        <v>5400</v>
      </c>
      <c r="Y17" s="10">
        <v>0</v>
      </c>
      <c r="Z17" s="9" t="s">
        <v>180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45827</v>
      </c>
      <c r="AK17" s="3">
        <v>0</v>
      </c>
      <c r="AL17" s="3">
        <v>45818</v>
      </c>
      <c r="AM17" s="3">
        <v>45825</v>
      </c>
      <c r="AN17" s="3">
        <v>45826</v>
      </c>
      <c r="AO17" s="3">
        <v>45826</v>
      </c>
      <c r="AP17" s="3">
        <v>45822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45820</v>
      </c>
      <c r="B18" s="14" t="s">
        <v>589</v>
      </c>
      <c r="C18" s="9" t="s">
        <v>575</v>
      </c>
      <c r="D18" s="13" t="s">
        <v>576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128</v>
      </c>
      <c r="T18" s="12">
        <v>45835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180</v>
      </c>
      <c r="AA18" s="8">
        <v>24726.9</v>
      </c>
      <c r="AB18" s="8">
        <v>15564</v>
      </c>
      <c r="AC18" s="8">
        <v>9162.9000000000015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45835</v>
      </c>
      <c r="AK18" s="3">
        <v>0</v>
      </c>
      <c r="AL18" s="3">
        <v>45825</v>
      </c>
      <c r="AM18" s="3">
        <v>45832</v>
      </c>
      <c r="AN18" s="3">
        <v>45833</v>
      </c>
      <c r="AO18" s="3">
        <v>45833</v>
      </c>
      <c r="AP18" s="3">
        <v>45830</v>
      </c>
      <c r="AQ18" s="3">
        <v>45834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665.43016000000011</v>
      </c>
    </row>
    <row r="19" spans="1:56" ht="27.75" customHeight="1" x14ac:dyDescent="0.45">
      <c r="A19" s="3">
        <v>0</v>
      </c>
      <c r="B19" s="14" t="s">
        <v>133</v>
      </c>
      <c r="C19" s="9" t="s">
        <v>142</v>
      </c>
      <c r="D19" s="13" t="s">
        <v>129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45841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180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45841</v>
      </c>
      <c r="AK19" s="3">
        <v>0</v>
      </c>
      <c r="AL19" s="3">
        <v>45832</v>
      </c>
      <c r="AM19" s="3">
        <v>45839</v>
      </c>
      <c r="AN19" s="3">
        <v>45840</v>
      </c>
      <c r="AO19" s="3">
        <v>45840</v>
      </c>
      <c r="AP19" s="3">
        <v>45836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6391.5543999999991</v>
      </c>
    </row>
    <row r="20" spans="1:56" ht="27.75" customHeight="1" x14ac:dyDescent="0.45">
      <c r="A20" s="3">
        <v>0</v>
      </c>
      <c r="B20" s="14" t="s">
        <v>133</v>
      </c>
      <c r="C20" s="9" t="s">
        <v>142</v>
      </c>
      <c r="D20" s="13" t="s">
        <v>225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45841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180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119</v>
      </c>
      <c r="AH20" s="1" t="s">
        <v>74</v>
      </c>
      <c r="AI20" s="1">
        <v>2</v>
      </c>
      <c r="AJ20" s="3">
        <v>45841</v>
      </c>
      <c r="AK20" s="3">
        <v>0</v>
      </c>
      <c r="AL20" s="3">
        <v>45832</v>
      </c>
      <c r="AM20" s="3">
        <v>45839</v>
      </c>
      <c r="AN20" s="3">
        <v>45840</v>
      </c>
      <c r="AO20" s="3">
        <v>45840</v>
      </c>
      <c r="AP20" s="3">
        <v>45836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2556.6217600000009</v>
      </c>
    </row>
    <row r="21" spans="1:56" ht="27.75" customHeight="1" x14ac:dyDescent="0.45">
      <c r="A21" s="3" t="s">
        <v>141</v>
      </c>
      <c r="B21" s="14" t="s">
        <v>141</v>
      </c>
      <c r="C21" s="9" t="s">
        <v>291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45838</v>
      </c>
      <c r="U21" s="11">
        <v>15000</v>
      </c>
      <c r="V21" s="10">
        <v>0</v>
      </c>
      <c r="W21" s="10">
        <v>15000</v>
      </c>
      <c r="X21" s="10">
        <v>0</v>
      </c>
      <c r="Y21" s="10">
        <v>15750</v>
      </c>
      <c r="Z21" s="9" t="s">
        <v>180</v>
      </c>
      <c r="AA21" s="8">
        <v>13201.65</v>
      </c>
      <c r="AB21" s="8">
        <v>0</v>
      </c>
      <c r="AC21" s="8">
        <v>13201.65</v>
      </c>
      <c r="AD21" s="8">
        <v>0</v>
      </c>
      <c r="AE21" s="8">
        <v>0</v>
      </c>
      <c r="AF21" s="8">
        <v>0</v>
      </c>
      <c r="AG21" s="1" t="s">
        <v>119</v>
      </c>
      <c r="AH21" s="1" t="s">
        <v>74</v>
      </c>
      <c r="AI21" s="1">
        <v>2</v>
      </c>
      <c r="AJ21" s="3">
        <v>45838</v>
      </c>
      <c r="AK21" s="3">
        <v>0</v>
      </c>
      <c r="AL21" s="3">
        <v>45829</v>
      </c>
      <c r="AM21" s="3">
        <v>45836</v>
      </c>
      <c r="AN21" s="3">
        <v>45837</v>
      </c>
      <c r="AO21" s="3">
        <v>45837</v>
      </c>
      <c r="AP21" s="3">
        <v>45833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958.73316</v>
      </c>
    </row>
    <row r="22" spans="1:56" ht="27.75" customHeight="1" x14ac:dyDescent="0.45">
      <c r="A22" s="3" t="s">
        <v>141</v>
      </c>
      <c r="B22" s="14" t="s">
        <v>141</v>
      </c>
      <c r="C22" s="9" t="s">
        <v>232</v>
      </c>
      <c r="D22" s="13" t="s">
        <v>233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45838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180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119</v>
      </c>
      <c r="AH22" s="1" t="s">
        <v>72</v>
      </c>
      <c r="AI22" s="1">
        <v>3</v>
      </c>
      <c r="AJ22" s="3">
        <v>45838</v>
      </c>
      <c r="AK22" s="3">
        <v>0</v>
      </c>
      <c r="AL22" s="3">
        <v>45828</v>
      </c>
      <c r="AM22" s="3">
        <v>45835</v>
      </c>
      <c r="AN22" s="3">
        <v>45836</v>
      </c>
      <c r="AO22" s="3">
        <v>45836</v>
      </c>
      <c r="AP22" s="3">
        <v>45833</v>
      </c>
      <c r="AQ22" s="3">
        <v>45837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180</v>
      </c>
      <c r="AA23" s="8">
        <v>179304.94999999998</v>
      </c>
      <c r="AB23" s="8">
        <v>24365.1</v>
      </c>
      <c r="AC23" s="8">
        <v>154939.84999999998</v>
      </c>
      <c r="AD23" s="8">
        <v>0</v>
      </c>
      <c r="AE23" s="8">
        <v>0</v>
      </c>
      <c r="AF23" s="8" t="s">
        <v>58</v>
      </c>
      <c r="AG23" s="1" t="s">
        <v>121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7.75" customHeight="1" x14ac:dyDescent="0.45">
      <c r="A24" s="3">
        <v>45812</v>
      </c>
      <c r="B24" s="14" t="s">
        <v>469</v>
      </c>
      <c r="C24" s="9" t="s">
        <v>73</v>
      </c>
      <c r="D24" s="13" t="s">
        <v>477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444</v>
      </c>
      <c r="T24" s="12">
        <v>45827</v>
      </c>
      <c r="U24" s="11">
        <v>5000</v>
      </c>
      <c r="V24" s="10">
        <v>5000</v>
      </c>
      <c r="W24" s="10">
        <v>0</v>
      </c>
      <c r="X24" s="10">
        <v>5200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467</v>
      </c>
      <c r="AG24" s="1" t="s">
        <v>119</v>
      </c>
      <c r="AH24" s="1" t="s">
        <v>74</v>
      </c>
      <c r="AI24" s="1">
        <v>2</v>
      </c>
      <c r="AJ24" s="3">
        <v>45827</v>
      </c>
      <c r="AK24" s="3">
        <v>0</v>
      </c>
      <c r="AL24" s="3">
        <v>45818</v>
      </c>
      <c r="AM24" s="3">
        <v>45825</v>
      </c>
      <c r="AN24" s="3">
        <v>45826</v>
      </c>
      <c r="AO24" s="3">
        <v>45826</v>
      </c>
      <c r="AP24" s="3">
        <v>45822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45812</v>
      </c>
      <c r="B25" s="14" t="s">
        <v>469</v>
      </c>
      <c r="C25" s="9" t="s">
        <v>73</v>
      </c>
      <c r="D25" s="13" t="s">
        <v>478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444</v>
      </c>
      <c r="T25" s="12">
        <v>45827</v>
      </c>
      <c r="U25" s="11">
        <v>5000</v>
      </c>
      <c r="V25" s="10">
        <v>4972</v>
      </c>
      <c r="W25" s="10">
        <v>28</v>
      </c>
      <c r="X25" s="10">
        <v>5400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467</v>
      </c>
      <c r="AG25" s="1" t="s">
        <v>121</v>
      </c>
      <c r="AH25" s="1" t="s">
        <v>74</v>
      </c>
      <c r="AI25" s="1">
        <v>2</v>
      </c>
      <c r="AJ25" s="3">
        <v>45827</v>
      </c>
      <c r="AK25" s="3">
        <v>0</v>
      </c>
      <c r="AL25" s="3">
        <v>45818</v>
      </c>
      <c r="AM25" s="3">
        <v>45825</v>
      </c>
      <c r="AN25" s="3">
        <v>45826</v>
      </c>
      <c r="AO25" s="3">
        <v>45826</v>
      </c>
      <c r="AP25" s="3">
        <v>45822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45812</v>
      </c>
      <c r="B26" s="14" t="s">
        <v>469</v>
      </c>
      <c r="C26" s="9" t="s">
        <v>73</v>
      </c>
      <c r="D26" s="13" t="s">
        <v>340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444</v>
      </c>
      <c r="T26" s="12">
        <v>45827</v>
      </c>
      <c r="U26" s="11">
        <v>10000</v>
      </c>
      <c r="V26" s="10">
        <v>5000</v>
      </c>
      <c r="W26" s="10">
        <v>5000</v>
      </c>
      <c r="X26" s="10">
        <v>10400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467</v>
      </c>
      <c r="AG26" s="1" t="s">
        <v>123</v>
      </c>
      <c r="AH26" s="1" t="s">
        <v>74</v>
      </c>
      <c r="AI26" s="1">
        <v>2</v>
      </c>
      <c r="AJ26" s="3">
        <v>45827</v>
      </c>
      <c r="AK26" s="3">
        <v>0</v>
      </c>
      <c r="AL26" s="3">
        <v>45818</v>
      </c>
      <c r="AM26" s="3">
        <v>45825</v>
      </c>
      <c r="AN26" s="3">
        <v>45826</v>
      </c>
      <c r="AO26" s="3">
        <v>45826</v>
      </c>
      <c r="AP26" s="3">
        <v>45822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45812</v>
      </c>
      <c r="B27" s="14" t="s">
        <v>479</v>
      </c>
      <c r="C27" s="9" t="s">
        <v>73</v>
      </c>
      <c r="D27" s="13" t="s">
        <v>480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444</v>
      </c>
      <c r="T27" s="12">
        <v>45827</v>
      </c>
      <c r="U27" s="11">
        <v>5000</v>
      </c>
      <c r="V27" s="10">
        <v>5165</v>
      </c>
      <c r="W27" s="10">
        <v>0</v>
      </c>
      <c r="X27" s="10">
        <v>5400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481</v>
      </c>
      <c r="AG27" s="1" t="s">
        <v>121</v>
      </c>
      <c r="AH27" s="1" t="s">
        <v>74</v>
      </c>
      <c r="AI27" s="1">
        <v>2</v>
      </c>
      <c r="AJ27" s="3">
        <v>45827</v>
      </c>
      <c r="AK27" s="3">
        <v>0</v>
      </c>
      <c r="AL27" s="3">
        <v>45818</v>
      </c>
      <c r="AM27" s="3">
        <v>45825</v>
      </c>
      <c r="AN27" s="3">
        <v>45826</v>
      </c>
      <c r="AO27" s="3">
        <v>45826</v>
      </c>
      <c r="AP27" s="3">
        <v>45822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45812</v>
      </c>
      <c r="B28" s="14" t="s">
        <v>479</v>
      </c>
      <c r="C28" s="9" t="s">
        <v>73</v>
      </c>
      <c r="D28" s="13" t="s">
        <v>482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444</v>
      </c>
      <c r="T28" s="12">
        <v>45827</v>
      </c>
      <c r="U28" s="11">
        <v>5000</v>
      </c>
      <c r="V28" s="10">
        <v>0</v>
      </c>
      <c r="W28" s="10">
        <v>5000</v>
      </c>
      <c r="X28" s="10">
        <v>5400</v>
      </c>
      <c r="Y28" s="10">
        <v>0</v>
      </c>
      <c r="Z28" s="9" t="s">
        <v>186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481</v>
      </c>
      <c r="AG28" s="1" t="s">
        <v>119</v>
      </c>
      <c r="AH28" s="1" t="s">
        <v>74</v>
      </c>
      <c r="AI28" s="1">
        <v>2</v>
      </c>
      <c r="AJ28" s="3">
        <v>45827</v>
      </c>
      <c r="AK28" s="3">
        <v>0</v>
      </c>
      <c r="AL28" s="3">
        <v>45818</v>
      </c>
      <c r="AM28" s="3">
        <v>45825</v>
      </c>
      <c r="AN28" s="3">
        <v>45826</v>
      </c>
      <c r="AO28" s="3">
        <v>45826</v>
      </c>
      <c r="AP28" s="3">
        <v>45822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45812</v>
      </c>
      <c r="B29" s="14" t="s">
        <v>483</v>
      </c>
      <c r="C29" s="9" t="s">
        <v>73</v>
      </c>
      <c r="D29" s="13" t="s">
        <v>340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444</v>
      </c>
      <c r="T29" s="12">
        <v>45827</v>
      </c>
      <c r="U29" s="11">
        <v>10000</v>
      </c>
      <c r="V29" s="10">
        <v>0</v>
      </c>
      <c r="W29" s="10">
        <v>10000</v>
      </c>
      <c r="X29" s="10">
        <v>5450</v>
      </c>
      <c r="Y29" s="10">
        <v>4777.5</v>
      </c>
      <c r="Z29" s="9" t="s">
        <v>186</v>
      </c>
      <c r="AA29" s="8">
        <v>4471.6922250000007</v>
      </c>
      <c r="AB29" s="8">
        <v>0</v>
      </c>
      <c r="AC29" s="8">
        <v>4471.6922250000007</v>
      </c>
      <c r="AD29" s="8">
        <v>0</v>
      </c>
      <c r="AE29" s="8">
        <v>0</v>
      </c>
      <c r="AF29" s="8" t="s">
        <v>481</v>
      </c>
      <c r="AG29" s="1" t="s">
        <v>119</v>
      </c>
      <c r="AH29" s="1" t="s">
        <v>74</v>
      </c>
      <c r="AI29" s="1">
        <v>2</v>
      </c>
      <c r="AJ29" s="3">
        <v>45827</v>
      </c>
      <c r="AK29" s="3">
        <v>0</v>
      </c>
      <c r="AL29" s="3">
        <v>45818</v>
      </c>
      <c r="AM29" s="3">
        <v>45825</v>
      </c>
      <c r="AN29" s="3">
        <v>45826</v>
      </c>
      <c r="AO29" s="3">
        <v>45826</v>
      </c>
      <c r="AP29" s="3">
        <v>45822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336.8277325746667</v>
      </c>
    </row>
    <row r="30" spans="1:56" ht="27.75" customHeight="1" x14ac:dyDescent="0.45">
      <c r="A30" s="3">
        <v>45812</v>
      </c>
      <c r="B30" s="14" t="s">
        <v>483</v>
      </c>
      <c r="C30" s="9" t="s">
        <v>73</v>
      </c>
      <c r="D30" s="13" t="s">
        <v>484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444</v>
      </c>
      <c r="T30" s="12">
        <v>45827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186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481</v>
      </c>
      <c r="AG30" s="1" t="s">
        <v>120</v>
      </c>
      <c r="AH30" s="1" t="s">
        <v>74</v>
      </c>
      <c r="AI30" s="1">
        <v>2</v>
      </c>
      <c r="AJ30" s="3">
        <v>45827</v>
      </c>
      <c r="AK30" s="3">
        <v>0</v>
      </c>
      <c r="AL30" s="3">
        <v>45818</v>
      </c>
      <c r="AM30" s="3">
        <v>45825</v>
      </c>
      <c r="AN30" s="3">
        <v>45826</v>
      </c>
      <c r="AO30" s="3">
        <v>45826</v>
      </c>
      <c r="AP30" s="3">
        <v>45822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45812</v>
      </c>
      <c r="B31" s="14" t="s">
        <v>479</v>
      </c>
      <c r="C31" s="9" t="s">
        <v>73</v>
      </c>
      <c r="D31" s="13" t="s">
        <v>485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444</v>
      </c>
      <c r="T31" s="12">
        <v>45828</v>
      </c>
      <c r="U31" s="11">
        <v>5000</v>
      </c>
      <c r="V31" s="10">
        <v>4654</v>
      </c>
      <c r="W31" s="10">
        <v>346</v>
      </c>
      <c r="X31" s="10">
        <v>5400</v>
      </c>
      <c r="Y31" s="10">
        <v>0</v>
      </c>
      <c r="Z31" s="9" t="s">
        <v>186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486</v>
      </c>
      <c r="AG31" s="1" t="s">
        <v>121</v>
      </c>
      <c r="AH31" s="1" t="s">
        <v>74</v>
      </c>
      <c r="AI31" s="1">
        <v>2</v>
      </c>
      <c r="AJ31" s="3">
        <v>45828</v>
      </c>
      <c r="AK31" s="3">
        <v>0</v>
      </c>
      <c r="AL31" s="3">
        <v>45819</v>
      </c>
      <c r="AM31" s="3">
        <v>45826</v>
      </c>
      <c r="AN31" s="3">
        <v>45827</v>
      </c>
      <c r="AO31" s="3">
        <v>45827</v>
      </c>
      <c r="AP31" s="3">
        <v>45823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45812</v>
      </c>
      <c r="B32" s="14" t="s">
        <v>479</v>
      </c>
      <c r="C32" s="9" t="s">
        <v>73</v>
      </c>
      <c r="D32" s="13" t="s">
        <v>183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444</v>
      </c>
      <c r="T32" s="12">
        <v>45828</v>
      </c>
      <c r="U32" s="11">
        <v>10000</v>
      </c>
      <c r="V32" s="10">
        <v>10000</v>
      </c>
      <c r="W32" s="10">
        <v>0</v>
      </c>
      <c r="X32" s="10">
        <v>10200</v>
      </c>
      <c r="Y32" s="10">
        <v>0</v>
      </c>
      <c r="Z32" s="9" t="s">
        <v>186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486</v>
      </c>
      <c r="AG32" s="1" t="s">
        <v>121</v>
      </c>
      <c r="AH32" s="1" t="s">
        <v>74</v>
      </c>
      <c r="AI32" s="1">
        <v>2</v>
      </c>
      <c r="AJ32" s="3">
        <v>45828</v>
      </c>
      <c r="AK32" s="3">
        <v>0</v>
      </c>
      <c r="AL32" s="3">
        <v>45819</v>
      </c>
      <c r="AM32" s="3">
        <v>45826</v>
      </c>
      <c r="AN32" s="3">
        <v>45827</v>
      </c>
      <c r="AO32" s="3">
        <v>45827</v>
      </c>
      <c r="AP32" s="3">
        <v>45823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0</v>
      </c>
    </row>
    <row r="33" spans="1:56" ht="27.75" customHeight="1" x14ac:dyDescent="0.45">
      <c r="A33" s="3">
        <v>45812</v>
      </c>
      <c r="B33" s="14" t="s">
        <v>483</v>
      </c>
      <c r="C33" s="9" t="s">
        <v>73</v>
      </c>
      <c r="D33" s="13" t="s">
        <v>211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444</v>
      </c>
      <c r="T33" s="12">
        <v>45828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186</v>
      </c>
      <c r="AA33" s="8">
        <v>9359.9000000000015</v>
      </c>
      <c r="AB33" s="8">
        <v>0</v>
      </c>
      <c r="AC33" s="8">
        <v>9359.9000000000015</v>
      </c>
      <c r="AD33" s="8">
        <v>0</v>
      </c>
      <c r="AE33" s="8">
        <v>0</v>
      </c>
      <c r="AF33" s="8" t="s">
        <v>486</v>
      </c>
      <c r="AG33" s="1" t="s">
        <v>121</v>
      </c>
      <c r="AH33" s="1" t="s">
        <v>74</v>
      </c>
      <c r="AI33" s="1">
        <v>2</v>
      </c>
      <c r="AJ33" s="3">
        <v>45828</v>
      </c>
      <c r="AK33" s="3">
        <v>0</v>
      </c>
      <c r="AL33" s="3">
        <v>45819</v>
      </c>
      <c r="AM33" s="3">
        <v>45826</v>
      </c>
      <c r="AN33" s="3">
        <v>45827</v>
      </c>
      <c r="AO33" s="3">
        <v>45827</v>
      </c>
      <c r="AP33" s="3">
        <v>45823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705.02926755555563</v>
      </c>
    </row>
    <row r="34" spans="1:56" ht="27.75" customHeight="1" x14ac:dyDescent="0.45">
      <c r="A34" s="3">
        <v>45812</v>
      </c>
      <c r="B34" s="14" t="s">
        <v>469</v>
      </c>
      <c r="C34" s="9" t="s">
        <v>73</v>
      </c>
      <c r="D34" s="13" t="s">
        <v>477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444</v>
      </c>
      <c r="T34" s="12">
        <v>45829</v>
      </c>
      <c r="U34" s="11">
        <v>5000</v>
      </c>
      <c r="V34" s="10">
        <v>0</v>
      </c>
      <c r="W34" s="10">
        <v>5000</v>
      </c>
      <c r="X34" s="10">
        <v>5200</v>
      </c>
      <c r="Y34" s="10">
        <v>0</v>
      </c>
      <c r="Z34" s="9" t="s">
        <v>186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487</v>
      </c>
      <c r="AG34" s="1" t="s">
        <v>119</v>
      </c>
      <c r="AH34" s="1" t="s">
        <v>74</v>
      </c>
      <c r="AI34" s="1">
        <v>2</v>
      </c>
      <c r="AJ34" s="3">
        <v>45829</v>
      </c>
      <c r="AK34" s="3">
        <v>0</v>
      </c>
      <c r="AL34" s="3">
        <v>45820</v>
      </c>
      <c r="AM34" s="3">
        <v>45827</v>
      </c>
      <c r="AN34" s="3">
        <v>45828</v>
      </c>
      <c r="AO34" s="3">
        <v>45828</v>
      </c>
      <c r="AP34" s="3">
        <v>45824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0</v>
      </c>
    </row>
    <row r="35" spans="1:56" ht="27.75" customHeight="1" x14ac:dyDescent="0.45">
      <c r="A35" s="3">
        <v>45812</v>
      </c>
      <c r="B35" s="14" t="s">
        <v>469</v>
      </c>
      <c r="C35" s="9" t="s">
        <v>73</v>
      </c>
      <c r="D35" s="13" t="s">
        <v>488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444</v>
      </c>
      <c r="T35" s="12">
        <v>45829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186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487</v>
      </c>
      <c r="AG35" s="1" t="s">
        <v>120</v>
      </c>
      <c r="AH35" s="1" t="s">
        <v>74</v>
      </c>
      <c r="AI35" s="1">
        <v>2</v>
      </c>
      <c r="AJ35" s="3">
        <v>45829</v>
      </c>
      <c r="AK35" s="3">
        <v>0</v>
      </c>
      <c r="AL35" s="3">
        <v>45820</v>
      </c>
      <c r="AM35" s="3">
        <v>45827</v>
      </c>
      <c r="AN35" s="3">
        <v>45828</v>
      </c>
      <c r="AO35" s="3">
        <v>45828</v>
      </c>
      <c r="AP35" s="3">
        <v>45824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0</v>
      </c>
    </row>
    <row r="36" spans="1:56" ht="27.75" customHeight="1" x14ac:dyDescent="0.45">
      <c r="A36" s="3">
        <v>45812</v>
      </c>
      <c r="B36" s="14" t="s">
        <v>469</v>
      </c>
      <c r="C36" s="9" t="s">
        <v>73</v>
      </c>
      <c r="D36" s="13" t="s">
        <v>210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444</v>
      </c>
      <c r="T36" s="12">
        <v>45829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186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487</v>
      </c>
      <c r="AG36" s="1" t="s">
        <v>120</v>
      </c>
      <c r="AH36" s="1" t="s">
        <v>74</v>
      </c>
      <c r="AI36" s="1">
        <v>2</v>
      </c>
      <c r="AJ36" s="3">
        <v>45829</v>
      </c>
      <c r="AK36" s="3">
        <v>0</v>
      </c>
      <c r="AL36" s="3">
        <v>45820</v>
      </c>
      <c r="AM36" s="3">
        <v>45827</v>
      </c>
      <c r="AN36" s="3">
        <v>45828</v>
      </c>
      <c r="AO36" s="3">
        <v>45828</v>
      </c>
      <c r="AP36" s="3">
        <v>45824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0</v>
      </c>
    </row>
    <row r="37" spans="1:56" ht="27.75" customHeight="1" x14ac:dyDescent="0.45">
      <c r="A37" s="3">
        <v>45812</v>
      </c>
      <c r="B37" s="14" t="s">
        <v>469</v>
      </c>
      <c r="C37" s="9" t="s">
        <v>73</v>
      </c>
      <c r="D37" s="13" t="s">
        <v>183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444</v>
      </c>
      <c r="T37" s="12">
        <v>45829</v>
      </c>
      <c r="U37" s="11">
        <v>10000</v>
      </c>
      <c r="V37" s="10">
        <v>9568</v>
      </c>
      <c r="W37" s="10">
        <v>432</v>
      </c>
      <c r="X37" s="10">
        <v>10600</v>
      </c>
      <c r="Y37" s="10">
        <v>0</v>
      </c>
      <c r="Z37" s="9" t="s">
        <v>186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487</v>
      </c>
      <c r="AG37" s="1" t="s">
        <v>120</v>
      </c>
      <c r="AH37" s="1" t="s">
        <v>74</v>
      </c>
      <c r="AI37" s="1">
        <v>2</v>
      </c>
      <c r="AJ37" s="3">
        <v>45829</v>
      </c>
      <c r="AK37" s="3">
        <v>0</v>
      </c>
      <c r="AL37" s="3">
        <v>45820</v>
      </c>
      <c r="AM37" s="3">
        <v>45827</v>
      </c>
      <c r="AN37" s="3">
        <v>45828</v>
      </c>
      <c r="AO37" s="3">
        <v>45828</v>
      </c>
      <c r="AP37" s="3">
        <v>45824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0</v>
      </c>
    </row>
    <row r="38" spans="1:56" ht="27.75" customHeight="1" x14ac:dyDescent="0.45">
      <c r="A38" s="3">
        <v>45820</v>
      </c>
      <c r="B38" s="14" t="s">
        <v>577</v>
      </c>
      <c r="C38" s="9" t="s">
        <v>73</v>
      </c>
      <c r="D38" s="13" t="s">
        <v>480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444</v>
      </c>
      <c r="T38" s="12">
        <v>45832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563</v>
      </c>
      <c r="AG38" s="1" t="s">
        <v>120</v>
      </c>
      <c r="AH38" s="1" t="s">
        <v>74</v>
      </c>
      <c r="AI38" s="1">
        <v>2</v>
      </c>
      <c r="AJ38" s="3">
        <v>45829</v>
      </c>
      <c r="AK38" s="3">
        <v>0</v>
      </c>
      <c r="AL38" s="3">
        <v>45820</v>
      </c>
      <c r="AM38" s="3">
        <v>45827</v>
      </c>
      <c r="AN38" s="3">
        <v>45828</v>
      </c>
      <c r="AO38" s="3">
        <v>45828</v>
      </c>
      <c r="AP38" s="3">
        <v>45824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331.46898400000003</v>
      </c>
    </row>
    <row r="39" spans="1:56" ht="27.75" customHeight="1" x14ac:dyDescent="0.45">
      <c r="A39" s="3">
        <v>45820</v>
      </c>
      <c r="B39" s="14" t="s">
        <v>577</v>
      </c>
      <c r="C39" s="9" t="s">
        <v>73</v>
      </c>
      <c r="D39" s="13" t="s">
        <v>578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444</v>
      </c>
      <c r="T39" s="12">
        <v>45832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563</v>
      </c>
      <c r="AG39" s="1" t="s">
        <v>120</v>
      </c>
      <c r="AH39" s="1" t="s">
        <v>74</v>
      </c>
      <c r="AI39" s="1">
        <v>2</v>
      </c>
      <c r="AJ39" s="3">
        <v>45832</v>
      </c>
      <c r="AK39" s="3">
        <v>0</v>
      </c>
      <c r="AL39" s="3">
        <v>45823</v>
      </c>
      <c r="AM39" s="3">
        <v>45830</v>
      </c>
      <c r="AN39" s="3">
        <v>45831</v>
      </c>
      <c r="AO39" s="3">
        <v>45831</v>
      </c>
      <c r="AP39" s="3">
        <v>45827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331.46898400000003</v>
      </c>
    </row>
    <row r="40" spans="1:56" ht="27.75" customHeight="1" x14ac:dyDescent="0.45">
      <c r="A40" s="3">
        <v>45820</v>
      </c>
      <c r="B40" s="14" t="s">
        <v>577</v>
      </c>
      <c r="C40" s="9" t="s">
        <v>73</v>
      </c>
      <c r="D40" s="13" t="s">
        <v>222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444</v>
      </c>
      <c r="T40" s="12">
        <v>45832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186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563</v>
      </c>
      <c r="AG40" s="1" t="s">
        <v>120</v>
      </c>
      <c r="AH40" s="1" t="s">
        <v>74</v>
      </c>
      <c r="AI40" s="1">
        <v>2</v>
      </c>
      <c r="AJ40" s="3">
        <v>45832</v>
      </c>
      <c r="AK40" s="3">
        <v>0</v>
      </c>
      <c r="AL40" s="3">
        <v>45823</v>
      </c>
      <c r="AM40" s="3">
        <v>45830</v>
      </c>
      <c r="AN40" s="3">
        <v>45831</v>
      </c>
      <c r="AO40" s="3">
        <v>45831</v>
      </c>
      <c r="AP40" s="3">
        <v>45827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662.93796800000007</v>
      </c>
    </row>
    <row r="41" spans="1:56" ht="27.75" customHeight="1" x14ac:dyDescent="0.45">
      <c r="A41" s="3">
        <v>45820</v>
      </c>
      <c r="B41" s="14" t="s">
        <v>577</v>
      </c>
      <c r="C41" s="9" t="s">
        <v>73</v>
      </c>
      <c r="D41" s="13" t="s">
        <v>183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444</v>
      </c>
      <c r="T41" s="12">
        <v>45834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186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557</v>
      </c>
      <c r="AG41" s="1" t="s">
        <v>120</v>
      </c>
      <c r="AH41" s="1" t="s">
        <v>74</v>
      </c>
      <c r="AI41" s="1">
        <v>2</v>
      </c>
      <c r="AJ41" s="3">
        <v>45832</v>
      </c>
      <c r="AK41" s="3">
        <v>0</v>
      </c>
      <c r="AL41" s="3">
        <v>45823</v>
      </c>
      <c r="AM41" s="3">
        <v>45830</v>
      </c>
      <c r="AN41" s="3">
        <v>45831</v>
      </c>
      <c r="AO41" s="3">
        <v>45831</v>
      </c>
      <c r="AP41" s="3">
        <v>45827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662.93796800000007</v>
      </c>
    </row>
    <row r="42" spans="1:56" ht="27.75" customHeight="1" x14ac:dyDescent="0.45">
      <c r="A42" s="3">
        <v>45820</v>
      </c>
      <c r="B42" s="14" t="s">
        <v>577</v>
      </c>
      <c r="C42" s="9" t="s">
        <v>73</v>
      </c>
      <c r="D42" s="13" t="s">
        <v>211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444</v>
      </c>
      <c r="T42" s="12">
        <v>45834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557</v>
      </c>
      <c r="AG42" s="1" t="s">
        <v>120</v>
      </c>
      <c r="AH42" s="1" t="s">
        <v>74</v>
      </c>
      <c r="AI42" s="1">
        <v>2</v>
      </c>
      <c r="AJ42" s="3">
        <v>45834</v>
      </c>
      <c r="AK42" s="3">
        <v>0</v>
      </c>
      <c r="AL42" s="3">
        <v>45825</v>
      </c>
      <c r="AM42" s="3">
        <v>45832</v>
      </c>
      <c r="AN42" s="3">
        <v>45833</v>
      </c>
      <c r="AO42" s="3">
        <v>45833</v>
      </c>
      <c r="AP42" s="3">
        <v>45829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331.46898400000003</v>
      </c>
    </row>
    <row r="43" spans="1:56" ht="27.75" customHeight="1" x14ac:dyDescent="0.45">
      <c r="A43" s="3">
        <v>45820</v>
      </c>
      <c r="B43" s="14" t="s">
        <v>579</v>
      </c>
      <c r="C43" s="9" t="s">
        <v>73</v>
      </c>
      <c r="D43" s="13" t="s">
        <v>480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444</v>
      </c>
      <c r="T43" s="12">
        <v>45832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556</v>
      </c>
      <c r="AG43" s="1" t="s">
        <v>120</v>
      </c>
      <c r="AH43" s="1" t="s">
        <v>74</v>
      </c>
      <c r="AI43" s="1">
        <v>2</v>
      </c>
      <c r="AJ43" s="3">
        <v>45832</v>
      </c>
      <c r="AK43" s="3">
        <v>0</v>
      </c>
      <c r="AL43" s="3">
        <v>45823</v>
      </c>
      <c r="AM43" s="3">
        <v>45830</v>
      </c>
      <c r="AN43" s="3">
        <v>45831</v>
      </c>
      <c r="AO43" s="3">
        <v>45831</v>
      </c>
      <c r="AP43" s="3">
        <v>45827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331.46898400000003</v>
      </c>
    </row>
    <row r="44" spans="1:56" ht="27.75" customHeight="1" x14ac:dyDescent="0.45">
      <c r="A44" s="3">
        <v>45820</v>
      </c>
      <c r="B44" s="14" t="s">
        <v>579</v>
      </c>
      <c r="C44" s="9" t="s">
        <v>73</v>
      </c>
      <c r="D44" s="13" t="s">
        <v>222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444</v>
      </c>
      <c r="T44" s="12">
        <v>45832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186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 t="s">
        <v>556</v>
      </c>
      <c r="AG44" s="1" t="s">
        <v>120</v>
      </c>
      <c r="AH44" s="1" t="s">
        <v>74</v>
      </c>
      <c r="AI44" s="1">
        <v>2</v>
      </c>
      <c r="AJ44" s="3">
        <v>45832</v>
      </c>
      <c r="AK44" s="3">
        <v>0</v>
      </c>
      <c r="AL44" s="3">
        <v>45823</v>
      </c>
      <c r="AM44" s="3">
        <v>45830</v>
      </c>
      <c r="AN44" s="3">
        <v>45831</v>
      </c>
      <c r="AO44" s="3">
        <v>45831</v>
      </c>
      <c r="AP44" s="3">
        <v>45827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662.93796800000007</v>
      </c>
    </row>
    <row r="45" spans="1:56" ht="27.75" customHeight="1" x14ac:dyDescent="0.45">
      <c r="A45" s="3">
        <v>45820</v>
      </c>
      <c r="B45" s="14" t="s">
        <v>579</v>
      </c>
      <c r="C45" s="9" t="s">
        <v>73</v>
      </c>
      <c r="D45" s="13" t="s">
        <v>580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444</v>
      </c>
      <c r="T45" s="12">
        <v>45834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558</v>
      </c>
      <c r="AG45" s="1" t="s">
        <v>120</v>
      </c>
      <c r="AH45" s="1" t="s">
        <v>74</v>
      </c>
      <c r="AI45" s="1">
        <v>2</v>
      </c>
      <c r="AJ45" s="3">
        <v>45832</v>
      </c>
      <c r="AK45" s="3">
        <v>0</v>
      </c>
      <c r="AL45" s="3">
        <v>45823</v>
      </c>
      <c r="AM45" s="3">
        <v>45830</v>
      </c>
      <c r="AN45" s="3">
        <v>45831</v>
      </c>
      <c r="AO45" s="3">
        <v>45831</v>
      </c>
      <c r="AP45" s="3">
        <v>45827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331.46898400000003</v>
      </c>
    </row>
    <row r="46" spans="1:56" ht="27.75" customHeight="1" x14ac:dyDescent="0.45">
      <c r="A46" s="3">
        <v>45820</v>
      </c>
      <c r="B46" s="14" t="s">
        <v>579</v>
      </c>
      <c r="C46" s="9" t="s">
        <v>73</v>
      </c>
      <c r="D46" s="13" t="s">
        <v>581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444</v>
      </c>
      <c r="T46" s="12">
        <v>45834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558</v>
      </c>
      <c r="AG46" s="1" t="s">
        <v>120</v>
      </c>
      <c r="AH46" s="1" t="s">
        <v>74</v>
      </c>
      <c r="AI46" s="1">
        <v>2</v>
      </c>
      <c r="AJ46" s="3">
        <v>45834</v>
      </c>
      <c r="AK46" s="3">
        <v>0</v>
      </c>
      <c r="AL46" s="3">
        <v>45825</v>
      </c>
      <c r="AM46" s="3">
        <v>45832</v>
      </c>
      <c r="AN46" s="3">
        <v>45833</v>
      </c>
      <c r="AO46" s="3">
        <v>45833</v>
      </c>
      <c r="AP46" s="3">
        <v>45829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331.46898400000003</v>
      </c>
    </row>
    <row r="47" spans="1:56" ht="27.75" customHeight="1" x14ac:dyDescent="0.45">
      <c r="A47" s="3">
        <v>45820</v>
      </c>
      <c r="B47" s="14" t="s">
        <v>579</v>
      </c>
      <c r="C47" s="9" t="s">
        <v>73</v>
      </c>
      <c r="D47" s="13" t="s">
        <v>210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444</v>
      </c>
      <c r="T47" s="12">
        <v>45834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186</v>
      </c>
      <c r="AA47" s="8">
        <v>8801.1</v>
      </c>
      <c r="AB47" s="8">
        <v>0</v>
      </c>
      <c r="AC47" s="8">
        <v>8801.1</v>
      </c>
      <c r="AD47" s="8">
        <v>0</v>
      </c>
      <c r="AE47" s="8">
        <v>0</v>
      </c>
      <c r="AF47" s="8" t="s">
        <v>558</v>
      </c>
      <c r="AG47" s="1" t="s">
        <v>120</v>
      </c>
      <c r="AH47" s="1" t="s">
        <v>74</v>
      </c>
      <c r="AI47" s="1">
        <v>2</v>
      </c>
      <c r="AJ47" s="3">
        <v>45834</v>
      </c>
      <c r="AK47" s="3">
        <v>0</v>
      </c>
      <c r="AL47" s="3">
        <v>45825</v>
      </c>
      <c r="AM47" s="3">
        <v>45832</v>
      </c>
      <c r="AN47" s="3">
        <v>45833</v>
      </c>
      <c r="AO47" s="3">
        <v>45833</v>
      </c>
      <c r="AP47" s="3">
        <v>45829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662.93796800000007</v>
      </c>
    </row>
    <row r="48" spans="1:56" ht="27.75" customHeight="1" x14ac:dyDescent="0.45">
      <c r="A48" s="3">
        <v>45820</v>
      </c>
      <c r="B48" s="14" t="s">
        <v>582</v>
      </c>
      <c r="C48" s="9" t="s">
        <v>73</v>
      </c>
      <c r="D48" s="13" t="s">
        <v>340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444</v>
      </c>
      <c r="T48" s="12">
        <v>45832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186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556</v>
      </c>
      <c r="AG48" s="1" t="s">
        <v>122</v>
      </c>
      <c r="AH48" s="1" t="s">
        <v>74</v>
      </c>
      <c r="AI48" s="1">
        <v>2</v>
      </c>
      <c r="AJ48" s="3">
        <v>45832</v>
      </c>
      <c r="AK48" s="3">
        <v>0</v>
      </c>
      <c r="AL48" s="3">
        <v>45823</v>
      </c>
      <c r="AM48" s="3">
        <v>45830</v>
      </c>
      <c r="AN48" s="3">
        <v>45831</v>
      </c>
      <c r="AO48" s="3">
        <v>45831</v>
      </c>
      <c r="AP48" s="3">
        <v>45827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352.51463377777782</v>
      </c>
    </row>
    <row r="49" spans="1:56" ht="27.75" customHeight="1" x14ac:dyDescent="0.45">
      <c r="A49" s="3">
        <v>45820</v>
      </c>
      <c r="B49" s="14" t="s">
        <v>582</v>
      </c>
      <c r="C49" s="9" t="s">
        <v>73</v>
      </c>
      <c r="D49" s="13" t="s">
        <v>211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444</v>
      </c>
      <c r="T49" s="12">
        <v>45832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186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556</v>
      </c>
      <c r="AG49" s="1" t="s">
        <v>122</v>
      </c>
      <c r="AH49" s="1" t="s">
        <v>74</v>
      </c>
      <c r="AI49" s="1">
        <v>2</v>
      </c>
      <c r="AJ49" s="3">
        <v>45832</v>
      </c>
      <c r="AK49" s="3">
        <v>0</v>
      </c>
      <c r="AL49" s="3">
        <v>45823</v>
      </c>
      <c r="AM49" s="3">
        <v>45830</v>
      </c>
      <c r="AN49" s="3">
        <v>45831</v>
      </c>
      <c r="AO49" s="3">
        <v>45831</v>
      </c>
      <c r="AP49" s="3">
        <v>45827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352.51463377777782</v>
      </c>
    </row>
    <row r="50" spans="1:56" ht="27.75" customHeight="1" x14ac:dyDescent="0.45">
      <c r="A50" s="3">
        <v>45820</v>
      </c>
      <c r="B50" s="14" t="s">
        <v>583</v>
      </c>
      <c r="C50" s="9" t="s">
        <v>73</v>
      </c>
      <c r="D50" s="13" t="s">
        <v>340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444</v>
      </c>
      <c r="T50" s="12">
        <v>45834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557</v>
      </c>
      <c r="AG50" s="1" t="s">
        <v>61</v>
      </c>
      <c r="AH50" s="1" t="s">
        <v>74</v>
      </c>
      <c r="AI50" s="1">
        <v>2</v>
      </c>
      <c r="AJ50" s="3">
        <v>45834</v>
      </c>
      <c r="AK50" s="3">
        <v>0</v>
      </c>
      <c r="AL50" s="3">
        <v>45825</v>
      </c>
      <c r="AM50" s="3">
        <v>45832</v>
      </c>
      <c r="AN50" s="3">
        <v>45833</v>
      </c>
      <c r="AO50" s="3">
        <v>45833</v>
      </c>
      <c r="AP50" s="3">
        <v>45829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187</v>
      </c>
      <c r="BD50" s="56">
        <v>352.51463377777782</v>
      </c>
    </row>
    <row r="51" spans="1:56" ht="27.75" customHeight="1" x14ac:dyDescent="0.45">
      <c r="A51" s="3">
        <v>45820</v>
      </c>
      <c r="B51" s="14" t="s">
        <v>583</v>
      </c>
      <c r="C51" s="9" t="s">
        <v>73</v>
      </c>
      <c r="D51" s="13" t="s">
        <v>59</v>
      </c>
      <c r="E51" s="9">
        <v>19</v>
      </c>
      <c r="F51" s="9">
        <v>36</v>
      </c>
      <c r="G51" s="9" t="s">
        <v>60</v>
      </c>
      <c r="H51" s="9">
        <v>0</v>
      </c>
      <c r="I51" s="9">
        <v>75</v>
      </c>
      <c r="J51" s="9" t="s">
        <v>78</v>
      </c>
      <c r="K51" s="9">
        <v>5</v>
      </c>
      <c r="L51" s="9" t="s">
        <v>93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444</v>
      </c>
      <c r="T51" s="12">
        <v>45834</v>
      </c>
      <c r="U51" s="11">
        <v>5000</v>
      </c>
      <c r="V51" s="10">
        <v>0</v>
      </c>
      <c r="W51" s="10">
        <v>5000</v>
      </c>
      <c r="X51" s="10">
        <v>0</v>
      </c>
      <c r="Y51" s="10">
        <v>0</v>
      </c>
      <c r="Z51" s="9" t="s">
        <v>186</v>
      </c>
      <c r="AA51" s="8">
        <v>5238.75</v>
      </c>
      <c r="AB51" s="8">
        <v>0</v>
      </c>
      <c r="AC51" s="8">
        <v>5238.75</v>
      </c>
      <c r="AD51" s="8">
        <v>0</v>
      </c>
      <c r="AE51" s="8">
        <v>0</v>
      </c>
      <c r="AF51" s="8" t="s">
        <v>557</v>
      </c>
      <c r="AG51" s="1" t="s">
        <v>119</v>
      </c>
      <c r="AH51" s="1" t="s">
        <v>77</v>
      </c>
      <c r="AI51" s="1">
        <v>2</v>
      </c>
      <c r="AJ51" s="3">
        <v>45834</v>
      </c>
      <c r="AK51" s="3">
        <v>0</v>
      </c>
      <c r="AL51" s="3">
        <v>0</v>
      </c>
      <c r="AM51" s="3">
        <v>0</v>
      </c>
      <c r="AN51" s="3">
        <v>0</v>
      </c>
      <c r="AO51" s="3">
        <v>45832</v>
      </c>
      <c r="AP51" s="3">
        <v>45829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187</v>
      </c>
      <c r="BD51" s="56">
        <v>394.60593333333333</v>
      </c>
    </row>
    <row r="52" spans="1:56" ht="27.75" customHeight="1" x14ac:dyDescent="0.45">
      <c r="A52" s="3">
        <v>45820</v>
      </c>
      <c r="B52" s="14" t="s">
        <v>584</v>
      </c>
      <c r="C52" s="9" t="s">
        <v>73</v>
      </c>
      <c r="D52" s="13" t="s">
        <v>59</v>
      </c>
      <c r="E52" s="9">
        <v>19</v>
      </c>
      <c r="F52" s="9">
        <v>36</v>
      </c>
      <c r="G52" s="9" t="s">
        <v>60</v>
      </c>
      <c r="H52" s="9">
        <v>0</v>
      </c>
      <c r="I52" s="9">
        <v>75</v>
      </c>
      <c r="J52" s="9" t="s">
        <v>78</v>
      </c>
      <c r="K52" s="9">
        <v>5</v>
      </c>
      <c r="L52" s="9" t="s">
        <v>93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444</v>
      </c>
      <c r="T52" s="12">
        <v>45834</v>
      </c>
      <c r="U52" s="11">
        <v>5000</v>
      </c>
      <c r="V52" s="10">
        <v>0</v>
      </c>
      <c r="W52" s="10">
        <v>5000</v>
      </c>
      <c r="X52" s="10">
        <v>0</v>
      </c>
      <c r="Y52" s="10">
        <v>0</v>
      </c>
      <c r="Z52" s="9" t="s">
        <v>186</v>
      </c>
      <c r="AA52" s="8">
        <v>5238.75</v>
      </c>
      <c r="AB52" s="8">
        <v>0</v>
      </c>
      <c r="AC52" s="8">
        <v>5238.75</v>
      </c>
      <c r="AD52" s="8">
        <v>0</v>
      </c>
      <c r="AE52" s="8">
        <v>0</v>
      </c>
      <c r="AF52" s="8" t="s">
        <v>558</v>
      </c>
      <c r="AG52" s="1" t="s">
        <v>120</v>
      </c>
      <c r="AH52" s="1" t="s">
        <v>77</v>
      </c>
      <c r="AI52" s="1">
        <v>2</v>
      </c>
      <c r="AJ52" s="3">
        <v>45834</v>
      </c>
      <c r="AK52" s="3">
        <v>0</v>
      </c>
      <c r="AL52" s="3">
        <v>0</v>
      </c>
      <c r="AM52" s="3">
        <v>0</v>
      </c>
      <c r="AN52" s="3">
        <v>0</v>
      </c>
      <c r="AO52" s="3">
        <v>45832</v>
      </c>
      <c r="AP52" s="3">
        <v>45829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187</v>
      </c>
      <c r="BD52" s="56">
        <v>394.60593333333333</v>
      </c>
    </row>
    <row r="53" spans="1:56" ht="27.75" customHeight="1" x14ac:dyDescent="0.45">
      <c r="A53" s="3" t="s">
        <v>141</v>
      </c>
      <c r="B53" s="14" t="s">
        <v>141</v>
      </c>
      <c r="C53" s="9" t="s">
        <v>73</v>
      </c>
      <c r="D53" s="13" t="s">
        <v>61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150</v>
      </c>
      <c r="T53" s="12">
        <v>45868</v>
      </c>
      <c r="U53" s="11">
        <v>400000</v>
      </c>
      <c r="V53" s="10">
        <v>0</v>
      </c>
      <c r="W53" s="10">
        <v>400000</v>
      </c>
      <c r="X53" s="10">
        <v>0</v>
      </c>
      <c r="Y53" s="10">
        <v>420000</v>
      </c>
      <c r="Z53" s="9" t="s">
        <v>186</v>
      </c>
      <c r="AA53" s="8">
        <v>352043.99999999994</v>
      </c>
      <c r="AB53" s="8">
        <v>0</v>
      </c>
      <c r="AC53" s="8">
        <v>352043.99999999994</v>
      </c>
      <c r="AD53" s="8">
        <v>0</v>
      </c>
      <c r="AE53" s="8">
        <v>0</v>
      </c>
      <c r="AF53" s="8">
        <v>0</v>
      </c>
      <c r="AG53" s="1" t="s">
        <v>119</v>
      </c>
      <c r="AH53" s="1" t="s">
        <v>74</v>
      </c>
      <c r="AI53" s="1">
        <v>2</v>
      </c>
      <c r="AJ53" s="3">
        <v>45868</v>
      </c>
      <c r="AK53" s="3">
        <v>0</v>
      </c>
      <c r="AL53" s="3">
        <v>45859</v>
      </c>
      <c r="AM53" s="3">
        <v>45866</v>
      </c>
      <c r="AN53" s="3">
        <v>45867</v>
      </c>
      <c r="AO53" s="3">
        <v>45867</v>
      </c>
      <c r="AP53" s="3">
        <v>45863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187</v>
      </c>
      <c r="BD53" s="56">
        <v>26517.51872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30</v>
      </c>
      <c r="G54" s="9">
        <v>0</v>
      </c>
      <c r="H54" s="9">
        <v>0</v>
      </c>
      <c r="I54" s="9">
        <v>63</v>
      </c>
      <c r="J54" s="9" t="s">
        <v>78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186</v>
      </c>
      <c r="AA54" s="8">
        <v>452000.64222499996</v>
      </c>
      <c r="AB54" s="8">
        <v>0</v>
      </c>
      <c r="AC54" s="8">
        <v>452000.64222499996</v>
      </c>
      <c r="AD54" s="8">
        <v>0</v>
      </c>
      <c r="AE54" s="8">
        <v>0</v>
      </c>
      <c r="AF54" s="8" t="s">
        <v>58</v>
      </c>
      <c r="AG54" s="1" t="s">
        <v>119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188</v>
      </c>
      <c r="BD54" s="56">
        <v>0</v>
      </c>
    </row>
    <row r="55" spans="1:56" ht="27.75" customHeight="1" x14ac:dyDescent="0.45">
      <c r="A55" s="3">
        <v>45819</v>
      </c>
      <c r="B55" s="14" t="s">
        <v>559</v>
      </c>
      <c r="C55" s="9" t="s">
        <v>402</v>
      </c>
      <c r="D55" s="13" t="s">
        <v>544</v>
      </c>
      <c r="E55" s="9">
        <v>19</v>
      </c>
      <c r="F55" s="9">
        <v>34</v>
      </c>
      <c r="G55" s="9" t="s">
        <v>60</v>
      </c>
      <c r="H55" s="9" t="s">
        <v>76</v>
      </c>
      <c r="I55" s="9">
        <v>84</v>
      </c>
      <c r="J55" s="9" t="s">
        <v>57</v>
      </c>
      <c r="K55" s="9">
        <v>5</v>
      </c>
      <c r="L55" s="9" t="s">
        <v>91</v>
      </c>
      <c r="M55" s="10">
        <v>20</v>
      </c>
      <c r="N55" s="9">
        <v>37</v>
      </c>
      <c r="O55" s="9">
        <v>40</v>
      </c>
      <c r="P55" s="10">
        <v>365.12959231999992</v>
      </c>
      <c r="Q55" s="10">
        <v>0</v>
      </c>
      <c r="R55" s="10">
        <v>365.12959231999992</v>
      </c>
      <c r="S55" s="9" t="s">
        <v>67</v>
      </c>
      <c r="T55" s="12">
        <v>45832</v>
      </c>
      <c r="U55" s="11">
        <v>20000</v>
      </c>
      <c r="V55" s="10">
        <v>0</v>
      </c>
      <c r="W55" s="10">
        <v>20000</v>
      </c>
      <c r="X55" s="10">
        <v>0</v>
      </c>
      <c r="Y55" s="10">
        <v>21000</v>
      </c>
      <c r="Z55" s="9" t="s">
        <v>248</v>
      </c>
      <c r="AA55" s="8">
        <v>19837.400000000001</v>
      </c>
      <c r="AB55" s="8">
        <v>19837.400000000001</v>
      </c>
      <c r="AC55" s="8">
        <v>0</v>
      </c>
      <c r="AD55" s="8">
        <v>19837.400000000001</v>
      </c>
      <c r="AE55" s="8">
        <v>0</v>
      </c>
      <c r="AF55" s="8">
        <v>0</v>
      </c>
      <c r="AG55" s="1" t="s">
        <v>119</v>
      </c>
      <c r="AH55" s="1" t="s">
        <v>75</v>
      </c>
      <c r="AI55" s="1">
        <v>4</v>
      </c>
      <c r="AJ55" s="3">
        <v>45832</v>
      </c>
      <c r="AK55" s="3">
        <v>45828</v>
      </c>
      <c r="AL55" s="3">
        <v>45821</v>
      </c>
      <c r="AM55" s="3">
        <v>45829</v>
      </c>
      <c r="AN55" s="3">
        <v>45830</v>
      </c>
      <c r="AO55" s="3">
        <v>45831</v>
      </c>
      <c r="AP55" s="3">
        <v>45827</v>
      </c>
      <c r="AQ55" s="3">
        <v>45832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607</v>
      </c>
      <c r="AZ55" s="2">
        <v>0</v>
      </c>
      <c r="BA55" s="2">
        <v>0</v>
      </c>
      <c r="BB55" s="2">
        <v>0</v>
      </c>
      <c r="BC55" s="1" t="s">
        <v>104</v>
      </c>
      <c r="BD55" s="56">
        <v>0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56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 t="s">
        <v>96</v>
      </c>
      <c r="W56" s="10">
        <v>0</v>
      </c>
      <c r="X56" s="10">
        <v>0</v>
      </c>
      <c r="Y56" s="10">
        <v>0</v>
      </c>
      <c r="Z56" s="9" t="s">
        <v>248</v>
      </c>
      <c r="AA56" s="8">
        <v>19837.400000000001</v>
      </c>
      <c r="AB56" s="8">
        <v>19837.400000000001</v>
      </c>
      <c r="AC56" s="8">
        <v>0</v>
      </c>
      <c r="AD56" s="8">
        <v>19837.400000000001</v>
      </c>
      <c r="AE56" s="8">
        <v>0</v>
      </c>
      <c r="AF56" s="8" t="s">
        <v>58</v>
      </c>
      <c r="AG56" s="1" t="s">
        <v>120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249</v>
      </c>
      <c r="BD56" s="56">
        <v>0</v>
      </c>
    </row>
    <row r="57" spans="1:56" ht="27.75" customHeight="1" x14ac:dyDescent="0.45">
      <c r="A57" s="3">
        <v>45796</v>
      </c>
      <c r="B57" s="14" t="s">
        <v>368</v>
      </c>
      <c r="C57" s="9" t="s">
        <v>147</v>
      </c>
      <c r="D57" s="13" t="s">
        <v>359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221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 t="s">
        <v>63</v>
      </c>
      <c r="U57" s="11">
        <v>503</v>
      </c>
      <c r="V57" s="10">
        <v>0</v>
      </c>
      <c r="W57" s="10">
        <v>503</v>
      </c>
      <c r="X57" s="10">
        <v>5250</v>
      </c>
      <c r="Y57" s="10">
        <v>0</v>
      </c>
      <c r="Z57" s="9" t="s">
        <v>116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119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214</v>
      </c>
      <c r="BD57" s="56">
        <v>0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116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119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215</v>
      </c>
      <c r="BD58" s="56">
        <v>0</v>
      </c>
    </row>
    <row r="59" spans="1:56" ht="27.75" customHeight="1" x14ac:dyDescent="0.45">
      <c r="A59" s="3">
        <v>45818</v>
      </c>
      <c r="B59" s="14" t="s">
        <v>560</v>
      </c>
      <c r="C59" s="9" t="s">
        <v>330</v>
      </c>
      <c r="D59" s="13" t="s">
        <v>528</v>
      </c>
      <c r="E59" s="9">
        <v>20</v>
      </c>
      <c r="F59" s="9">
        <v>32</v>
      </c>
      <c r="G59" s="9" t="s">
        <v>60</v>
      </c>
      <c r="H59" s="9">
        <v>0</v>
      </c>
      <c r="I59" s="9">
        <v>60</v>
      </c>
      <c r="J59" s="9" t="s">
        <v>57</v>
      </c>
      <c r="K59" s="9">
        <v>5</v>
      </c>
      <c r="L59" s="9" t="s">
        <v>93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45828</v>
      </c>
      <c r="U59" s="11">
        <v>20000</v>
      </c>
      <c r="V59" s="10">
        <v>0</v>
      </c>
      <c r="W59" s="10">
        <v>20000</v>
      </c>
      <c r="X59" s="10">
        <v>0</v>
      </c>
      <c r="Y59" s="10">
        <v>21000</v>
      </c>
      <c r="Z59" s="9" t="s">
        <v>146</v>
      </c>
      <c r="AA59" s="8">
        <v>18719.800000000003</v>
      </c>
      <c r="AB59" s="8">
        <v>18719.800000000003</v>
      </c>
      <c r="AC59" s="8">
        <v>0</v>
      </c>
      <c r="AD59" s="8">
        <v>0</v>
      </c>
      <c r="AE59" s="8">
        <v>0</v>
      </c>
      <c r="AF59" s="8">
        <v>0</v>
      </c>
      <c r="AG59" s="1" t="s">
        <v>121</v>
      </c>
      <c r="AH59" s="1" t="s">
        <v>74</v>
      </c>
      <c r="AI59" s="1">
        <v>2</v>
      </c>
      <c r="AJ59" s="3">
        <v>45828</v>
      </c>
      <c r="AK59" s="3">
        <v>0</v>
      </c>
      <c r="AL59" s="3">
        <v>45819</v>
      </c>
      <c r="AM59" s="3">
        <v>45826</v>
      </c>
      <c r="AN59" s="3">
        <v>45827</v>
      </c>
      <c r="AO59" s="3">
        <v>45827</v>
      </c>
      <c r="AP59" s="3">
        <v>45823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 t="s">
        <v>70</v>
      </c>
      <c r="AY59" s="2" t="s">
        <v>545</v>
      </c>
      <c r="AZ59" s="2">
        <v>0</v>
      </c>
      <c r="BA59" s="2">
        <v>0</v>
      </c>
      <c r="BB59" s="2">
        <v>0</v>
      </c>
      <c r="BC59" s="1" t="s">
        <v>105</v>
      </c>
      <c r="BD59" s="56">
        <v>0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65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146</v>
      </c>
      <c r="AA60" s="8">
        <v>18719.800000000003</v>
      </c>
      <c r="AB60" s="8">
        <v>18719.800000000003</v>
      </c>
      <c r="AC60" s="8">
        <v>0</v>
      </c>
      <c r="AD60" s="8">
        <v>0</v>
      </c>
      <c r="AE60" s="8">
        <v>0</v>
      </c>
      <c r="AF60" s="8" t="s">
        <v>58</v>
      </c>
      <c r="AG60" s="1" t="s">
        <v>121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0</v>
      </c>
    </row>
    <row r="61" spans="1:56" ht="27.75" customHeight="1" x14ac:dyDescent="0.45">
      <c r="A61" s="3">
        <v>45796</v>
      </c>
      <c r="B61" s="14" t="s">
        <v>369</v>
      </c>
      <c r="C61" s="9" t="s">
        <v>147</v>
      </c>
      <c r="D61" s="13" t="s">
        <v>361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833</v>
      </c>
      <c r="V61" s="10">
        <v>0</v>
      </c>
      <c r="W61" s="10">
        <v>833</v>
      </c>
      <c r="X61" s="10">
        <v>5975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45796</v>
      </c>
      <c r="B62" s="14" t="s">
        <v>370</v>
      </c>
      <c r="C62" s="9" t="s">
        <v>147</v>
      </c>
      <c r="D62" s="13" t="s">
        <v>261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45828</v>
      </c>
      <c r="U62" s="11">
        <v>3853</v>
      </c>
      <c r="V62" s="10">
        <v>840</v>
      </c>
      <c r="W62" s="10">
        <v>3013</v>
      </c>
      <c r="X62" s="10">
        <v>15401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119</v>
      </c>
      <c r="AH62" s="1" t="s">
        <v>75</v>
      </c>
      <c r="AI62" s="1">
        <v>4</v>
      </c>
      <c r="AJ62" s="3">
        <v>45828</v>
      </c>
      <c r="AK62" s="3">
        <v>45824</v>
      </c>
      <c r="AL62" s="3">
        <v>45817</v>
      </c>
      <c r="AM62" s="3">
        <v>45825</v>
      </c>
      <c r="AN62" s="3">
        <v>45826</v>
      </c>
      <c r="AO62" s="3">
        <v>45827</v>
      </c>
      <c r="AP62" s="3">
        <v>45823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45796</v>
      </c>
      <c r="B63" s="14" t="s">
        <v>373</v>
      </c>
      <c r="C63" s="9" t="s">
        <v>147</v>
      </c>
      <c r="D63" s="13" t="s">
        <v>154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45828</v>
      </c>
      <c r="U63" s="11">
        <v>3360</v>
      </c>
      <c r="V63" s="10">
        <v>0</v>
      </c>
      <c r="W63" s="10">
        <v>3360</v>
      </c>
      <c r="X63" s="10">
        <v>35200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119</v>
      </c>
      <c r="AH63" s="1" t="s">
        <v>75</v>
      </c>
      <c r="AI63" s="1">
        <v>4</v>
      </c>
      <c r="AJ63" s="3">
        <v>45828</v>
      </c>
      <c r="AK63" s="3">
        <v>45824</v>
      </c>
      <c r="AL63" s="3">
        <v>45817</v>
      </c>
      <c r="AM63" s="3">
        <v>45825</v>
      </c>
      <c r="AN63" s="3">
        <v>45826</v>
      </c>
      <c r="AO63" s="3">
        <v>45827</v>
      </c>
      <c r="AP63" s="3">
        <v>45823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364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45796</v>
      </c>
      <c r="B64" s="14" t="s">
        <v>374</v>
      </c>
      <c r="C64" s="9" t="s">
        <v>147</v>
      </c>
      <c r="D64" s="13" t="s">
        <v>263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 t="s">
        <v>63</v>
      </c>
      <c r="U64" s="11">
        <v>614</v>
      </c>
      <c r="V64" s="10">
        <v>0</v>
      </c>
      <c r="W64" s="10">
        <v>614</v>
      </c>
      <c r="X64" s="10">
        <v>12101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45756</v>
      </c>
      <c r="B65" s="14" t="s">
        <v>314</v>
      </c>
      <c r="C65" s="9" t="s">
        <v>80</v>
      </c>
      <c r="D65" s="13" t="s">
        <v>315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45827</v>
      </c>
      <c r="U65" s="11">
        <v>3000</v>
      </c>
      <c r="V65" s="10">
        <v>3148</v>
      </c>
      <c r="W65" s="10">
        <v>0</v>
      </c>
      <c r="X65" s="10">
        <v>6505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45827</v>
      </c>
      <c r="AK65" s="3">
        <v>45823</v>
      </c>
      <c r="AL65" s="3">
        <v>45816</v>
      </c>
      <c r="AM65" s="3">
        <v>45824</v>
      </c>
      <c r="AN65" s="3">
        <v>45825</v>
      </c>
      <c r="AO65" s="3">
        <v>45826</v>
      </c>
      <c r="AP65" s="3">
        <v>45822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45740</v>
      </c>
      <c r="B66" s="14" t="s">
        <v>303</v>
      </c>
      <c r="C66" s="9" t="s">
        <v>80</v>
      </c>
      <c r="D66" s="13" t="s">
        <v>257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45827</v>
      </c>
      <c r="U66" s="11">
        <v>2500</v>
      </c>
      <c r="V66" s="10">
        <v>2825</v>
      </c>
      <c r="W66" s="10">
        <v>0</v>
      </c>
      <c r="X66" s="10">
        <v>5688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121</v>
      </c>
      <c r="AH66" s="1" t="s">
        <v>75</v>
      </c>
      <c r="AI66" s="1">
        <v>4</v>
      </c>
      <c r="AJ66" s="3">
        <v>45827</v>
      </c>
      <c r="AK66" s="3">
        <v>45823</v>
      </c>
      <c r="AL66" s="3">
        <v>45816</v>
      </c>
      <c r="AM66" s="3">
        <v>45824</v>
      </c>
      <c r="AN66" s="3">
        <v>45825</v>
      </c>
      <c r="AO66" s="3">
        <v>45826</v>
      </c>
      <c r="AP66" s="3">
        <v>45822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45808</v>
      </c>
      <c r="B67" s="14" t="s">
        <v>445</v>
      </c>
      <c r="C67" s="9" t="s">
        <v>436</v>
      </c>
      <c r="D67" s="13" t="s">
        <v>437</v>
      </c>
      <c r="E67" s="9">
        <v>20</v>
      </c>
      <c r="F67" s="9">
        <v>30</v>
      </c>
      <c r="G67" s="9" t="s">
        <v>60</v>
      </c>
      <c r="H67" s="9" t="s">
        <v>66</v>
      </c>
      <c r="I67" s="9">
        <v>80</v>
      </c>
      <c r="J67" s="9" t="s">
        <v>57</v>
      </c>
      <c r="K67" s="9">
        <v>5</v>
      </c>
      <c r="L67" s="9" t="s">
        <v>220</v>
      </c>
      <c r="M67" s="10">
        <v>21</v>
      </c>
      <c r="N67" s="9">
        <v>33</v>
      </c>
      <c r="O67" s="9">
        <v>40</v>
      </c>
      <c r="P67" s="10">
        <v>0</v>
      </c>
      <c r="Q67" s="10">
        <v>0</v>
      </c>
      <c r="R67" s="10">
        <v>0</v>
      </c>
      <c r="S67" s="9" t="s">
        <v>71</v>
      </c>
      <c r="T67" s="12">
        <v>45825</v>
      </c>
      <c r="U67" s="11">
        <v>10000</v>
      </c>
      <c r="V67" s="10">
        <v>10049</v>
      </c>
      <c r="W67" s="10">
        <v>0</v>
      </c>
      <c r="X67" s="10">
        <v>10500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120</v>
      </c>
      <c r="AH67" s="1" t="s">
        <v>68</v>
      </c>
      <c r="AI67" s="1">
        <v>4</v>
      </c>
      <c r="AJ67" s="3">
        <v>45825</v>
      </c>
      <c r="AK67" s="3">
        <v>45821</v>
      </c>
      <c r="AL67" s="3">
        <v>45815</v>
      </c>
      <c r="AM67" s="3">
        <v>45822</v>
      </c>
      <c r="AN67" s="3">
        <v>45823</v>
      </c>
      <c r="AO67" s="3">
        <v>45823</v>
      </c>
      <c r="AP67" s="3">
        <v>45820</v>
      </c>
      <c r="AQ67" s="3">
        <v>45824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140</v>
      </c>
      <c r="AY67" s="2" t="s">
        <v>588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45814</v>
      </c>
      <c r="B68" s="14" t="s">
        <v>500</v>
      </c>
      <c r="C68" s="9" t="s">
        <v>501</v>
      </c>
      <c r="D68" s="13" t="s">
        <v>503</v>
      </c>
      <c r="E68" s="9">
        <v>20</v>
      </c>
      <c r="F68" s="9">
        <v>37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45825</v>
      </c>
      <c r="U68" s="11">
        <v>10000</v>
      </c>
      <c r="V68" s="10">
        <v>0</v>
      </c>
      <c r="W68" s="10">
        <v>10000</v>
      </c>
      <c r="X68" s="10">
        <v>10200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123</v>
      </c>
      <c r="AH68" s="1" t="s">
        <v>75</v>
      </c>
      <c r="AI68" s="1">
        <v>4</v>
      </c>
      <c r="AJ68" s="3">
        <v>45825</v>
      </c>
      <c r="AK68" s="3">
        <v>45821</v>
      </c>
      <c r="AL68" s="3">
        <v>45814</v>
      </c>
      <c r="AM68" s="3">
        <v>45822</v>
      </c>
      <c r="AN68" s="3">
        <v>45823</v>
      </c>
      <c r="AO68" s="3">
        <v>45824</v>
      </c>
      <c r="AP68" s="3">
        <v>45820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140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45814</v>
      </c>
      <c r="B69" s="14" t="s">
        <v>500</v>
      </c>
      <c r="C69" s="9" t="s">
        <v>501</v>
      </c>
      <c r="D69" s="13" t="s">
        <v>504</v>
      </c>
      <c r="E69" s="9">
        <v>20</v>
      </c>
      <c r="F69" s="9">
        <v>37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45825</v>
      </c>
      <c r="U69" s="11">
        <v>10000</v>
      </c>
      <c r="V69" s="10">
        <v>0</v>
      </c>
      <c r="W69" s="10">
        <v>10000</v>
      </c>
      <c r="X69" s="10">
        <v>10100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45825</v>
      </c>
      <c r="AK69" s="3">
        <v>45821</v>
      </c>
      <c r="AL69" s="3">
        <v>45814</v>
      </c>
      <c r="AM69" s="3">
        <v>45822</v>
      </c>
      <c r="AN69" s="3">
        <v>45823</v>
      </c>
      <c r="AO69" s="3">
        <v>45824</v>
      </c>
      <c r="AP69" s="3">
        <v>45820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45803</v>
      </c>
      <c r="B70" s="14" t="s">
        <v>412</v>
      </c>
      <c r="C70" s="9" t="s">
        <v>111</v>
      </c>
      <c r="D70" s="13" t="s">
        <v>413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45831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119</v>
      </c>
      <c r="AH70" s="1" t="s">
        <v>75</v>
      </c>
      <c r="AI70" s="1">
        <v>4</v>
      </c>
      <c r="AJ70" s="3">
        <v>45831</v>
      </c>
      <c r="AK70" s="3">
        <v>45827</v>
      </c>
      <c r="AL70" s="3">
        <v>45820</v>
      </c>
      <c r="AM70" s="3">
        <v>45828</v>
      </c>
      <c r="AN70" s="3">
        <v>45829</v>
      </c>
      <c r="AO70" s="3">
        <v>45830</v>
      </c>
      <c r="AP70" s="3">
        <v>45826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45814</v>
      </c>
      <c r="B71" s="14" t="s">
        <v>500</v>
      </c>
      <c r="C71" s="9" t="s">
        <v>501</v>
      </c>
      <c r="D71" s="13" t="s">
        <v>502</v>
      </c>
      <c r="E71" s="9">
        <v>20</v>
      </c>
      <c r="F71" s="9">
        <v>37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45833</v>
      </c>
      <c r="U71" s="11">
        <v>20000</v>
      </c>
      <c r="V71" s="10">
        <v>0</v>
      </c>
      <c r="W71" s="10">
        <v>20000</v>
      </c>
      <c r="X71" s="10">
        <v>5135</v>
      </c>
      <c r="Y71" s="10">
        <v>15608.25</v>
      </c>
      <c r="Z71" s="9" t="s">
        <v>81</v>
      </c>
      <c r="AA71" s="8">
        <v>16789.6384425</v>
      </c>
      <c r="AB71" s="8">
        <v>16789.6384425</v>
      </c>
      <c r="AC71" s="8">
        <v>0</v>
      </c>
      <c r="AD71" s="8">
        <v>10000</v>
      </c>
      <c r="AE71" s="8">
        <v>6789.6384424999997</v>
      </c>
      <c r="AF71" s="8">
        <v>0</v>
      </c>
      <c r="AG71" s="1" t="s">
        <v>119</v>
      </c>
      <c r="AH71" s="1" t="s">
        <v>75</v>
      </c>
      <c r="AI71" s="1">
        <v>4</v>
      </c>
      <c r="AJ71" s="3">
        <v>45833</v>
      </c>
      <c r="AK71" s="3">
        <v>45829</v>
      </c>
      <c r="AL71" s="3">
        <v>45822</v>
      </c>
      <c r="AM71" s="3">
        <v>45830</v>
      </c>
      <c r="AN71" s="3">
        <v>45831</v>
      </c>
      <c r="AO71" s="3">
        <v>45832</v>
      </c>
      <c r="AP71" s="3">
        <v>45828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45803</v>
      </c>
      <c r="B72" s="14" t="s">
        <v>408</v>
      </c>
      <c r="C72" s="9" t="s">
        <v>111</v>
      </c>
      <c r="D72" s="13" t="s">
        <v>409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45835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81</v>
      </c>
      <c r="AA72" s="8">
        <v>3310.89</v>
      </c>
      <c r="AB72" s="8">
        <v>3310.89</v>
      </c>
      <c r="AC72" s="8">
        <v>0</v>
      </c>
      <c r="AD72" s="8">
        <v>0</v>
      </c>
      <c r="AE72" s="8">
        <v>3310.89</v>
      </c>
      <c r="AF72" s="8">
        <v>0</v>
      </c>
      <c r="AG72" s="1" t="s">
        <v>120</v>
      </c>
      <c r="AH72" s="1" t="s">
        <v>75</v>
      </c>
      <c r="AI72" s="1">
        <v>4</v>
      </c>
      <c r="AJ72" s="3">
        <v>45835</v>
      </c>
      <c r="AK72" s="3">
        <v>45831</v>
      </c>
      <c r="AL72" s="3">
        <v>45824</v>
      </c>
      <c r="AM72" s="3">
        <v>45832</v>
      </c>
      <c r="AN72" s="3">
        <v>45833</v>
      </c>
      <c r="AO72" s="3">
        <v>45834</v>
      </c>
      <c r="AP72" s="3">
        <v>45830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45799</v>
      </c>
      <c r="B73" s="14" t="s">
        <v>407</v>
      </c>
      <c r="C73" s="9" t="s">
        <v>385</v>
      </c>
      <c r="D73" s="13" t="s">
        <v>386</v>
      </c>
      <c r="E73" s="9">
        <v>20</v>
      </c>
      <c r="F73" s="9">
        <v>34</v>
      </c>
      <c r="G73" s="9" t="s">
        <v>60</v>
      </c>
      <c r="H73" s="9" t="s">
        <v>66</v>
      </c>
      <c r="I73" s="9">
        <v>95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45838</v>
      </c>
      <c r="U73" s="11">
        <v>8000</v>
      </c>
      <c r="V73" s="10">
        <v>8154</v>
      </c>
      <c r="W73" s="10">
        <v>0</v>
      </c>
      <c r="X73" s="10">
        <v>14180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240</v>
      </c>
      <c r="AG73" s="1" t="s">
        <v>120</v>
      </c>
      <c r="AH73" s="1" t="s">
        <v>75</v>
      </c>
      <c r="AI73" s="1">
        <v>4</v>
      </c>
      <c r="AJ73" s="3">
        <v>45838</v>
      </c>
      <c r="AK73" s="3">
        <v>45834</v>
      </c>
      <c r="AL73" s="3">
        <v>45827</v>
      </c>
      <c r="AM73" s="3">
        <v>45835</v>
      </c>
      <c r="AN73" s="3">
        <v>45836</v>
      </c>
      <c r="AO73" s="3">
        <v>45837</v>
      </c>
      <c r="AP73" s="3">
        <v>45833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45799</v>
      </c>
      <c r="B74" s="14" t="s">
        <v>407</v>
      </c>
      <c r="C74" s="9" t="s">
        <v>385</v>
      </c>
      <c r="D74" s="13" t="s">
        <v>387</v>
      </c>
      <c r="E74" s="9">
        <v>20</v>
      </c>
      <c r="F74" s="9">
        <v>34</v>
      </c>
      <c r="G74" s="9" t="s">
        <v>60</v>
      </c>
      <c r="H74" s="9" t="s">
        <v>66</v>
      </c>
      <c r="I74" s="9">
        <v>95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71</v>
      </c>
      <c r="T74" s="12">
        <v>45838</v>
      </c>
      <c r="U74" s="11">
        <v>8000</v>
      </c>
      <c r="V74" s="10">
        <v>7840</v>
      </c>
      <c r="W74" s="10">
        <v>160</v>
      </c>
      <c r="X74" s="10">
        <v>8450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 t="s">
        <v>240</v>
      </c>
      <c r="AG74" s="1" t="s">
        <v>61</v>
      </c>
      <c r="AH74" s="1" t="s">
        <v>75</v>
      </c>
      <c r="AI74" s="1">
        <v>4</v>
      </c>
      <c r="AJ74" s="3">
        <v>45838</v>
      </c>
      <c r="AK74" s="3">
        <v>45834</v>
      </c>
      <c r="AL74" s="3">
        <v>45827</v>
      </c>
      <c r="AM74" s="3">
        <v>45835</v>
      </c>
      <c r="AN74" s="3">
        <v>45836</v>
      </c>
      <c r="AO74" s="3">
        <v>45837</v>
      </c>
      <c r="AP74" s="3">
        <v>45833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45814</v>
      </c>
      <c r="B75" s="14" t="s">
        <v>505</v>
      </c>
      <c r="C75" s="9" t="s">
        <v>501</v>
      </c>
      <c r="D75" s="13" t="s">
        <v>506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45838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81</v>
      </c>
      <c r="AA75" s="8">
        <v>5378.4500000000007</v>
      </c>
      <c r="AB75" s="8">
        <v>5378.4500000000007</v>
      </c>
      <c r="AC75" s="8">
        <v>0</v>
      </c>
      <c r="AD75" s="8">
        <v>0</v>
      </c>
      <c r="AE75" s="8">
        <v>5378.4500000000007</v>
      </c>
      <c r="AF75" s="8">
        <v>0</v>
      </c>
      <c r="AG75" s="1" t="s">
        <v>119</v>
      </c>
      <c r="AH75" s="1" t="s">
        <v>75</v>
      </c>
      <c r="AI75" s="1">
        <v>4</v>
      </c>
      <c r="AJ75" s="3">
        <v>45838</v>
      </c>
      <c r="AK75" s="3">
        <v>45834</v>
      </c>
      <c r="AL75" s="3">
        <v>45827</v>
      </c>
      <c r="AM75" s="3">
        <v>45835</v>
      </c>
      <c r="AN75" s="3">
        <v>45836</v>
      </c>
      <c r="AO75" s="3">
        <v>45837</v>
      </c>
      <c r="AP75" s="3">
        <v>45833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45814</v>
      </c>
      <c r="B76" s="14" t="s">
        <v>505</v>
      </c>
      <c r="C76" s="9" t="s">
        <v>501</v>
      </c>
      <c r="D76" s="13" t="s">
        <v>507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45838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81</v>
      </c>
      <c r="AA76" s="8">
        <v>10756.900000000001</v>
      </c>
      <c r="AB76" s="8">
        <v>10756.900000000001</v>
      </c>
      <c r="AC76" s="8">
        <v>0</v>
      </c>
      <c r="AD76" s="8">
        <v>0</v>
      </c>
      <c r="AE76" s="8">
        <v>10756.900000000001</v>
      </c>
      <c r="AF76" s="8">
        <v>0</v>
      </c>
      <c r="AG76" s="1" t="s">
        <v>119</v>
      </c>
      <c r="AH76" s="1" t="s">
        <v>75</v>
      </c>
      <c r="AI76" s="1">
        <v>4</v>
      </c>
      <c r="AJ76" s="3">
        <v>45838</v>
      </c>
      <c r="AK76" s="3">
        <v>45834</v>
      </c>
      <c r="AL76" s="3">
        <v>45827</v>
      </c>
      <c r="AM76" s="3">
        <v>45835</v>
      </c>
      <c r="AN76" s="3">
        <v>45836</v>
      </c>
      <c r="AO76" s="3">
        <v>45837</v>
      </c>
      <c r="AP76" s="3">
        <v>45833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 t="s">
        <v>141</v>
      </c>
      <c r="B77" s="14" t="s">
        <v>141</v>
      </c>
      <c r="C77" s="9" t="s">
        <v>147</v>
      </c>
      <c r="D77" s="13" t="s">
        <v>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45838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81</v>
      </c>
      <c r="AA77" s="8">
        <v>104775.00000000001</v>
      </c>
      <c r="AB77" s="8">
        <v>26000</v>
      </c>
      <c r="AC77" s="8">
        <v>78775.000000000015</v>
      </c>
      <c r="AD77" s="8">
        <v>0</v>
      </c>
      <c r="AE77" s="8">
        <v>104775.00000000001</v>
      </c>
      <c r="AF77" s="8">
        <v>0</v>
      </c>
      <c r="AG77" s="1" t="s">
        <v>119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5951.8888888888878</v>
      </c>
    </row>
    <row r="78" spans="1:56" ht="27.75" customHeight="1" x14ac:dyDescent="0.45">
      <c r="A78" s="3">
        <v>45796</v>
      </c>
      <c r="B78" s="14" t="s">
        <v>369</v>
      </c>
      <c r="C78" s="9" t="s">
        <v>147</v>
      </c>
      <c r="D78" s="13" t="s">
        <v>360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366</v>
      </c>
      <c r="V78" s="10">
        <v>0</v>
      </c>
      <c r="W78" s="10">
        <v>366</v>
      </c>
      <c r="X78" s="10">
        <v>5113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121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45796</v>
      </c>
      <c r="B79" s="14" t="s">
        <v>371</v>
      </c>
      <c r="C79" s="9" t="s">
        <v>147</v>
      </c>
      <c r="D79" s="13" t="s">
        <v>293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179</v>
      </c>
      <c r="V79" s="10">
        <v>0</v>
      </c>
      <c r="W79" s="10">
        <v>179</v>
      </c>
      <c r="X79" s="10">
        <v>11000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120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45796</v>
      </c>
      <c r="B80" s="14" t="s">
        <v>371</v>
      </c>
      <c r="C80" s="9" t="s">
        <v>147</v>
      </c>
      <c r="D80" s="13" t="s">
        <v>362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123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45796</v>
      </c>
      <c r="B81" s="14" t="s">
        <v>372</v>
      </c>
      <c r="C81" s="9" t="s">
        <v>147</v>
      </c>
      <c r="D81" s="13" t="s">
        <v>136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1200</v>
      </c>
      <c r="V81" s="10">
        <v>0</v>
      </c>
      <c r="W81" s="10">
        <v>1200</v>
      </c>
      <c r="X81" s="10">
        <v>10700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45798</v>
      </c>
      <c r="B82" s="14" t="s">
        <v>396</v>
      </c>
      <c r="C82" s="9" t="s">
        <v>111</v>
      </c>
      <c r="D82" s="13" t="s">
        <v>388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5518.15</v>
      </c>
      <c r="AC82" s="8">
        <v>0</v>
      </c>
      <c r="AD82" s="8">
        <v>0</v>
      </c>
      <c r="AE82" s="8">
        <v>5518.15</v>
      </c>
      <c r="AF82" s="8">
        <v>0</v>
      </c>
      <c r="AG82" s="1" t="s">
        <v>120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45782</v>
      </c>
      <c r="B83" s="14" t="s">
        <v>358</v>
      </c>
      <c r="C83" s="9" t="s">
        <v>80</v>
      </c>
      <c r="D83" s="13" t="s">
        <v>311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20000</v>
      </c>
      <c r="V83" s="10">
        <v>0</v>
      </c>
      <c r="W83" s="10">
        <v>20000</v>
      </c>
      <c r="X83" s="10">
        <v>4748</v>
      </c>
      <c r="Y83" s="10">
        <v>16014.6</v>
      </c>
      <c r="Z83" s="9" t="s">
        <v>81</v>
      </c>
      <c r="AA83" s="8">
        <v>17674.192997999999</v>
      </c>
      <c r="AB83" s="8">
        <v>0</v>
      </c>
      <c r="AC83" s="8">
        <v>17674.192997999999</v>
      </c>
      <c r="AD83" s="8">
        <v>0</v>
      </c>
      <c r="AE83" s="8">
        <v>17674.192997999999</v>
      </c>
      <c r="AF83" s="8">
        <v>0</v>
      </c>
      <c r="AG83" s="1" t="s">
        <v>119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1335.3834709600001</v>
      </c>
    </row>
    <row r="84" spans="1:56" ht="27.75" customHeight="1" x14ac:dyDescent="0.45">
      <c r="A84" s="3">
        <v>45810</v>
      </c>
      <c r="B84" s="14" t="s">
        <v>463</v>
      </c>
      <c r="C84" s="9" t="s">
        <v>80</v>
      </c>
      <c r="D84" s="13" t="s">
        <v>257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416.92688888888887</v>
      </c>
    </row>
    <row r="85" spans="1:56" ht="27.75" customHeight="1" x14ac:dyDescent="0.45">
      <c r="A85" s="3">
        <v>45810</v>
      </c>
      <c r="B85" s="14" t="s">
        <v>464</v>
      </c>
      <c r="C85" s="9" t="s">
        <v>80</v>
      </c>
      <c r="D85" s="13" t="s">
        <v>465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250.15613333333337</v>
      </c>
    </row>
    <row r="86" spans="1:56" ht="27.75" customHeight="1" x14ac:dyDescent="0.45">
      <c r="A86" s="3">
        <v>45721</v>
      </c>
      <c r="B86" s="14" t="s">
        <v>296</v>
      </c>
      <c r="C86" s="9" t="s">
        <v>147</v>
      </c>
      <c r="D86" s="13" t="s">
        <v>262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111</v>
      </c>
      <c r="V86" s="10">
        <v>0</v>
      </c>
      <c r="W86" s="10">
        <v>111</v>
      </c>
      <c r="X86" s="10">
        <v>5600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61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45611</v>
      </c>
      <c r="B87" s="14" t="s">
        <v>219</v>
      </c>
      <c r="C87" s="9" t="s">
        <v>147</v>
      </c>
      <c r="D87" s="13" t="s">
        <v>127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67</v>
      </c>
      <c r="V87" s="10">
        <v>67</v>
      </c>
      <c r="W87" s="10">
        <v>0</v>
      </c>
      <c r="X87" s="10">
        <v>80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45721</v>
      </c>
      <c r="B88" s="14" t="s">
        <v>297</v>
      </c>
      <c r="C88" s="9" t="s">
        <v>147</v>
      </c>
      <c r="D88" s="13" t="s">
        <v>294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734</v>
      </c>
      <c r="V88" s="10">
        <v>0</v>
      </c>
      <c r="W88" s="10">
        <v>734</v>
      </c>
      <c r="X88" s="10">
        <v>5520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 t="s">
        <v>141</v>
      </c>
      <c r="B89" s="14" t="s">
        <v>141</v>
      </c>
      <c r="C89" s="9" t="s">
        <v>80</v>
      </c>
      <c r="D89" s="13" t="s">
        <v>61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45838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81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121</v>
      </c>
      <c r="AH89" s="1" t="s">
        <v>75</v>
      </c>
      <c r="AI89" s="1">
        <v>4</v>
      </c>
      <c r="AJ89" s="3">
        <v>45838</v>
      </c>
      <c r="AK89" s="3">
        <v>45834</v>
      </c>
      <c r="AL89" s="3">
        <v>45827</v>
      </c>
      <c r="AM89" s="3">
        <v>45835</v>
      </c>
      <c r="AN89" s="3">
        <v>45836</v>
      </c>
      <c r="AO89" s="3">
        <v>45837</v>
      </c>
      <c r="AP89" s="3">
        <v>45833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1667.7075555555555</v>
      </c>
    </row>
    <row r="90" spans="1:56" ht="27.75" customHeight="1" x14ac:dyDescent="0.45">
      <c r="A90" s="3" t="s">
        <v>141</v>
      </c>
      <c r="B90" s="14" t="s">
        <v>141</v>
      </c>
      <c r="C90" s="9" t="s">
        <v>98</v>
      </c>
      <c r="D90" s="13" t="s">
        <v>61</v>
      </c>
      <c r="E90" s="9">
        <v>20</v>
      </c>
      <c r="F90" s="9">
        <v>37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45838</v>
      </c>
      <c r="U90" s="11">
        <v>40000</v>
      </c>
      <c r="V90" s="10">
        <v>0</v>
      </c>
      <c r="W90" s="10">
        <v>40000</v>
      </c>
      <c r="X90" s="10">
        <v>0</v>
      </c>
      <c r="Y90" s="10">
        <v>42000</v>
      </c>
      <c r="Z90" s="9" t="s">
        <v>81</v>
      </c>
      <c r="AA90" s="8">
        <v>43027.600000000006</v>
      </c>
      <c r="AB90" s="8">
        <v>0</v>
      </c>
      <c r="AC90" s="8">
        <v>43027.600000000006</v>
      </c>
      <c r="AD90" s="8">
        <v>0</v>
      </c>
      <c r="AE90" s="8">
        <v>43027.600000000006</v>
      </c>
      <c r="AF90" s="8">
        <v>0</v>
      </c>
      <c r="AG90" s="1" t="s">
        <v>119</v>
      </c>
      <c r="AH90" s="1" t="s">
        <v>75</v>
      </c>
      <c r="AI90" s="1">
        <v>4</v>
      </c>
      <c r="AJ90" s="3">
        <v>45838</v>
      </c>
      <c r="AK90" s="3">
        <v>45834</v>
      </c>
      <c r="AL90" s="3">
        <v>45827</v>
      </c>
      <c r="AM90" s="3">
        <v>45835</v>
      </c>
      <c r="AN90" s="3">
        <v>45836</v>
      </c>
      <c r="AO90" s="3">
        <v>45837</v>
      </c>
      <c r="AP90" s="3">
        <v>45833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3250.9742222222226</v>
      </c>
    </row>
    <row r="91" spans="1:56" ht="27.75" customHeight="1" x14ac:dyDescent="0.45">
      <c r="A91" s="3">
        <v>45681</v>
      </c>
      <c r="B91" s="14" t="s">
        <v>268</v>
      </c>
      <c r="C91" s="9" t="s">
        <v>80</v>
      </c>
      <c r="D91" s="13" t="s">
        <v>267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3478.5300000000007</v>
      </c>
      <c r="AB91" s="8">
        <v>0</v>
      </c>
      <c r="AC91" s="8">
        <v>3478.5300000000007</v>
      </c>
      <c r="AD91" s="8">
        <v>0</v>
      </c>
      <c r="AE91" s="8">
        <v>3478.5300000000007</v>
      </c>
      <c r="AF91" s="8">
        <v>0</v>
      </c>
      <c r="AG91" s="1" t="s">
        <v>119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262.82226666666674</v>
      </c>
    </row>
    <row r="92" spans="1:56" ht="27.75" customHeight="1" x14ac:dyDescent="0.45">
      <c r="A92" s="3">
        <v>45705</v>
      </c>
      <c r="B92" s="14" t="s">
        <v>287</v>
      </c>
      <c r="C92" s="9" t="s">
        <v>147</v>
      </c>
      <c r="D92" s="13" t="s">
        <v>198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221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855</v>
      </c>
      <c r="V92" s="10">
        <v>0</v>
      </c>
      <c r="W92" s="10">
        <v>855</v>
      </c>
      <c r="X92" s="10">
        <v>16440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289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45674</v>
      </c>
      <c r="B93" s="14" t="s">
        <v>265</v>
      </c>
      <c r="C93" s="9" t="s">
        <v>147</v>
      </c>
      <c r="D93" s="13" t="s">
        <v>264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221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119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288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45611</v>
      </c>
      <c r="B94" s="14" t="s">
        <v>218</v>
      </c>
      <c r="C94" s="9" t="s">
        <v>147</v>
      </c>
      <c r="D94" s="13" t="s">
        <v>217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45523</v>
      </c>
      <c r="B95" s="14" t="s">
        <v>195</v>
      </c>
      <c r="C95" s="9" t="s">
        <v>147</v>
      </c>
      <c r="D95" s="13" t="s">
        <v>193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45523</v>
      </c>
      <c r="B96" s="14" t="s">
        <v>195</v>
      </c>
      <c r="C96" s="9" t="s">
        <v>147</v>
      </c>
      <c r="D96" s="13" t="s">
        <v>194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45741</v>
      </c>
      <c r="B97" s="14" t="s">
        <v>304</v>
      </c>
      <c r="C97" s="9" t="s">
        <v>111</v>
      </c>
      <c r="D97" s="13" t="s">
        <v>302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137</v>
      </c>
      <c r="U97" s="11">
        <v>4000</v>
      </c>
      <c r="V97" s="10">
        <v>3857</v>
      </c>
      <c r="W97" s="10">
        <v>143</v>
      </c>
      <c r="X97" s="10">
        <v>4200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75</v>
      </c>
      <c r="AI97" s="1">
        <v>4</v>
      </c>
      <c r="AJ97" s="3" t="s">
        <v>137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313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45720</v>
      </c>
      <c r="B98" s="14" t="s">
        <v>133</v>
      </c>
      <c r="C98" s="9" t="s">
        <v>111</v>
      </c>
      <c r="D98" s="13" t="s">
        <v>238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137</v>
      </c>
      <c r="U98" s="11">
        <v>4000</v>
      </c>
      <c r="V98" s="10">
        <v>4010</v>
      </c>
      <c r="W98" s="10">
        <v>0</v>
      </c>
      <c r="X98" s="10">
        <v>4470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137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45720</v>
      </c>
      <c r="B99" s="14" t="s">
        <v>133</v>
      </c>
      <c r="C99" s="9" t="s">
        <v>111</v>
      </c>
      <c r="D99" s="13" t="s">
        <v>256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137</v>
      </c>
      <c r="U99" s="11">
        <v>3000</v>
      </c>
      <c r="V99" s="10">
        <v>3065</v>
      </c>
      <c r="W99" s="10">
        <v>0</v>
      </c>
      <c r="X99" s="10">
        <v>3300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75</v>
      </c>
      <c r="AI99" s="1">
        <v>4</v>
      </c>
      <c r="AJ99" s="3" t="s">
        <v>137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45541</v>
      </c>
      <c r="B100" s="14" t="s">
        <v>199</v>
      </c>
      <c r="C100" s="9" t="s">
        <v>111</v>
      </c>
      <c r="D100" s="13" t="s">
        <v>200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137</v>
      </c>
      <c r="U100" s="11">
        <v>3000</v>
      </c>
      <c r="V100" s="10">
        <v>3318</v>
      </c>
      <c r="W100" s="10">
        <v>0</v>
      </c>
      <c r="X100" s="10">
        <v>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203</v>
      </c>
      <c r="AG100" s="1" t="s">
        <v>119</v>
      </c>
      <c r="AH100" s="1" t="s">
        <v>75</v>
      </c>
      <c r="AI100" s="1">
        <v>4</v>
      </c>
      <c r="AJ100" s="3" t="s">
        <v>137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 t="s">
        <v>259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45581</v>
      </c>
      <c r="B101" s="14" t="s">
        <v>207</v>
      </c>
      <c r="C101" s="9" t="s">
        <v>111</v>
      </c>
      <c r="D101" s="13" t="s">
        <v>208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137</v>
      </c>
      <c r="U101" s="11">
        <v>3000</v>
      </c>
      <c r="V101" s="10">
        <v>3194</v>
      </c>
      <c r="W101" s="10">
        <v>0</v>
      </c>
      <c r="X101" s="10">
        <v>5632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137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38</v>
      </c>
      <c r="G102" s="9">
        <v>0</v>
      </c>
      <c r="H102" s="9">
        <v>0</v>
      </c>
      <c r="I102" s="9">
        <v>84</v>
      </c>
      <c r="J102" s="9" t="s">
        <v>57</v>
      </c>
      <c r="K102" s="9">
        <v>5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81</v>
      </c>
      <c r="AA102" s="8">
        <v>244921.88144050003</v>
      </c>
      <c r="AB102" s="8">
        <v>71064.918442499998</v>
      </c>
      <c r="AC102" s="8">
        <v>173856.962998</v>
      </c>
      <c r="AD102" s="8">
        <v>10000</v>
      </c>
      <c r="AE102" s="8">
        <v>234921.88144050003</v>
      </c>
      <c r="AF102" s="8" t="s">
        <v>58</v>
      </c>
      <c r="AG102" s="1" t="s">
        <v>121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45818</v>
      </c>
      <c r="B103" s="14" t="s">
        <v>561</v>
      </c>
      <c r="C103" s="9" t="s">
        <v>86</v>
      </c>
      <c r="D103" s="13" t="s">
        <v>529</v>
      </c>
      <c r="E103" s="9">
        <v>20</v>
      </c>
      <c r="F103" s="9">
        <v>37</v>
      </c>
      <c r="G103" s="9" t="s">
        <v>60</v>
      </c>
      <c r="H103" s="9">
        <v>0</v>
      </c>
      <c r="I103" s="9">
        <v>80</v>
      </c>
      <c r="J103" s="9" t="s">
        <v>57</v>
      </c>
      <c r="K103" s="9">
        <v>3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212</v>
      </c>
      <c r="T103" s="12">
        <v>45826</v>
      </c>
      <c r="U103" s="11">
        <v>10000</v>
      </c>
      <c r="V103" s="10">
        <v>0</v>
      </c>
      <c r="W103" s="10">
        <v>10000</v>
      </c>
      <c r="X103" s="10">
        <v>10400</v>
      </c>
      <c r="Y103" s="10">
        <v>0</v>
      </c>
      <c r="Z103" s="9" t="s">
        <v>82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530</v>
      </c>
      <c r="AG103" s="1" t="s">
        <v>121</v>
      </c>
      <c r="AH103" s="1" t="s">
        <v>74</v>
      </c>
      <c r="AI103" s="1">
        <v>2</v>
      </c>
      <c r="AJ103" s="3">
        <v>45826</v>
      </c>
      <c r="AK103" s="3">
        <v>0</v>
      </c>
      <c r="AL103" s="3">
        <v>45817</v>
      </c>
      <c r="AM103" s="3">
        <v>45824</v>
      </c>
      <c r="AN103" s="3">
        <v>45825</v>
      </c>
      <c r="AO103" s="3">
        <v>45825</v>
      </c>
      <c r="AP103" s="3">
        <v>45821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0</v>
      </c>
    </row>
    <row r="104" spans="1:56" ht="27.75" customHeight="1" x14ac:dyDescent="0.45">
      <c r="A104" s="3">
        <v>45818</v>
      </c>
      <c r="B104" s="14" t="s">
        <v>561</v>
      </c>
      <c r="C104" s="9" t="s">
        <v>86</v>
      </c>
      <c r="D104" s="13" t="s">
        <v>531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212</v>
      </c>
      <c r="T104" s="12">
        <v>45826</v>
      </c>
      <c r="U104" s="11">
        <v>5000</v>
      </c>
      <c r="V104" s="10">
        <v>0</v>
      </c>
      <c r="W104" s="10">
        <v>5000</v>
      </c>
      <c r="X104" s="10">
        <v>5400</v>
      </c>
      <c r="Y104" s="10">
        <v>0</v>
      </c>
      <c r="Z104" s="9" t="s">
        <v>82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 t="s">
        <v>530</v>
      </c>
      <c r="AG104" s="1" t="s">
        <v>121</v>
      </c>
      <c r="AH104" s="1" t="s">
        <v>74</v>
      </c>
      <c r="AI104" s="1">
        <v>2</v>
      </c>
      <c r="AJ104" s="3">
        <v>45826</v>
      </c>
      <c r="AK104" s="3">
        <v>0</v>
      </c>
      <c r="AL104" s="3">
        <v>45817</v>
      </c>
      <c r="AM104" s="3">
        <v>45824</v>
      </c>
      <c r="AN104" s="3">
        <v>45825</v>
      </c>
      <c r="AO104" s="3">
        <v>45825</v>
      </c>
      <c r="AP104" s="3">
        <v>45821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45818</v>
      </c>
      <c r="B105" s="14" t="s">
        <v>561</v>
      </c>
      <c r="C105" s="9" t="s">
        <v>86</v>
      </c>
      <c r="D105" s="13" t="s">
        <v>535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212</v>
      </c>
      <c r="T105" s="12">
        <v>45826</v>
      </c>
      <c r="U105" s="11">
        <v>5000</v>
      </c>
      <c r="V105" s="10">
        <v>0</v>
      </c>
      <c r="W105" s="10">
        <v>5000</v>
      </c>
      <c r="X105" s="10">
        <v>5435</v>
      </c>
      <c r="Y105" s="10">
        <v>0</v>
      </c>
      <c r="Z105" s="9" t="s">
        <v>82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530</v>
      </c>
      <c r="AG105" s="1" t="s">
        <v>121</v>
      </c>
      <c r="AH105" s="1" t="s">
        <v>74</v>
      </c>
      <c r="AI105" s="1">
        <v>2</v>
      </c>
      <c r="AJ105" s="3">
        <v>45826</v>
      </c>
      <c r="AK105" s="3">
        <v>0</v>
      </c>
      <c r="AL105" s="3">
        <v>45817</v>
      </c>
      <c r="AM105" s="3">
        <v>45824</v>
      </c>
      <c r="AN105" s="3">
        <v>45825</v>
      </c>
      <c r="AO105" s="3">
        <v>45825</v>
      </c>
      <c r="AP105" s="3">
        <v>45821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45812</v>
      </c>
      <c r="B106" s="14" t="s">
        <v>489</v>
      </c>
      <c r="C106" s="9" t="s">
        <v>73</v>
      </c>
      <c r="D106" s="13" t="s">
        <v>466</v>
      </c>
      <c r="E106" s="9">
        <v>20</v>
      </c>
      <c r="F106" s="9">
        <v>32</v>
      </c>
      <c r="G106" s="9" t="s">
        <v>60</v>
      </c>
      <c r="H106" s="9">
        <v>0</v>
      </c>
      <c r="I106" s="9">
        <v>72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150</v>
      </c>
      <c r="T106" s="12">
        <v>45827</v>
      </c>
      <c r="U106" s="11">
        <v>5000</v>
      </c>
      <c r="V106" s="10">
        <v>0</v>
      </c>
      <c r="W106" s="10">
        <v>5000</v>
      </c>
      <c r="X106" s="10">
        <v>5400</v>
      </c>
      <c r="Y106" s="10">
        <v>0</v>
      </c>
      <c r="Z106" s="9" t="s">
        <v>82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467</v>
      </c>
      <c r="AG106" s="1" t="s">
        <v>120</v>
      </c>
      <c r="AH106" s="1" t="s">
        <v>74</v>
      </c>
      <c r="AI106" s="1">
        <v>2</v>
      </c>
      <c r="AJ106" s="3">
        <v>45827</v>
      </c>
      <c r="AK106" s="3">
        <v>0</v>
      </c>
      <c r="AL106" s="3">
        <v>45818</v>
      </c>
      <c r="AM106" s="3">
        <v>45825</v>
      </c>
      <c r="AN106" s="3">
        <v>45826</v>
      </c>
      <c r="AO106" s="3">
        <v>45826</v>
      </c>
      <c r="AP106" s="3">
        <v>45822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45818</v>
      </c>
      <c r="B107" s="14" t="s">
        <v>564</v>
      </c>
      <c r="C107" s="9" t="s">
        <v>86</v>
      </c>
      <c r="D107" s="13" t="s">
        <v>346</v>
      </c>
      <c r="E107" s="9">
        <v>20</v>
      </c>
      <c r="F107" s="9">
        <v>37</v>
      </c>
      <c r="G107" s="9" t="s">
        <v>60</v>
      </c>
      <c r="H107" s="9">
        <v>0</v>
      </c>
      <c r="I107" s="9">
        <v>80</v>
      </c>
      <c r="J107" s="9" t="s">
        <v>57</v>
      </c>
      <c r="K107" s="9">
        <v>3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212</v>
      </c>
      <c r="T107" s="12">
        <v>45828</v>
      </c>
      <c r="U107" s="11">
        <v>30000</v>
      </c>
      <c r="V107" s="10">
        <v>0</v>
      </c>
      <c r="W107" s="10">
        <v>30000</v>
      </c>
      <c r="X107" s="10">
        <v>31405</v>
      </c>
      <c r="Y107" s="10">
        <v>0</v>
      </c>
      <c r="Z107" s="9" t="s">
        <v>82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532</v>
      </c>
      <c r="AG107" s="1" t="s">
        <v>121</v>
      </c>
      <c r="AH107" s="1" t="s">
        <v>74</v>
      </c>
      <c r="AI107" s="1">
        <v>2</v>
      </c>
      <c r="AJ107" s="3">
        <v>45828</v>
      </c>
      <c r="AK107" s="3">
        <v>0</v>
      </c>
      <c r="AL107" s="3">
        <v>45819</v>
      </c>
      <c r="AM107" s="3">
        <v>45826</v>
      </c>
      <c r="AN107" s="3">
        <v>45827</v>
      </c>
      <c r="AO107" s="3">
        <v>45827</v>
      </c>
      <c r="AP107" s="3">
        <v>45823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 t="s">
        <v>608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45818</v>
      </c>
      <c r="B108" s="14" t="s">
        <v>566</v>
      </c>
      <c r="C108" s="9" t="s">
        <v>86</v>
      </c>
      <c r="D108" s="13" t="s">
        <v>346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212</v>
      </c>
      <c r="T108" s="12">
        <v>45828</v>
      </c>
      <c r="U108" s="11">
        <v>50000</v>
      </c>
      <c r="V108" s="10">
        <v>0</v>
      </c>
      <c r="W108" s="10">
        <v>50000</v>
      </c>
      <c r="X108" s="10">
        <v>52500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532</v>
      </c>
      <c r="AG108" s="1" t="s">
        <v>119</v>
      </c>
      <c r="AH108" s="1" t="s">
        <v>74</v>
      </c>
      <c r="AI108" s="1">
        <v>2</v>
      </c>
      <c r="AJ108" s="3">
        <v>45828</v>
      </c>
      <c r="AK108" s="3">
        <v>0</v>
      </c>
      <c r="AL108" s="3">
        <v>45819</v>
      </c>
      <c r="AM108" s="3">
        <v>45826</v>
      </c>
      <c r="AN108" s="3">
        <v>45827</v>
      </c>
      <c r="AO108" s="3">
        <v>45827</v>
      </c>
      <c r="AP108" s="3">
        <v>45823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 t="s">
        <v>608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45820</v>
      </c>
      <c r="B109" s="14" t="s">
        <v>585</v>
      </c>
      <c r="C109" s="9" t="s">
        <v>73</v>
      </c>
      <c r="D109" s="13" t="s">
        <v>562</v>
      </c>
      <c r="E109" s="9">
        <v>20</v>
      </c>
      <c r="F109" s="9">
        <v>32</v>
      </c>
      <c r="G109" s="9" t="s">
        <v>60</v>
      </c>
      <c r="H109" s="9">
        <v>0</v>
      </c>
      <c r="I109" s="9">
        <v>72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150</v>
      </c>
      <c r="T109" s="12">
        <v>45832</v>
      </c>
      <c r="U109" s="11">
        <v>5000</v>
      </c>
      <c r="V109" s="10">
        <v>0</v>
      </c>
      <c r="W109" s="10">
        <v>5000</v>
      </c>
      <c r="X109" s="10">
        <v>0</v>
      </c>
      <c r="Y109" s="10">
        <v>5250</v>
      </c>
      <c r="Z109" s="9" t="s">
        <v>82</v>
      </c>
      <c r="AA109" s="8">
        <v>4679.9500000000007</v>
      </c>
      <c r="AB109" s="8">
        <v>4679.9500000000007</v>
      </c>
      <c r="AC109" s="8">
        <v>0</v>
      </c>
      <c r="AD109" s="8">
        <v>0</v>
      </c>
      <c r="AE109" s="8">
        <v>0</v>
      </c>
      <c r="AF109" s="8" t="s">
        <v>563</v>
      </c>
      <c r="AG109" s="1" t="s">
        <v>121</v>
      </c>
      <c r="AH109" s="1" t="s">
        <v>74</v>
      </c>
      <c r="AI109" s="1">
        <v>2</v>
      </c>
      <c r="AJ109" s="3">
        <v>45832</v>
      </c>
      <c r="AK109" s="3">
        <v>0</v>
      </c>
      <c r="AL109" s="3">
        <v>45823</v>
      </c>
      <c r="AM109" s="3">
        <v>45830</v>
      </c>
      <c r="AN109" s="3">
        <v>45831</v>
      </c>
      <c r="AO109" s="3">
        <v>45831</v>
      </c>
      <c r="AP109" s="3">
        <v>45827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45818</v>
      </c>
      <c r="B110" s="14" t="s">
        <v>565</v>
      </c>
      <c r="C110" s="9" t="s">
        <v>546</v>
      </c>
      <c r="D110" s="13" t="s">
        <v>547</v>
      </c>
      <c r="E110" s="9">
        <v>20</v>
      </c>
      <c r="F110" s="9">
        <v>34</v>
      </c>
      <c r="G110" s="9" t="s">
        <v>60</v>
      </c>
      <c r="H110" s="9">
        <v>0</v>
      </c>
      <c r="I110" s="9">
        <v>75</v>
      </c>
      <c r="J110" s="9" t="s">
        <v>57</v>
      </c>
      <c r="K110" s="9">
        <v>5</v>
      </c>
      <c r="L110" s="9" t="s">
        <v>93</v>
      </c>
      <c r="M110" s="10">
        <v>21</v>
      </c>
      <c r="N110" s="9">
        <v>37</v>
      </c>
      <c r="O110" s="9">
        <v>40</v>
      </c>
      <c r="P110" s="10">
        <v>479.23258992000001</v>
      </c>
      <c r="Q110" s="10">
        <v>0</v>
      </c>
      <c r="R110" s="10">
        <v>479.23258992000001</v>
      </c>
      <c r="S110" s="9" t="s">
        <v>71</v>
      </c>
      <c r="T110" s="12">
        <v>45832</v>
      </c>
      <c r="U110" s="11">
        <v>25000</v>
      </c>
      <c r="V110" s="10">
        <v>0</v>
      </c>
      <c r="W110" s="10">
        <v>25000</v>
      </c>
      <c r="X110" s="10">
        <v>26310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421</v>
      </c>
      <c r="AG110" s="1" t="s">
        <v>120</v>
      </c>
      <c r="AH110" s="1" t="s">
        <v>72</v>
      </c>
      <c r="AI110" s="1">
        <v>3</v>
      </c>
      <c r="AJ110" s="3">
        <v>45832</v>
      </c>
      <c r="AK110" s="3">
        <v>0</v>
      </c>
      <c r="AL110" s="3">
        <v>45822</v>
      </c>
      <c r="AM110" s="3">
        <v>45829</v>
      </c>
      <c r="AN110" s="3">
        <v>45830</v>
      </c>
      <c r="AO110" s="3">
        <v>45830</v>
      </c>
      <c r="AP110" s="3">
        <v>45827</v>
      </c>
      <c r="AQ110" s="3">
        <v>45831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45786</v>
      </c>
      <c r="B111" s="14" t="s">
        <v>356</v>
      </c>
      <c r="C111" s="9" t="s">
        <v>86</v>
      </c>
      <c r="D111" s="13" t="s">
        <v>351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252</v>
      </c>
      <c r="T111" s="12">
        <v>45838</v>
      </c>
      <c r="U111" s="11">
        <v>10000</v>
      </c>
      <c r="V111" s="10">
        <v>10196</v>
      </c>
      <c r="W111" s="10">
        <v>0</v>
      </c>
      <c r="X111" s="10">
        <v>10500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239</v>
      </c>
      <c r="AG111" s="1" t="s">
        <v>120</v>
      </c>
      <c r="AH111" s="1" t="s">
        <v>74</v>
      </c>
      <c r="AI111" s="1">
        <v>2</v>
      </c>
      <c r="AJ111" s="3">
        <v>45838</v>
      </c>
      <c r="AK111" s="3">
        <v>0</v>
      </c>
      <c r="AL111" s="3">
        <v>45829</v>
      </c>
      <c r="AM111" s="3">
        <v>45836</v>
      </c>
      <c r="AN111" s="3">
        <v>45837</v>
      </c>
      <c r="AO111" s="3">
        <v>45837</v>
      </c>
      <c r="AP111" s="3">
        <v>45833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45813</v>
      </c>
      <c r="B112" s="14" t="s">
        <v>508</v>
      </c>
      <c r="C112" s="9" t="s">
        <v>86</v>
      </c>
      <c r="D112" s="13" t="s">
        <v>490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252</v>
      </c>
      <c r="T112" s="12">
        <v>45838</v>
      </c>
      <c r="U112" s="11">
        <v>5000</v>
      </c>
      <c r="V112" s="10">
        <v>0</v>
      </c>
      <c r="W112" s="10">
        <v>5000</v>
      </c>
      <c r="X112" s="10">
        <v>5400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239</v>
      </c>
      <c r="AG112" s="1" t="s">
        <v>120</v>
      </c>
      <c r="AH112" s="1" t="s">
        <v>74</v>
      </c>
      <c r="AI112" s="1">
        <v>2</v>
      </c>
      <c r="AJ112" s="3">
        <v>45838</v>
      </c>
      <c r="AK112" s="3">
        <v>0</v>
      </c>
      <c r="AL112" s="3">
        <v>45829</v>
      </c>
      <c r="AM112" s="3">
        <v>45836</v>
      </c>
      <c r="AN112" s="3">
        <v>45837</v>
      </c>
      <c r="AO112" s="3">
        <v>45837</v>
      </c>
      <c r="AP112" s="3">
        <v>45833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0</v>
      </c>
      <c r="B113" s="14" t="s">
        <v>133</v>
      </c>
      <c r="C113" s="9" t="s">
        <v>147</v>
      </c>
      <c r="D113" s="13" t="s">
        <v>609</v>
      </c>
      <c r="E113" s="9">
        <v>20</v>
      </c>
      <c r="F113" s="9">
        <v>36</v>
      </c>
      <c r="G113" s="9" t="s">
        <v>60</v>
      </c>
      <c r="H113" s="9">
        <v>0</v>
      </c>
      <c r="I113" s="9">
        <v>78</v>
      </c>
      <c r="J113" s="9" t="s">
        <v>57</v>
      </c>
      <c r="K113" s="9">
        <v>5</v>
      </c>
      <c r="L113" s="9" t="s">
        <v>221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112</v>
      </c>
      <c r="T113" s="12">
        <v>45838</v>
      </c>
      <c r="U113" s="11">
        <v>10000</v>
      </c>
      <c r="V113" s="10">
        <v>0</v>
      </c>
      <c r="W113" s="10">
        <v>10000</v>
      </c>
      <c r="X113" s="10">
        <v>0</v>
      </c>
      <c r="Y113" s="10">
        <v>10500</v>
      </c>
      <c r="Z113" s="9" t="s">
        <v>82</v>
      </c>
      <c r="AA113" s="8">
        <v>10477.5</v>
      </c>
      <c r="AB113" s="8">
        <v>10477.5</v>
      </c>
      <c r="AC113" s="8">
        <v>0</v>
      </c>
      <c r="AD113" s="8">
        <v>0</v>
      </c>
      <c r="AE113" s="8">
        <v>0</v>
      </c>
      <c r="AF113" s="8" t="s">
        <v>240</v>
      </c>
      <c r="AG113" s="1" t="s">
        <v>120</v>
      </c>
      <c r="AH113" s="1" t="s">
        <v>74</v>
      </c>
      <c r="AI113" s="1">
        <v>2</v>
      </c>
      <c r="AJ113" s="3">
        <v>45838</v>
      </c>
      <c r="AK113" s="3">
        <v>0</v>
      </c>
      <c r="AL113" s="3">
        <v>45829</v>
      </c>
      <c r="AM113" s="3">
        <v>45836</v>
      </c>
      <c r="AN113" s="3">
        <v>45837</v>
      </c>
      <c r="AO113" s="3">
        <v>45837</v>
      </c>
      <c r="AP113" s="3">
        <v>45833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0</v>
      </c>
      <c r="B114" s="14" t="s">
        <v>133</v>
      </c>
      <c r="C114" s="9" t="s">
        <v>147</v>
      </c>
      <c r="D114" s="13" t="s">
        <v>610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221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>
        <v>45838</v>
      </c>
      <c r="U114" s="11">
        <v>50000</v>
      </c>
      <c r="V114" s="10">
        <v>0</v>
      </c>
      <c r="W114" s="10">
        <v>50000</v>
      </c>
      <c r="X114" s="10">
        <v>0</v>
      </c>
      <c r="Y114" s="10">
        <v>52500</v>
      </c>
      <c r="Z114" s="9" t="s">
        <v>82</v>
      </c>
      <c r="AA114" s="8">
        <v>52387.500000000007</v>
      </c>
      <c r="AB114" s="8">
        <v>52387.500000000007</v>
      </c>
      <c r="AC114" s="8">
        <v>0</v>
      </c>
      <c r="AD114" s="8">
        <v>0</v>
      </c>
      <c r="AE114" s="8">
        <v>0</v>
      </c>
      <c r="AF114" s="8" t="s">
        <v>240</v>
      </c>
      <c r="AG114" s="1" t="s">
        <v>120</v>
      </c>
      <c r="AH114" s="1" t="s">
        <v>74</v>
      </c>
      <c r="AI114" s="1">
        <v>2</v>
      </c>
      <c r="AJ114" s="3">
        <v>45838</v>
      </c>
      <c r="AK114" s="3">
        <v>0</v>
      </c>
      <c r="AL114" s="3">
        <v>45829</v>
      </c>
      <c r="AM114" s="3">
        <v>45836</v>
      </c>
      <c r="AN114" s="3">
        <v>45837</v>
      </c>
      <c r="AO114" s="3">
        <v>45837</v>
      </c>
      <c r="AP114" s="3">
        <v>45833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0</v>
      </c>
      <c r="B115" s="14" t="s">
        <v>133</v>
      </c>
      <c r="C115" s="9" t="s">
        <v>147</v>
      </c>
      <c r="D115" s="13" t="s">
        <v>611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221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>
        <v>45838</v>
      </c>
      <c r="U115" s="11">
        <v>50000</v>
      </c>
      <c r="V115" s="10">
        <v>0</v>
      </c>
      <c r="W115" s="10">
        <v>50000</v>
      </c>
      <c r="X115" s="10">
        <v>0</v>
      </c>
      <c r="Y115" s="10">
        <v>52500</v>
      </c>
      <c r="Z115" s="9" t="s">
        <v>82</v>
      </c>
      <c r="AA115" s="8">
        <v>52387.500000000007</v>
      </c>
      <c r="AB115" s="8">
        <v>33318</v>
      </c>
      <c r="AC115" s="8">
        <v>19069.500000000007</v>
      </c>
      <c r="AD115" s="8">
        <v>0</v>
      </c>
      <c r="AE115" s="8">
        <v>0</v>
      </c>
      <c r="AF115" s="8" t="s">
        <v>240</v>
      </c>
      <c r="AG115" s="1" t="s">
        <v>121</v>
      </c>
      <c r="AH115" s="1" t="s">
        <v>74</v>
      </c>
      <c r="AI115" s="1">
        <v>2</v>
      </c>
      <c r="AJ115" s="3">
        <v>45838</v>
      </c>
      <c r="AK115" s="3">
        <v>0</v>
      </c>
      <c r="AL115" s="3">
        <v>45829</v>
      </c>
      <c r="AM115" s="3">
        <v>45836</v>
      </c>
      <c r="AN115" s="3">
        <v>45837</v>
      </c>
      <c r="AO115" s="3">
        <v>45837</v>
      </c>
      <c r="AP115" s="3">
        <v>45833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1457.7573333333339</v>
      </c>
    </row>
    <row r="116" spans="1:56" ht="27.75" customHeight="1" x14ac:dyDescent="0.45">
      <c r="A116" s="3">
        <v>0</v>
      </c>
      <c r="B116" s="14" t="s">
        <v>133</v>
      </c>
      <c r="C116" s="9" t="s">
        <v>147</v>
      </c>
      <c r="D116" s="13" t="s">
        <v>610</v>
      </c>
      <c r="E116" s="9">
        <v>20</v>
      </c>
      <c r="F116" s="9">
        <v>36</v>
      </c>
      <c r="G116" s="9" t="s">
        <v>60</v>
      </c>
      <c r="H116" s="9">
        <v>0</v>
      </c>
      <c r="I116" s="9">
        <v>78</v>
      </c>
      <c r="J116" s="9" t="s">
        <v>57</v>
      </c>
      <c r="K116" s="9">
        <v>5</v>
      </c>
      <c r="L116" s="9" t="s">
        <v>221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112</v>
      </c>
      <c r="T116" s="12">
        <v>45838</v>
      </c>
      <c r="U116" s="11">
        <v>40000</v>
      </c>
      <c r="V116" s="10">
        <v>0</v>
      </c>
      <c r="W116" s="10">
        <v>40000</v>
      </c>
      <c r="X116" s="10">
        <v>0</v>
      </c>
      <c r="Y116" s="10">
        <v>42000</v>
      </c>
      <c r="Z116" s="9" t="s">
        <v>82</v>
      </c>
      <c r="AA116" s="8">
        <v>41910</v>
      </c>
      <c r="AB116" s="8">
        <v>0</v>
      </c>
      <c r="AC116" s="8">
        <v>41910</v>
      </c>
      <c r="AD116" s="8">
        <v>0</v>
      </c>
      <c r="AE116" s="8">
        <v>0</v>
      </c>
      <c r="AF116" s="8" t="s">
        <v>240</v>
      </c>
      <c r="AG116" s="1" t="s">
        <v>121</v>
      </c>
      <c r="AH116" s="1" t="s">
        <v>74</v>
      </c>
      <c r="AI116" s="1">
        <v>2</v>
      </c>
      <c r="AJ116" s="3">
        <v>45838</v>
      </c>
      <c r="AK116" s="3">
        <v>0</v>
      </c>
      <c r="AL116" s="3">
        <v>45829</v>
      </c>
      <c r="AM116" s="3">
        <v>45836</v>
      </c>
      <c r="AN116" s="3">
        <v>45837</v>
      </c>
      <c r="AO116" s="3">
        <v>45837</v>
      </c>
      <c r="AP116" s="3">
        <v>45833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3203.7866666666664</v>
      </c>
    </row>
    <row r="117" spans="1:56" ht="27.75" customHeight="1" x14ac:dyDescent="0.45">
      <c r="A117" s="3">
        <v>0</v>
      </c>
      <c r="B117" s="14" t="s">
        <v>133</v>
      </c>
      <c r="C117" s="9" t="s">
        <v>147</v>
      </c>
      <c r="D117" s="13" t="s">
        <v>611</v>
      </c>
      <c r="E117" s="9">
        <v>20</v>
      </c>
      <c r="F117" s="9">
        <v>36</v>
      </c>
      <c r="G117" s="9" t="s">
        <v>60</v>
      </c>
      <c r="H117" s="9">
        <v>0</v>
      </c>
      <c r="I117" s="9">
        <v>78</v>
      </c>
      <c r="J117" s="9" t="s">
        <v>57</v>
      </c>
      <c r="K117" s="9">
        <v>5</v>
      </c>
      <c r="L117" s="9" t="s">
        <v>221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112</v>
      </c>
      <c r="T117" s="12">
        <v>45838</v>
      </c>
      <c r="U117" s="11">
        <v>100000</v>
      </c>
      <c r="V117" s="10">
        <v>0</v>
      </c>
      <c r="W117" s="10">
        <v>100000</v>
      </c>
      <c r="X117" s="10">
        <v>0</v>
      </c>
      <c r="Y117" s="10">
        <v>105000</v>
      </c>
      <c r="Z117" s="9" t="s">
        <v>82</v>
      </c>
      <c r="AA117" s="8">
        <v>104775.00000000001</v>
      </c>
      <c r="AB117" s="8">
        <v>0</v>
      </c>
      <c r="AC117" s="8">
        <v>104775.00000000001</v>
      </c>
      <c r="AD117" s="8">
        <v>0</v>
      </c>
      <c r="AE117" s="8">
        <v>0</v>
      </c>
      <c r="AF117" s="8" t="s">
        <v>240</v>
      </c>
      <c r="AG117" s="1" t="s">
        <v>120</v>
      </c>
      <c r="AH117" s="1" t="s">
        <v>74</v>
      </c>
      <c r="AI117" s="1">
        <v>2</v>
      </c>
      <c r="AJ117" s="3">
        <v>45838</v>
      </c>
      <c r="AK117" s="3">
        <v>0</v>
      </c>
      <c r="AL117" s="3">
        <v>45829</v>
      </c>
      <c r="AM117" s="3">
        <v>45836</v>
      </c>
      <c r="AN117" s="3">
        <v>45837</v>
      </c>
      <c r="AO117" s="3">
        <v>45837</v>
      </c>
      <c r="AP117" s="3">
        <v>45833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8009.4666666666681</v>
      </c>
    </row>
    <row r="118" spans="1:56" ht="27.75" customHeight="1" x14ac:dyDescent="0.45">
      <c r="A118" s="3">
        <v>45805</v>
      </c>
      <c r="B118" s="14" t="s">
        <v>430</v>
      </c>
      <c r="C118" s="9" t="s">
        <v>86</v>
      </c>
      <c r="D118" s="13" t="s">
        <v>431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212</v>
      </c>
      <c r="T118" s="12">
        <v>45845</v>
      </c>
      <c r="U118" s="11">
        <v>5000</v>
      </c>
      <c r="V118" s="10">
        <v>0</v>
      </c>
      <c r="W118" s="10">
        <v>5000</v>
      </c>
      <c r="X118" s="10">
        <v>5400</v>
      </c>
      <c r="Y118" s="10">
        <v>0</v>
      </c>
      <c r="Z118" s="9" t="s">
        <v>82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347</v>
      </c>
      <c r="AG118" s="1" t="s">
        <v>120</v>
      </c>
      <c r="AH118" s="1" t="s">
        <v>74</v>
      </c>
      <c r="AI118" s="1">
        <v>2</v>
      </c>
      <c r="AJ118" s="3">
        <v>45845</v>
      </c>
      <c r="AK118" s="3">
        <v>0</v>
      </c>
      <c r="AL118" s="3">
        <v>45836</v>
      </c>
      <c r="AM118" s="3">
        <v>45843</v>
      </c>
      <c r="AN118" s="3">
        <v>45844</v>
      </c>
      <c r="AO118" s="3">
        <v>45844</v>
      </c>
      <c r="AP118" s="3">
        <v>45840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45805</v>
      </c>
      <c r="B119" s="14" t="s">
        <v>430</v>
      </c>
      <c r="C119" s="9" t="s">
        <v>86</v>
      </c>
      <c r="D119" s="13" t="s">
        <v>328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212</v>
      </c>
      <c r="T119" s="12">
        <v>45845</v>
      </c>
      <c r="U119" s="11">
        <v>5000</v>
      </c>
      <c r="V119" s="10">
        <v>0</v>
      </c>
      <c r="W119" s="10">
        <v>5000</v>
      </c>
      <c r="X119" s="10">
        <v>5450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347</v>
      </c>
      <c r="AG119" s="1" t="s">
        <v>120</v>
      </c>
      <c r="AH119" s="1" t="s">
        <v>74</v>
      </c>
      <c r="AI119" s="1">
        <v>2</v>
      </c>
      <c r="AJ119" s="3">
        <v>45845</v>
      </c>
      <c r="AK119" s="3">
        <v>0</v>
      </c>
      <c r="AL119" s="3">
        <v>45836</v>
      </c>
      <c r="AM119" s="3">
        <v>45843</v>
      </c>
      <c r="AN119" s="3">
        <v>45844</v>
      </c>
      <c r="AO119" s="3">
        <v>45844</v>
      </c>
      <c r="AP119" s="3">
        <v>45840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45818</v>
      </c>
      <c r="B120" s="14" t="s">
        <v>567</v>
      </c>
      <c r="C120" s="9" t="s">
        <v>86</v>
      </c>
      <c r="D120" s="13" t="s">
        <v>533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212</v>
      </c>
      <c r="T120" s="12">
        <v>45847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82</v>
      </c>
      <c r="AA120" s="8">
        <v>32270.700000000004</v>
      </c>
      <c r="AB120" s="8">
        <v>0</v>
      </c>
      <c r="AC120" s="8">
        <v>32270.700000000004</v>
      </c>
      <c r="AD120" s="8">
        <v>0</v>
      </c>
      <c r="AE120" s="8">
        <v>0</v>
      </c>
      <c r="AF120" s="8" t="s">
        <v>532</v>
      </c>
      <c r="AG120" s="1" t="s">
        <v>120</v>
      </c>
      <c r="AH120" s="1" t="s">
        <v>74</v>
      </c>
      <c r="AI120" s="1">
        <v>2</v>
      </c>
      <c r="AJ120" s="3">
        <v>45847</v>
      </c>
      <c r="AK120" s="3">
        <v>0</v>
      </c>
      <c r="AL120" s="3">
        <v>45838</v>
      </c>
      <c r="AM120" s="3">
        <v>45845</v>
      </c>
      <c r="AN120" s="3">
        <v>45846</v>
      </c>
      <c r="AO120" s="3">
        <v>45846</v>
      </c>
      <c r="AP120" s="3">
        <v>45842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2466.9157333333337</v>
      </c>
    </row>
    <row r="121" spans="1:56" ht="27.75" customHeight="1" x14ac:dyDescent="0.45">
      <c r="A121" s="3">
        <v>45818</v>
      </c>
      <c r="B121" s="14" t="s">
        <v>568</v>
      </c>
      <c r="C121" s="9" t="s">
        <v>86</v>
      </c>
      <c r="D121" s="13" t="s">
        <v>534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212</v>
      </c>
      <c r="T121" s="12">
        <v>45847</v>
      </c>
      <c r="U121" s="11">
        <v>30000</v>
      </c>
      <c r="V121" s="10">
        <v>0</v>
      </c>
      <c r="W121" s="10">
        <v>30000</v>
      </c>
      <c r="X121" s="10">
        <v>0</v>
      </c>
      <c r="Y121" s="10">
        <v>31500</v>
      </c>
      <c r="Z121" s="9" t="s">
        <v>82</v>
      </c>
      <c r="AA121" s="8">
        <v>32270.700000000004</v>
      </c>
      <c r="AB121" s="8">
        <v>0</v>
      </c>
      <c r="AC121" s="8">
        <v>32270.700000000004</v>
      </c>
      <c r="AD121" s="8">
        <v>0</v>
      </c>
      <c r="AE121" s="8">
        <v>0</v>
      </c>
      <c r="AF121" s="8" t="s">
        <v>532</v>
      </c>
      <c r="AG121" s="1" t="s">
        <v>120</v>
      </c>
      <c r="AH121" s="1" t="s">
        <v>74</v>
      </c>
      <c r="AI121" s="1">
        <v>2</v>
      </c>
      <c r="AJ121" s="3">
        <v>45847</v>
      </c>
      <c r="AK121" s="3">
        <v>0</v>
      </c>
      <c r="AL121" s="3">
        <v>45838</v>
      </c>
      <c r="AM121" s="3">
        <v>45845</v>
      </c>
      <c r="AN121" s="3">
        <v>45846</v>
      </c>
      <c r="AO121" s="3">
        <v>45846</v>
      </c>
      <c r="AP121" s="3">
        <v>45842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2466.9157333333337</v>
      </c>
    </row>
    <row r="122" spans="1:56" ht="27.75" customHeight="1" x14ac:dyDescent="0.45">
      <c r="A122" s="3">
        <v>45821</v>
      </c>
      <c r="B122" s="14" t="s">
        <v>592</v>
      </c>
      <c r="C122" s="9" t="s">
        <v>86</v>
      </c>
      <c r="D122" s="13" t="s">
        <v>593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212</v>
      </c>
      <c r="T122" s="12">
        <v>45848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82</v>
      </c>
      <c r="AA122" s="8">
        <v>5378.4500000000007</v>
      </c>
      <c r="AB122" s="8">
        <v>0</v>
      </c>
      <c r="AC122" s="8">
        <v>5378.4500000000007</v>
      </c>
      <c r="AD122" s="8">
        <v>0</v>
      </c>
      <c r="AE122" s="8">
        <v>0</v>
      </c>
      <c r="AF122" s="8" t="s">
        <v>347</v>
      </c>
      <c r="AG122" s="1" t="s">
        <v>120</v>
      </c>
      <c r="AH122" s="1" t="s">
        <v>74</v>
      </c>
      <c r="AI122" s="1">
        <v>2</v>
      </c>
      <c r="AJ122" s="3">
        <v>45848</v>
      </c>
      <c r="AK122" s="3">
        <v>0</v>
      </c>
      <c r="AL122" s="3">
        <v>45839</v>
      </c>
      <c r="AM122" s="3">
        <v>45846</v>
      </c>
      <c r="AN122" s="3">
        <v>45847</v>
      </c>
      <c r="AO122" s="3">
        <v>45847</v>
      </c>
      <c r="AP122" s="3">
        <v>45843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65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411.15262222222225</v>
      </c>
    </row>
    <row r="123" spans="1:56" ht="27.75" customHeight="1" x14ac:dyDescent="0.45">
      <c r="A123" s="3">
        <v>45821</v>
      </c>
      <c r="B123" s="14" t="s">
        <v>592</v>
      </c>
      <c r="C123" s="9" t="s">
        <v>86</v>
      </c>
      <c r="D123" s="13" t="s">
        <v>594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212</v>
      </c>
      <c r="T123" s="12">
        <v>45848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82</v>
      </c>
      <c r="AA123" s="8">
        <v>32270.700000000004</v>
      </c>
      <c r="AB123" s="8">
        <v>0</v>
      </c>
      <c r="AC123" s="8">
        <v>32270.700000000004</v>
      </c>
      <c r="AD123" s="8">
        <v>0</v>
      </c>
      <c r="AE123" s="8">
        <v>0</v>
      </c>
      <c r="AF123" s="8" t="s">
        <v>347</v>
      </c>
      <c r="AG123" s="1" t="s">
        <v>120</v>
      </c>
      <c r="AH123" s="1" t="s">
        <v>74</v>
      </c>
      <c r="AI123" s="1">
        <v>2</v>
      </c>
      <c r="AJ123" s="3">
        <v>45848</v>
      </c>
      <c r="AK123" s="3">
        <v>0</v>
      </c>
      <c r="AL123" s="3">
        <v>45839</v>
      </c>
      <c r="AM123" s="3">
        <v>45846</v>
      </c>
      <c r="AN123" s="3">
        <v>45847</v>
      </c>
      <c r="AO123" s="3">
        <v>45847</v>
      </c>
      <c r="AP123" s="3">
        <v>45843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2466.9157333333337</v>
      </c>
    </row>
    <row r="124" spans="1:56" ht="27.75" customHeight="1" x14ac:dyDescent="0.45">
      <c r="A124" s="3">
        <v>45821</v>
      </c>
      <c r="B124" s="14" t="s">
        <v>592</v>
      </c>
      <c r="C124" s="9" t="s">
        <v>86</v>
      </c>
      <c r="D124" s="13" t="s">
        <v>595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212</v>
      </c>
      <c r="T124" s="12">
        <v>45848</v>
      </c>
      <c r="U124" s="11">
        <v>5000</v>
      </c>
      <c r="V124" s="10">
        <v>0</v>
      </c>
      <c r="W124" s="10">
        <v>5000</v>
      </c>
      <c r="X124" s="10">
        <v>0</v>
      </c>
      <c r="Y124" s="10">
        <v>5250</v>
      </c>
      <c r="Z124" s="9" t="s">
        <v>82</v>
      </c>
      <c r="AA124" s="8">
        <v>5378.4500000000007</v>
      </c>
      <c r="AB124" s="8">
        <v>0</v>
      </c>
      <c r="AC124" s="8">
        <v>5378.4500000000007</v>
      </c>
      <c r="AD124" s="8">
        <v>0</v>
      </c>
      <c r="AE124" s="8">
        <v>0</v>
      </c>
      <c r="AF124" s="8" t="s">
        <v>347</v>
      </c>
      <c r="AG124" s="1" t="s">
        <v>120</v>
      </c>
      <c r="AH124" s="1" t="s">
        <v>74</v>
      </c>
      <c r="AI124" s="1">
        <v>2</v>
      </c>
      <c r="AJ124" s="3">
        <v>45848</v>
      </c>
      <c r="AK124" s="3">
        <v>0</v>
      </c>
      <c r="AL124" s="3">
        <v>45839</v>
      </c>
      <c r="AM124" s="3">
        <v>45846</v>
      </c>
      <c r="AN124" s="3">
        <v>45847</v>
      </c>
      <c r="AO124" s="3">
        <v>45847</v>
      </c>
      <c r="AP124" s="3">
        <v>45843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411.15262222222225</v>
      </c>
    </row>
    <row r="125" spans="1:56" ht="27.75" customHeight="1" x14ac:dyDescent="0.45">
      <c r="A125" s="3">
        <v>45821</v>
      </c>
      <c r="B125" s="14" t="s">
        <v>590</v>
      </c>
      <c r="C125" s="9" t="s">
        <v>86</v>
      </c>
      <c r="D125" s="13" t="s">
        <v>346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212</v>
      </c>
      <c r="T125" s="12">
        <v>45852</v>
      </c>
      <c r="U125" s="11">
        <v>80000</v>
      </c>
      <c r="V125" s="10">
        <v>0</v>
      </c>
      <c r="W125" s="10">
        <v>80000</v>
      </c>
      <c r="X125" s="10">
        <v>0</v>
      </c>
      <c r="Y125" s="10">
        <v>84000</v>
      </c>
      <c r="Z125" s="9" t="s">
        <v>82</v>
      </c>
      <c r="AA125" s="8">
        <v>86055.200000000012</v>
      </c>
      <c r="AB125" s="8">
        <v>0</v>
      </c>
      <c r="AC125" s="8">
        <v>86055.200000000012</v>
      </c>
      <c r="AD125" s="8">
        <v>0</v>
      </c>
      <c r="AE125" s="8">
        <v>0</v>
      </c>
      <c r="AF125" s="8" t="s">
        <v>347</v>
      </c>
      <c r="AG125" s="1" t="s">
        <v>120</v>
      </c>
      <c r="AH125" s="1" t="s">
        <v>74</v>
      </c>
      <c r="AI125" s="1">
        <v>2</v>
      </c>
      <c r="AJ125" s="3">
        <v>45852</v>
      </c>
      <c r="AK125" s="3">
        <v>0</v>
      </c>
      <c r="AL125" s="3">
        <v>45843</v>
      </c>
      <c r="AM125" s="3">
        <v>45850</v>
      </c>
      <c r="AN125" s="3">
        <v>45851</v>
      </c>
      <c r="AO125" s="3">
        <v>45851</v>
      </c>
      <c r="AP125" s="3">
        <v>45847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6578.441955555556</v>
      </c>
    </row>
    <row r="126" spans="1:56" ht="27.75" customHeight="1" x14ac:dyDescent="0.45">
      <c r="A126" s="3">
        <v>45821</v>
      </c>
      <c r="B126" s="14" t="s">
        <v>590</v>
      </c>
      <c r="C126" s="9" t="s">
        <v>86</v>
      </c>
      <c r="D126" s="13" t="s">
        <v>591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212</v>
      </c>
      <c r="T126" s="12">
        <v>45852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82</v>
      </c>
      <c r="AA126" s="8">
        <v>21513.800000000003</v>
      </c>
      <c r="AB126" s="8">
        <v>0</v>
      </c>
      <c r="AC126" s="8">
        <v>21513.800000000003</v>
      </c>
      <c r="AD126" s="8">
        <v>0</v>
      </c>
      <c r="AE126" s="8">
        <v>0</v>
      </c>
      <c r="AF126" s="8" t="s">
        <v>347</v>
      </c>
      <c r="AG126" s="1" t="s">
        <v>119</v>
      </c>
      <c r="AH126" s="1" t="s">
        <v>74</v>
      </c>
      <c r="AI126" s="1">
        <v>2</v>
      </c>
      <c r="AJ126" s="3">
        <v>45852</v>
      </c>
      <c r="AK126" s="3">
        <v>0</v>
      </c>
      <c r="AL126" s="3">
        <v>45843</v>
      </c>
      <c r="AM126" s="3">
        <v>45850</v>
      </c>
      <c r="AN126" s="3">
        <v>45851</v>
      </c>
      <c r="AO126" s="3">
        <v>45851</v>
      </c>
      <c r="AP126" s="3">
        <v>45847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1644.610488888889</v>
      </c>
    </row>
    <row r="127" spans="1:56" ht="27.75" customHeight="1" x14ac:dyDescent="0.45">
      <c r="A127" s="3">
        <v>45818</v>
      </c>
      <c r="B127" s="14" t="s">
        <v>567</v>
      </c>
      <c r="C127" s="9" t="s">
        <v>86</v>
      </c>
      <c r="D127" s="13" t="s">
        <v>346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212</v>
      </c>
      <c r="T127" s="12">
        <v>45859</v>
      </c>
      <c r="U127" s="11">
        <v>50000</v>
      </c>
      <c r="V127" s="10">
        <v>0</v>
      </c>
      <c r="W127" s="10">
        <v>50000</v>
      </c>
      <c r="X127" s="10">
        <v>0</v>
      </c>
      <c r="Y127" s="10">
        <v>52500</v>
      </c>
      <c r="Z127" s="9" t="s">
        <v>82</v>
      </c>
      <c r="AA127" s="8">
        <v>53784.500000000007</v>
      </c>
      <c r="AB127" s="8">
        <v>0</v>
      </c>
      <c r="AC127" s="8">
        <v>53784.500000000007</v>
      </c>
      <c r="AD127" s="8">
        <v>0</v>
      </c>
      <c r="AE127" s="8">
        <v>0</v>
      </c>
      <c r="AF127" s="8" t="s">
        <v>532</v>
      </c>
      <c r="AG127" s="1" t="s">
        <v>61</v>
      </c>
      <c r="AH127" s="1" t="s">
        <v>74</v>
      </c>
      <c r="AI127" s="1">
        <v>2</v>
      </c>
      <c r="AJ127" s="3">
        <v>45859</v>
      </c>
      <c r="AK127" s="3">
        <v>0</v>
      </c>
      <c r="AL127" s="3">
        <v>45850</v>
      </c>
      <c r="AM127" s="3">
        <v>45857</v>
      </c>
      <c r="AN127" s="3">
        <v>45858</v>
      </c>
      <c r="AO127" s="3">
        <v>45858</v>
      </c>
      <c r="AP127" s="3">
        <v>45854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4111.5262222222227</v>
      </c>
    </row>
    <row r="128" spans="1:56" ht="27.75" customHeight="1" x14ac:dyDescent="0.45">
      <c r="A128" s="3">
        <v>45818</v>
      </c>
      <c r="B128" s="14" t="s">
        <v>568</v>
      </c>
      <c r="C128" s="9" t="s">
        <v>86</v>
      </c>
      <c r="D128" s="13" t="s">
        <v>533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212</v>
      </c>
      <c r="T128" s="12">
        <v>45859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82</v>
      </c>
      <c r="AA128" s="8">
        <v>32270.700000000004</v>
      </c>
      <c r="AB128" s="8">
        <v>0</v>
      </c>
      <c r="AC128" s="8">
        <v>32270.700000000004</v>
      </c>
      <c r="AD128" s="8">
        <v>0</v>
      </c>
      <c r="AE128" s="8">
        <v>0</v>
      </c>
      <c r="AF128" s="8" t="s">
        <v>532</v>
      </c>
      <c r="AG128" s="1" t="s">
        <v>119</v>
      </c>
      <c r="AH128" s="1" t="s">
        <v>74</v>
      </c>
      <c r="AI128" s="1">
        <v>2</v>
      </c>
      <c r="AJ128" s="3">
        <v>45859</v>
      </c>
      <c r="AK128" s="3">
        <v>0</v>
      </c>
      <c r="AL128" s="3">
        <v>45850</v>
      </c>
      <c r="AM128" s="3">
        <v>45857</v>
      </c>
      <c r="AN128" s="3">
        <v>45858</v>
      </c>
      <c r="AO128" s="3">
        <v>45858</v>
      </c>
      <c r="AP128" s="3">
        <v>45854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2466.9157333333337</v>
      </c>
    </row>
    <row r="129" spans="1:56" ht="27.75" customHeight="1" x14ac:dyDescent="0.45">
      <c r="A129" s="3">
        <v>45796</v>
      </c>
      <c r="B129" s="14" t="s">
        <v>375</v>
      </c>
      <c r="C129" s="9" t="s">
        <v>147</v>
      </c>
      <c r="D129" s="13" t="s">
        <v>363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221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 t="s">
        <v>63</v>
      </c>
      <c r="U129" s="11">
        <v>640</v>
      </c>
      <c r="V129" s="10">
        <v>0</v>
      </c>
      <c r="W129" s="10">
        <v>640</v>
      </c>
      <c r="X129" s="10">
        <v>83500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240</v>
      </c>
      <c r="AG129" s="1" t="s">
        <v>119</v>
      </c>
      <c r="AH129" s="1" t="s">
        <v>74</v>
      </c>
      <c r="AI129" s="1">
        <v>2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 t="s">
        <v>141</v>
      </c>
      <c r="B130" s="14" t="s">
        <v>141</v>
      </c>
      <c r="C130" s="9" t="s">
        <v>147</v>
      </c>
      <c r="D130" s="13" t="s">
        <v>61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221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45838</v>
      </c>
      <c r="U130" s="11">
        <v>150000</v>
      </c>
      <c r="V130" s="10">
        <v>0</v>
      </c>
      <c r="W130" s="10">
        <v>150000</v>
      </c>
      <c r="X130" s="10">
        <v>0</v>
      </c>
      <c r="Y130" s="10">
        <v>157500</v>
      </c>
      <c r="Z130" s="9" t="s">
        <v>82</v>
      </c>
      <c r="AA130" s="8">
        <v>157162.5</v>
      </c>
      <c r="AB130" s="8">
        <v>0</v>
      </c>
      <c r="AC130" s="8">
        <v>157162.5</v>
      </c>
      <c r="AD130" s="8">
        <v>0</v>
      </c>
      <c r="AE130" s="8">
        <v>0</v>
      </c>
      <c r="AF130" s="8" t="s">
        <v>240</v>
      </c>
      <c r="AG130" s="1" t="s">
        <v>119</v>
      </c>
      <c r="AH130" s="1" t="s">
        <v>74</v>
      </c>
      <c r="AI130" s="1">
        <v>2</v>
      </c>
      <c r="AJ130" s="3">
        <v>45838</v>
      </c>
      <c r="AK130" s="3">
        <v>0</v>
      </c>
      <c r="AL130" s="3">
        <v>45829</v>
      </c>
      <c r="AM130" s="3">
        <v>45836</v>
      </c>
      <c r="AN130" s="3">
        <v>45837</v>
      </c>
      <c r="AO130" s="3">
        <v>45837</v>
      </c>
      <c r="AP130" s="3">
        <v>45833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12014.2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37</v>
      </c>
      <c r="G131" s="9">
        <v>0</v>
      </c>
      <c r="H131" s="9">
        <v>0</v>
      </c>
      <c r="I131" s="9">
        <v>80</v>
      </c>
      <c r="J131" s="9" t="s">
        <v>57</v>
      </c>
      <c r="K131" s="9">
        <v>3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82</v>
      </c>
      <c r="AA131" s="8">
        <v>724973.15</v>
      </c>
      <c r="AB131" s="8">
        <v>100862.95000000001</v>
      </c>
      <c r="AC131" s="8">
        <v>624110.20000000007</v>
      </c>
      <c r="AD131" s="8">
        <v>0</v>
      </c>
      <c r="AE131" s="8">
        <v>0</v>
      </c>
      <c r="AF131" s="8" t="s">
        <v>58</v>
      </c>
      <c r="AG131" s="1" t="s">
        <v>119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>
        <v>45815</v>
      </c>
      <c r="B132" s="14" t="s">
        <v>518</v>
      </c>
      <c r="C132" s="9" t="s">
        <v>519</v>
      </c>
      <c r="D132" s="13" t="s">
        <v>332</v>
      </c>
      <c r="E132" s="9">
        <v>20</v>
      </c>
      <c r="F132" s="9">
        <v>34</v>
      </c>
      <c r="G132" s="9" t="s">
        <v>60</v>
      </c>
      <c r="H132" s="9">
        <v>0</v>
      </c>
      <c r="I132" s="9">
        <v>85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128</v>
      </c>
      <c r="T132" s="12">
        <v>45838</v>
      </c>
      <c r="U132" s="11">
        <v>1345000</v>
      </c>
      <c r="V132" s="10">
        <v>840000</v>
      </c>
      <c r="W132" s="10">
        <v>505000</v>
      </c>
      <c r="X132" s="10">
        <v>858367</v>
      </c>
      <c r="Y132" s="10">
        <v>510964.65</v>
      </c>
      <c r="Z132" s="9" t="s">
        <v>333</v>
      </c>
      <c r="AA132" s="8">
        <v>465344.19315404998</v>
      </c>
      <c r="AB132" s="8">
        <v>108001.92811785615</v>
      </c>
      <c r="AC132" s="8">
        <v>357342.26503619383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74</v>
      </c>
      <c r="AI132" s="1">
        <v>2</v>
      </c>
      <c r="AJ132" s="3">
        <v>45838</v>
      </c>
      <c r="AK132" s="3">
        <v>0</v>
      </c>
      <c r="AL132" s="3">
        <v>45829</v>
      </c>
      <c r="AM132" s="3">
        <v>45836</v>
      </c>
      <c r="AN132" s="3">
        <v>45837</v>
      </c>
      <c r="AO132" s="3">
        <v>45837</v>
      </c>
      <c r="AP132" s="3">
        <v>45833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334</v>
      </c>
      <c r="BD132" s="56">
        <v>31386.56227901236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34</v>
      </c>
      <c r="G133" s="9">
        <v>0</v>
      </c>
      <c r="H133" s="9">
        <v>0</v>
      </c>
      <c r="I133" s="9">
        <v>85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333</v>
      </c>
      <c r="AA133" s="8">
        <v>465344.19315404998</v>
      </c>
      <c r="AB133" s="8">
        <v>108001.92811785615</v>
      </c>
      <c r="AC133" s="8">
        <v>357342.26503619383</v>
      </c>
      <c r="AD133" s="8">
        <v>0</v>
      </c>
      <c r="AE133" s="8">
        <v>0</v>
      </c>
      <c r="AF133" s="8" t="s">
        <v>58</v>
      </c>
      <c r="AG133" s="1" t="s">
        <v>122</v>
      </c>
      <c r="AH133" s="1">
        <v>0</v>
      </c>
      <c r="AI133" s="1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335</v>
      </c>
      <c r="BD133" s="56">
        <v>0</v>
      </c>
    </row>
    <row r="134" spans="1:56" ht="27.75" customHeight="1" x14ac:dyDescent="0.45">
      <c r="A134" s="3">
        <v>45818</v>
      </c>
      <c r="B134" s="14" t="s">
        <v>586</v>
      </c>
      <c r="C134" s="9" t="s">
        <v>185</v>
      </c>
      <c r="D134" s="13" t="s">
        <v>59</v>
      </c>
      <c r="E134" s="9">
        <v>21</v>
      </c>
      <c r="F134" s="9">
        <v>38</v>
      </c>
      <c r="G134" s="9" t="s">
        <v>60</v>
      </c>
      <c r="H134" s="9">
        <v>0</v>
      </c>
      <c r="I134" s="9">
        <v>69</v>
      </c>
      <c r="J134" s="9" t="s">
        <v>57</v>
      </c>
      <c r="K134" s="9">
        <v>5</v>
      </c>
      <c r="L134" s="9" t="s">
        <v>93</v>
      </c>
      <c r="M134" s="10">
        <v>22</v>
      </c>
      <c r="N134" s="9">
        <v>41</v>
      </c>
      <c r="O134" s="9">
        <v>40</v>
      </c>
      <c r="P134" s="10">
        <v>122.39242618239999</v>
      </c>
      <c r="Q134" s="10">
        <v>0</v>
      </c>
      <c r="R134" s="10">
        <v>122.39242618239999</v>
      </c>
      <c r="S134" s="9" t="s">
        <v>71</v>
      </c>
      <c r="T134" s="12">
        <v>45824</v>
      </c>
      <c r="U134" s="11">
        <v>5500</v>
      </c>
      <c r="V134" s="10">
        <v>0</v>
      </c>
      <c r="W134" s="10">
        <v>5500</v>
      </c>
      <c r="X134" s="10">
        <v>0</v>
      </c>
      <c r="Y134" s="10">
        <v>0</v>
      </c>
      <c r="Z134" s="9" t="s">
        <v>135</v>
      </c>
      <c r="AA134" s="8">
        <v>6069.9650000000001</v>
      </c>
      <c r="AB134" s="8">
        <v>5400</v>
      </c>
      <c r="AC134" s="8">
        <v>669.96500000000015</v>
      </c>
      <c r="AD134" s="8">
        <v>0</v>
      </c>
      <c r="AE134" s="8">
        <v>0</v>
      </c>
      <c r="AF134" s="8">
        <v>0</v>
      </c>
      <c r="AG134" s="1" t="s">
        <v>119</v>
      </c>
      <c r="AH134" s="1" t="s">
        <v>389</v>
      </c>
      <c r="AI134" s="1">
        <v>2</v>
      </c>
      <c r="AJ134" s="3">
        <v>45824</v>
      </c>
      <c r="AK134" s="3">
        <v>0</v>
      </c>
      <c r="AL134" s="3">
        <v>0</v>
      </c>
      <c r="AM134" s="3">
        <v>0</v>
      </c>
      <c r="AN134" s="3">
        <v>0</v>
      </c>
      <c r="AO134" s="3">
        <v>45822</v>
      </c>
      <c r="AP134" s="3">
        <v>45819</v>
      </c>
      <c r="AQ134" s="3">
        <v>45823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45.725111250000012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21</v>
      </c>
      <c r="F135" s="9">
        <v>37</v>
      </c>
      <c r="G135" s="9" t="s">
        <v>60</v>
      </c>
      <c r="H135" s="9">
        <v>0</v>
      </c>
      <c r="I135" s="9">
        <v>67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135</v>
      </c>
      <c r="AA135" s="8">
        <v>6069.9650000000001</v>
      </c>
      <c r="AB135" s="8">
        <v>5400</v>
      </c>
      <c r="AC135" s="8">
        <v>669.96500000000015</v>
      </c>
      <c r="AD135" s="8">
        <v>0</v>
      </c>
      <c r="AE135" s="8">
        <v>0</v>
      </c>
      <c r="AF135" s="8" t="s">
        <v>58</v>
      </c>
      <c r="AG135" s="1" t="s">
        <v>121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7.75" customHeight="1" x14ac:dyDescent="0.45">
      <c r="A136" s="3">
        <v>45814</v>
      </c>
      <c r="B136" s="14" t="s">
        <v>526</v>
      </c>
      <c r="C136" s="9" t="s">
        <v>111</v>
      </c>
      <c r="D136" s="13" t="s">
        <v>398</v>
      </c>
      <c r="E136" s="9">
        <v>21</v>
      </c>
      <c r="F136" s="9">
        <v>40</v>
      </c>
      <c r="G136" s="9" t="s">
        <v>60</v>
      </c>
      <c r="H136" s="9" t="s">
        <v>76</v>
      </c>
      <c r="I136" s="9">
        <v>108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42</v>
      </c>
      <c r="O136" s="9">
        <v>40</v>
      </c>
      <c r="P136" s="10">
        <v>68.387785804799989</v>
      </c>
      <c r="Q136" s="10">
        <v>0</v>
      </c>
      <c r="R136" s="10">
        <v>68.387785804799989</v>
      </c>
      <c r="S136" s="9" t="s">
        <v>67</v>
      </c>
      <c r="T136" s="12">
        <v>45824</v>
      </c>
      <c r="U136" s="11">
        <v>3000</v>
      </c>
      <c r="V136" s="10">
        <v>0</v>
      </c>
      <c r="W136" s="10">
        <v>3000</v>
      </c>
      <c r="X136" s="10">
        <v>3300</v>
      </c>
      <c r="Y136" s="10">
        <v>0</v>
      </c>
      <c r="Z136" s="9" t="s">
        <v>124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121</v>
      </c>
      <c r="AH136" s="1" t="s">
        <v>68</v>
      </c>
      <c r="AI136" s="1">
        <v>4</v>
      </c>
      <c r="AJ136" s="3">
        <v>45824</v>
      </c>
      <c r="AK136" s="3">
        <v>45820</v>
      </c>
      <c r="AL136" s="3">
        <v>45814</v>
      </c>
      <c r="AM136" s="3">
        <v>45821</v>
      </c>
      <c r="AN136" s="3">
        <v>45822</v>
      </c>
      <c r="AO136" s="3">
        <v>45822</v>
      </c>
      <c r="AP136" s="3">
        <v>45819</v>
      </c>
      <c r="AQ136" s="3">
        <v>45823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0</v>
      </c>
    </row>
    <row r="137" spans="1:56" ht="27.75" customHeight="1" x14ac:dyDescent="0.45">
      <c r="A137" s="3">
        <v>45814</v>
      </c>
      <c r="B137" s="14" t="s">
        <v>514</v>
      </c>
      <c r="C137" s="9" t="s">
        <v>515</v>
      </c>
      <c r="D137" s="13" t="s">
        <v>516</v>
      </c>
      <c r="E137" s="9">
        <v>21</v>
      </c>
      <c r="F137" s="9">
        <v>37</v>
      </c>
      <c r="G137" s="9" t="s">
        <v>60</v>
      </c>
      <c r="H137" s="9" t="s">
        <v>76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>
        <v>45827</v>
      </c>
      <c r="U137" s="11">
        <v>5000</v>
      </c>
      <c r="V137" s="10">
        <v>4712</v>
      </c>
      <c r="W137" s="10">
        <v>288</v>
      </c>
      <c r="X137" s="10">
        <v>5220</v>
      </c>
      <c r="Y137" s="10">
        <v>0</v>
      </c>
      <c r="Z137" s="9" t="s">
        <v>124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120</v>
      </c>
      <c r="AH137" s="1" t="s">
        <v>68</v>
      </c>
      <c r="AI137" s="1">
        <v>4</v>
      </c>
      <c r="AJ137" s="3">
        <v>45827</v>
      </c>
      <c r="AK137" s="3">
        <v>45823</v>
      </c>
      <c r="AL137" s="3">
        <v>45817</v>
      </c>
      <c r="AM137" s="3">
        <v>45824</v>
      </c>
      <c r="AN137" s="3">
        <v>45825</v>
      </c>
      <c r="AO137" s="3">
        <v>45825</v>
      </c>
      <c r="AP137" s="3">
        <v>45822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125</v>
      </c>
      <c r="BD137" s="56">
        <v>0</v>
      </c>
    </row>
    <row r="138" spans="1:56" ht="27.75" customHeight="1" x14ac:dyDescent="0.45">
      <c r="A138" s="3">
        <v>45798</v>
      </c>
      <c r="B138" s="14" t="s">
        <v>399</v>
      </c>
      <c r="C138" s="9" t="s">
        <v>111</v>
      </c>
      <c r="D138" s="13" t="s">
        <v>392</v>
      </c>
      <c r="E138" s="9">
        <v>21</v>
      </c>
      <c r="F138" s="9">
        <v>38</v>
      </c>
      <c r="G138" s="9" t="s">
        <v>60</v>
      </c>
      <c r="H138" s="9" t="s">
        <v>66</v>
      </c>
      <c r="I138" s="9">
        <v>102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40</v>
      </c>
      <c r="O138" s="9">
        <v>40</v>
      </c>
      <c r="P138" s="10">
        <v>65.13122457599998</v>
      </c>
      <c r="Q138" s="10">
        <v>0</v>
      </c>
      <c r="R138" s="10">
        <v>65.13122457599998</v>
      </c>
      <c r="S138" s="9" t="s">
        <v>67</v>
      </c>
      <c r="T138" s="12">
        <v>45824</v>
      </c>
      <c r="U138" s="11">
        <v>3000</v>
      </c>
      <c r="V138" s="10">
        <v>0</v>
      </c>
      <c r="W138" s="10">
        <v>3000</v>
      </c>
      <c r="X138" s="10">
        <v>3325</v>
      </c>
      <c r="Y138" s="10">
        <v>0</v>
      </c>
      <c r="Z138" s="9" t="s">
        <v>124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120</v>
      </c>
      <c r="AH138" s="1" t="s">
        <v>68</v>
      </c>
      <c r="AI138" s="1">
        <v>4</v>
      </c>
      <c r="AJ138" s="3">
        <v>45824</v>
      </c>
      <c r="AK138" s="3">
        <v>45820</v>
      </c>
      <c r="AL138" s="3">
        <v>45814</v>
      </c>
      <c r="AM138" s="3">
        <v>45821</v>
      </c>
      <c r="AN138" s="3">
        <v>45822</v>
      </c>
      <c r="AO138" s="3">
        <v>45822</v>
      </c>
      <c r="AP138" s="3">
        <v>45819</v>
      </c>
      <c r="AQ138" s="3">
        <v>45823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0</v>
      </c>
    </row>
    <row r="139" spans="1:56" ht="27.75" customHeight="1" x14ac:dyDescent="0.45">
      <c r="A139" s="3">
        <v>45815</v>
      </c>
      <c r="B139" s="14" t="s">
        <v>524</v>
      </c>
      <c r="C139" s="9" t="s">
        <v>509</v>
      </c>
      <c r="D139" s="13" t="s">
        <v>510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40</v>
      </c>
      <c r="O139" s="9">
        <v>40</v>
      </c>
      <c r="P139" s="10">
        <v>217.10408191999997</v>
      </c>
      <c r="Q139" s="10">
        <v>0</v>
      </c>
      <c r="R139" s="10">
        <v>217.10408191999997</v>
      </c>
      <c r="S139" s="9" t="s">
        <v>71</v>
      </c>
      <c r="T139" s="12">
        <v>45826</v>
      </c>
      <c r="U139" s="11">
        <v>10000</v>
      </c>
      <c r="V139" s="10">
        <v>0</v>
      </c>
      <c r="W139" s="10">
        <v>10000</v>
      </c>
      <c r="X139" s="10">
        <v>10600</v>
      </c>
      <c r="Y139" s="10">
        <v>0</v>
      </c>
      <c r="Z139" s="9" t="s">
        <v>124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120</v>
      </c>
      <c r="AH139" s="1" t="s">
        <v>68</v>
      </c>
      <c r="AI139" s="1">
        <v>4</v>
      </c>
      <c r="AJ139" s="3">
        <v>45826</v>
      </c>
      <c r="AK139" s="3">
        <v>45822</v>
      </c>
      <c r="AL139" s="3">
        <v>45816</v>
      </c>
      <c r="AM139" s="3">
        <v>45823</v>
      </c>
      <c r="AN139" s="3">
        <v>45824</v>
      </c>
      <c r="AO139" s="3">
        <v>45824</v>
      </c>
      <c r="AP139" s="3">
        <v>45821</v>
      </c>
      <c r="AQ139" s="3">
        <v>45825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 t="s">
        <v>541</v>
      </c>
      <c r="AZ139" s="2">
        <v>0</v>
      </c>
      <c r="BA139" s="2">
        <v>0</v>
      </c>
      <c r="BB139" s="2">
        <v>0</v>
      </c>
      <c r="BC139" s="1" t="s">
        <v>125</v>
      </c>
      <c r="BD139" s="56">
        <v>0</v>
      </c>
    </row>
    <row r="140" spans="1:56" ht="27.75" customHeight="1" x14ac:dyDescent="0.45">
      <c r="A140" s="3">
        <v>45817</v>
      </c>
      <c r="B140" s="14" t="s">
        <v>549</v>
      </c>
      <c r="C140" s="9" t="s">
        <v>185</v>
      </c>
      <c r="D140" s="13" t="s">
        <v>537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217.10408191999997</v>
      </c>
      <c r="Q140" s="10">
        <v>0</v>
      </c>
      <c r="R140" s="10">
        <v>217.10408191999997</v>
      </c>
      <c r="S140" s="9" t="s">
        <v>71</v>
      </c>
      <c r="T140" s="12">
        <v>45829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124</v>
      </c>
      <c r="AA140" s="8">
        <v>10756.900000000001</v>
      </c>
      <c r="AB140" s="8">
        <v>10756.900000000001</v>
      </c>
      <c r="AC140" s="8">
        <v>0</v>
      </c>
      <c r="AD140" s="8">
        <v>0</v>
      </c>
      <c r="AE140" s="8">
        <v>10756.900000000001</v>
      </c>
      <c r="AF140" s="8">
        <v>0</v>
      </c>
      <c r="AG140" s="1" t="s">
        <v>120</v>
      </c>
      <c r="AH140" s="1" t="s">
        <v>68</v>
      </c>
      <c r="AI140" s="1">
        <v>4</v>
      </c>
      <c r="AJ140" s="3">
        <v>45829</v>
      </c>
      <c r="AK140" s="3">
        <v>45825</v>
      </c>
      <c r="AL140" s="3">
        <v>45819</v>
      </c>
      <c r="AM140" s="3">
        <v>45826</v>
      </c>
      <c r="AN140" s="3">
        <v>45827</v>
      </c>
      <c r="AO140" s="3">
        <v>45827</v>
      </c>
      <c r="AP140" s="3">
        <v>45824</v>
      </c>
      <c r="AQ140" s="3">
        <v>45828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125</v>
      </c>
      <c r="BD140" s="56">
        <v>0</v>
      </c>
    </row>
    <row r="141" spans="1:56" ht="27.75" customHeight="1" x14ac:dyDescent="0.45">
      <c r="A141" s="3">
        <v>45803</v>
      </c>
      <c r="B141" s="14" t="s">
        <v>416</v>
      </c>
      <c r="C141" s="9" t="s">
        <v>111</v>
      </c>
      <c r="D141" s="13" t="s">
        <v>417</v>
      </c>
      <c r="E141" s="9">
        <v>21</v>
      </c>
      <c r="F141" s="9">
        <v>40</v>
      </c>
      <c r="G141" s="9" t="s">
        <v>60</v>
      </c>
      <c r="H141" s="9" t="s">
        <v>66</v>
      </c>
      <c r="I141" s="9">
        <v>108</v>
      </c>
      <c r="J141" s="9" t="s">
        <v>57</v>
      </c>
      <c r="K141" s="9">
        <v>5</v>
      </c>
      <c r="L141" s="9" t="s">
        <v>91</v>
      </c>
      <c r="M141" s="10">
        <v>22</v>
      </c>
      <c r="N141" s="9">
        <v>42</v>
      </c>
      <c r="O141" s="9">
        <v>40</v>
      </c>
      <c r="P141" s="10">
        <v>113.97964300799998</v>
      </c>
      <c r="Q141" s="10">
        <v>0</v>
      </c>
      <c r="R141" s="10">
        <v>113.97964300799998</v>
      </c>
      <c r="S141" s="9" t="s">
        <v>67</v>
      </c>
      <c r="T141" s="12">
        <v>45831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124</v>
      </c>
      <c r="AA141" s="8">
        <v>5797.55</v>
      </c>
      <c r="AB141" s="8">
        <v>5797.55</v>
      </c>
      <c r="AC141" s="8">
        <v>0</v>
      </c>
      <c r="AD141" s="8">
        <v>0</v>
      </c>
      <c r="AE141" s="8">
        <v>5797.55</v>
      </c>
      <c r="AF141" s="8">
        <v>0</v>
      </c>
      <c r="AG141" s="1" t="s">
        <v>120</v>
      </c>
      <c r="AH141" s="1" t="s">
        <v>68</v>
      </c>
      <c r="AI141" s="1">
        <v>4</v>
      </c>
      <c r="AJ141" s="3">
        <v>45831</v>
      </c>
      <c r="AK141" s="3">
        <v>45827</v>
      </c>
      <c r="AL141" s="3">
        <v>45821</v>
      </c>
      <c r="AM141" s="3">
        <v>45828</v>
      </c>
      <c r="AN141" s="3">
        <v>45829</v>
      </c>
      <c r="AO141" s="3">
        <v>45829</v>
      </c>
      <c r="AP141" s="3">
        <v>45826</v>
      </c>
      <c r="AQ141" s="3">
        <v>45830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125</v>
      </c>
      <c r="BD141" s="56">
        <v>0</v>
      </c>
    </row>
    <row r="142" spans="1:56" ht="27.75" customHeight="1" x14ac:dyDescent="0.45">
      <c r="A142" s="3">
        <v>45817</v>
      </c>
      <c r="B142" s="14" t="s">
        <v>550</v>
      </c>
      <c r="C142" s="9" t="s">
        <v>538</v>
      </c>
      <c r="D142" s="13" t="s">
        <v>539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97</v>
      </c>
      <c r="J142" s="9" t="s">
        <v>57</v>
      </c>
      <c r="K142" s="9">
        <v>5</v>
      </c>
      <c r="L142" s="9" t="s">
        <v>92</v>
      </c>
      <c r="M142" s="10">
        <v>22</v>
      </c>
      <c r="N142" s="9">
        <v>40</v>
      </c>
      <c r="O142" s="9">
        <v>40</v>
      </c>
      <c r="P142" s="10">
        <v>108.55204095999999</v>
      </c>
      <c r="Q142" s="10">
        <v>0</v>
      </c>
      <c r="R142" s="10">
        <v>108.55204095999999</v>
      </c>
      <c r="S142" s="9" t="s">
        <v>71</v>
      </c>
      <c r="T142" s="12">
        <v>45831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124</v>
      </c>
      <c r="AA142" s="8">
        <v>5378.4500000000007</v>
      </c>
      <c r="AB142" s="8">
        <v>5378.4500000000007</v>
      </c>
      <c r="AC142" s="8">
        <v>0</v>
      </c>
      <c r="AD142" s="8">
        <v>0</v>
      </c>
      <c r="AE142" s="8">
        <v>5378.4500000000007</v>
      </c>
      <c r="AF142" s="8">
        <v>0</v>
      </c>
      <c r="AG142" s="1" t="s">
        <v>120</v>
      </c>
      <c r="AH142" s="1" t="s">
        <v>68</v>
      </c>
      <c r="AI142" s="1">
        <v>4</v>
      </c>
      <c r="AJ142" s="3">
        <v>45831</v>
      </c>
      <c r="AK142" s="3">
        <v>45827</v>
      </c>
      <c r="AL142" s="3">
        <v>45821</v>
      </c>
      <c r="AM142" s="3">
        <v>45828</v>
      </c>
      <c r="AN142" s="3">
        <v>45829</v>
      </c>
      <c r="AO142" s="3">
        <v>45829</v>
      </c>
      <c r="AP142" s="3">
        <v>45826</v>
      </c>
      <c r="AQ142" s="3">
        <v>45830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0</v>
      </c>
    </row>
    <row r="143" spans="1:56" ht="27.75" customHeight="1" x14ac:dyDescent="0.45">
      <c r="A143" s="3">
        <v>45817</v>
      </c>
      <c r="B143" s="14" t="s">
        <v>550</v>
      </c>
      <c r="C143" s="9" t="s">
        <v>538</v>
      </c>
      <c r="D143" s="13" t="s">
        <v>540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97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108.55204095999999</v>
      </c>
      <c r="Q143" s="10">
        <v>0</v>
      </c>
      <c r="R143" s="10">
        <v>108.55204095999999</v>
      </c>
      <c r="S143" s="9" t="s">
        <v>71</v>
      </c>
      <c r="T143" s="12">
        <v>45831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124</v>
      </c>
      <c r="AA143" s="8">
        <v>5378.4500000000007</v>
      </c>
      <c r="AB143" s="8">
        <v>5378.4500000000007</v>
      </c>
      <c r="AC143" s="8">
        <v>0</v>
      </c>
      <c r="AD143" s="8">
        <v>0</v>
      </c>
      <c r="AE143" s="8">
        <v>5378.4500000000007</v>
      </c>
      <c r="AF143" s="8">
        <v>0</v>
      </c>
      <c r="AG143" s="1" t="s">
        <v>61</v>
      </c>
      <c r="AH143" s="1" t="s">
        <v>68</v>
      </c>
      <c r="AI143" s="1">
        <v>4</v>
      </c>
      <c r="AJ143" s="3">
        <v>45831</v>
      </c>
      <c r="AK143" s="3">
        <v>45827</v>
      </c>
      <c r="AL143" s="3">
        <v>45821</v>
      </c>
      <c r="AM143" s="3">
        <v>45828</v>
      </c>
      <c r="AN143" s="3">
        <v>45829</v>
      </c>
      <c r="AO143" s="3">
        <v>45829</v>
      </c>
      <c r="AP143" s="3">
        <v>45826</v>
      </c>
      <c r="AQ143" s="3">
        <v>45830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0</v>
      </c>
    </row>
    <row r="144" spans="1:56" ht="27.75" customHeight="1" x14ac:dyDescent="0.45">
      <c r="A144" s="3">
        <v>45822</v>
      </c>
      <c r="B144" s="14" t="s">
        <v>612</v>
      </c>
      <c r="C144" s="9" t="s">
        <v>538</v>
      </c>
      <c r="D144" s="13" t="s">
        <v>587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71</v>
      </c>
      <c r="T144" s="12">
        <v>45831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124</v>
      </c>
      <c r="AA144" s="8">
        <v>3227.07</v>
      </c>
      <c r="AB144" s="8">
        <v>3227.07</v>
      </c>
      <c r="AC144" s="8">
        <v>0</v>
      </c>
      <c r="AD144" s="8">
        <v>0</v>
      </c>
      <c r="AE144" s="8">
        <v>3227.07</v>
      </c>
      <c r="AF144" s="8">
        <v>0</v>
      </c>
      <c r="AG144" s="1" t="s">
        <v>120</v>
      </c>
      <c r="AH144" s="1" t="s">
        <v>68</v>
      </c>
      <c r="AI144" s="1">
        <v>4</v>
      </c>
      <c r="AJ144" s="3">
        <v>45831</v>
      </c>
      <c r="AK144" s="3">
        <v>45827</v>
      </c>
      <c r="AL144" s="3">
        <v>45821</v>
      </c>
      <c r="AM144" s="3">
        <v>45828</v>
      </c>
      <c r="AN144" s="3">
        <v>45829</v>
      </c>
      <c r="AO144" s="3">
        <v>45829</v>
      </c>
      <c r="AP144" s="3">
        <v>45826</v>
      </c>
      <c r="AQ144" s="3">
        <v>45830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125</v>
      </c>
      <c r="BD144" s="56">
        <v>0</v>
      </c>
    </row>
    <row r="145" spans="1:56" ht="27.75" customHeight="1" x14ac:dyDescent="0.45">
      <c r="A145" s="3">
        <v>45822</v>
      </c>
      <c r="B145" s="14" t="s">
        <v>596</v>
      </c>
      <c r="C145" s="9" t="s">
        <v>185</v>
      </c>
      <c r="D145" s="13" t="s">
        <v>597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217.10408191999997</v>
      </c>
      <c r="Q145" s="10">
        <v>0</v>
      </c>
      <c r="R145" s="10">
        <v>217.10408191999997</v>
      </c>
      <c r="S145" s="9" t="s">
        <v>71</v>
      </c>
      <c r="T145" s="12">
        <v>45834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124</v>
      </c>
      <c r="AA145" s="8">
        <v>10756.900000000001</v>
      </c>
      <c r="AB145" s="8">
        <v>10756.900000000001</v>
      </c>
      <c r="AC145" s="8">
        <v>0</v>
      </c>
      <c r="AD145" s="8">
        <v>0</v>
      </c>
      <c r="AE145" s="8">
        <v>10756.900000000001</v>
      </c>
      <c r="AF145" s="8">
        <v>0</v>
      </c>
      <c r="AG145" s="1" t="s">
        <v>119</v>
      </c>
      <c r="AH145" s="1" t="s">
        <v>68</v>
      </c>
      <c r="AI145" s="1">
        <v>4</v>
      </c>
      <c r="AJ145" s="3">
        <v>45834</v>
      </c>
      <c r="AK145" s="3">
        <v>45830</v>
      </c>
      <c r="AL145" s="3">
        <v>45824</v>
      </c>
      <c r="AM145" s="3">
        <v>45831</v>
      </c>
      <c r="AN145" s="3">
        <v>45832</v>
      </c>
      <c r="AO145" s="3">
        <v>45832</v>
      </c>
      <c r="AP145" s="3">
        <v>45829</v>
      </c>
      <c r="AQ145" s="3">
        <v>45833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0</v>
      </c>
    </row>
    <row r="146" spans="1:56" ht="27.75" customHeight="1" x14ac:dyDescent="0.45">
      <c r="A146" s="3" t="s">
        <v>141</v>
      </c>
      <c r="B146" s="14" t="s">
        <v>141</v>
      </c>
      <c r="C146" s="9" t="s">
        <v>115</v>
      </c>
      <c r="D146" s="13" t="s">
        <v>61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>
        <v>45838</v>
      </c>
      <c r="U146" s="11">
        <v>130000</v>
      </c>
      <c r="V146" s="10">
        <v>0</v>
      </c>
      <c r="W146" s="10">
        <v>130000</v>
      </c>
      <c r="X146" s="10">
        <v>0</v>
      </c>
      <c r="Y146" s="10">
        <v>136500</v>
      </c>
      <c r="Z146" s="9" t="s">
        <v>124</v>
      </c>
      <c r="AA146" s="8">
        <v>139839.70000000001</v>
      </c>
      <c r="AB146" s="8">
        <v>0</v>
      </c>
      <c r="AC146" s="8">
        <v>139839.70000000001</v>
      </c>
      <c r="AD146" s="8">
        <v>0</v>
      </c>
      <c r="AE146" s="8">
        <v>139839.70000000001</v>
      </c>
      <c r="AF146" s="8">
        <v>0</v>
      </c>
      <c r="AG146" s="1" t="s">
        <v>120</v>
      </c>
      <c r="AH146" s="1" t="s">
        <v>68</v>
      </c>
      <c r="AI146" s="1">
        <v>4</v>
      </c>
      <c r="AJ146" s="3">
        <v>45838</v>
      </c>
      <c r="AK146" s="3">
        <v>45834</v>
      </c>
      <c r="AL146" s="3">
        <v>45828</v>
      </c>
      <c r="AM146" s="3">
        <v>45835</v>
      </c>
      <c r="AN146" s="3">
        <v>45836</v>
      </c>
      <c r="AO146" s="3">
        <v>45836</v>
      </c>
      <c r="AP146" s="3">
        <v>45833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125</v>
      </c>
      <c r="BD146" s="56">
        <v>10056.338959333332</v>
      </c>
    </row>
    <row r="147" spans="1:56" ht="27.75" customHeight="1" x14ac:dyDescent="0.45">
      <c r="A147" s="3">
        <v>45628</v>
      </c>
      <c r="B147" s="14" t="s">
        <v>226</v>
      </c>
      <c r="C147" s="9" t="s">
        <v>113</v>
      </c>
      <c r="D147" s="13" t="s">
        <v>153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>
        <v>45838</v>
      </c>
      <c r="U147" s="11">
        <v>8000</v>
      </c>
      <c r="V147" s="10">
        <v>0</v>
      </c>
      <c r="W147" s="10">
        <v>8000</v>
      </c>
      <c r="X147" s="10">
        <v>0</v>
      </c>
      <c r="Y147" s="10">
        <v>8400</v>
      </c>
      <c r="Z147" s="9" t="s">
        <v>124</v>
      </c>
      <c r="AA147" s="8">
        <v>8605.52</v>
      </c>
      <c r="AB147" s="8">
        <v>0</v>
      </c>
      <c r="AC147" s="8">
        <v>8605.52</v>
      </c>
      <c r="AD147" s="8">
        <v>0</v>
      </c>
      <c r="AE147" s="8">
        <v>8605.52</v>
      </c>
      <c r="AF147" s="8">
        <v>0</v>
      </c>
      <c r="AG147" s="1" t="s">
        <v>120</v>
      </c>
      <c r="AH147" s="1" t="s">
        <v>68</v>
      </c>
      <c r="AI147" s="1">
        <v>4</v>
      </c>
      <c r="AJ147" s="3">
        <v>45838</v>
      </c>
      <c r="AK147" s="3">
        <v>45834</v>
      </c>
      <c r="AL147" s="3">
        <v>45828</v>
      </c>
      <c r="AM147" s="3">
        <v>45835</v>
      </c>
      <c r="AN147" s="3">
        <v>45836</v>
      </c>
      <c r="AO147" s="3">
        <v>45836</v>
      </c>
      <c r="AP147" s="3">
        <v>45833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 t="s">
        <v>253</v>
      </c>
      <c r="AZ147" s="2">
        <v>0</v>
      </c>
      <c r="BA147" s="2">
        <v>0</v>
      </c>
      <c r="BB147" s="2">
        <v>0</v>
      </c>
      <c r="BC147" s="1" t="s">
        <v>125</v>
      </c>
      <c r="BD147" s="56">
        <v>618.85162826666658</v>
      </c>
    </row>
    <row r="148" spans="1:56" ht="27.75" customHeight="1" x14ac:dyDescent="0.45">
      <c r="A148" s="3">
        <v>45800</v>
      </c>
      <c r="B148" s="14" t="s">
        <v>397</v>
      </c>
      <c r="C148" s="9" t="s">
        <v>80</v>
      </c>
      <c r="D148" s="13" t="s">
        <v>398</v>
      </c>
      <c r="E148" s="9">
        <v>21</v>
      </c>
      <c r="F148" s="9">
        <v>40</v>
      </c>
      <c r="G148" s="9" t="s">
        <v>60</v>
      </c>
      <c r="H148" s="9" t="s">
        <v>76</v>
      </c>
      <c r="I148" s="9">
        <v>108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42</v>
      </c>
      <c r="O148" s="9">
        <v>40</v>
      </c>
      <c r="P148" s="10">
        <v>5.2886554355711999</v>
      </c>
      <c r="Q148" s="10">
        <v>0</v>
      </c>
      <c r="R148" s="10">
        <v>5.2886554355711999</v>
      </c>
      <c r="S148" s="9" t="s">
        <v>67</v>
      </c>
      <c r="T148" s="12">
        <v>45838</v>
      </c>
      <c r="U148" s="11">
        <v>5000</v>
      </c>
      <c r="V148" s="10">
        <v>4768</v>
      </c>
      <c r="W148" s="10">
        <v>232</v>
      </c>
      <c r="X148" s="10">
        <v>10420</v>
      </c>
      <c r="Y148" s="10">
        <v>0</v>
      </c>
      <c r="Z148" s="9" t="s">
        <v>124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120</v>
      </c>
      <c r="AH148" s="1" t="s">
        <v>68</v>
      </c>
      <c r="AI148" s="1">
        <v>4</v>
      </c>
      <c r="AJ148" s="3">
        <v>45838</v>
      </c>
      <c r="AK148" s="3">
        <v>45834</v>
      </c>
      <c r="AL148" s="3">
        <v>45828</v>
      </c>
      <c r="AM148" s="3">
        <v>45835</v>
      </c>
      <c r="AN148" s="3">
        <v>45836</v>
      </c>
      <c r="AO148" s="3">
        <v>45836</v>
      </c>
      <c r="AP148" s="3">
        <v>45833</v>
      </c>
      <c r="AQ148" s="3">
        <v>45837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125</v>
      </c>
      <c r="BD148" s="56">
        <v>0</v>
      </c>
    </row>
    <row r="149" spans="1:56" ht="27.75" customHeight="1" x14ac:dyDescent="0.45">
      <c r="A149" s="3">
        <v>45631</v>
      </c>
      <c r="B149" s="14" t="s">
        <v>229</v>
      </c>
      <c r="C149" s="9" t="s">
        <v>113</v>
      </c>
      <c r="D149" s="13" t="s">
        <v>153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124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61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254</v>
      </c>
      <c r="AZ149" s="2">
        <v>0</v>
      </c>
      <c r="BA149" s="2">
        <v>0</v>
      </c>
      <c r="BB149" s="2">
        <v>0</v>
      </c>
      <c r="BC149" s="1" t="s">
        <v>125</v>
      </c>
      <c r="BD149" s="56">
        <v>1237.7032565333332</v>
      </c>
    </row>
    <row r="150" spans="1:56" ht="27.75" customHeight="1" x14ac:dyDescent="0.45">
      <c r="A150" s="3">
        <v>45631</v>
      </c>
      <c r="B150" s="14" t="s">
        <v>230</v>
      </c>
      <c r="C150" s="9" t="s">
        <v>113</v>
      </c>
      <c r="D150" s="13" t="s">
        <v>153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 t="s">
        <v>63</v>
      </c>
      <c r="U150" s="11">
        <v>16000</v>
      </c>
      <c r="V150" s="10">
        <v>0</v>
      </c>
      <c r="W150" s="10">
        <v>16000</v>
      </c>
      <c r="X150" s="10">
        <v>0</v>
      </c>
      <c r="Y150" s="10">
        <v>16800</v>
      </c>
      <c r="Z150" s="9" t="s">
        <v>124</v>
      </c>
      <c r="AA150" s="8">
        <v>17211.04</v>
      </c>
      <c r="AB150" s="8">
        <v>0</v>
      </c>
      <c r="AC150" s="8">
        <v>17211.04</v>
      </c>
      <c r="AD150" s="8">
        <v>0</v>
      </c>
      <c r="AE150" s="8">
        <v>17211.04</v>
      </c>
      <c r="AF150" s="8">
        <v>0</v>
      </c>
      <c r="AG150" s="1" t="s">
        <v>120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255</v>
      </c>
      <c r="AZ150" s="2">
        <v>0</v>
      </c>
      <c r="BA150" s="2">
        <v>0</v>
      </c>
      <c r="BB150" s="2">
        <v>0</v>
      </c>
      <c r="BC150" s="1" t="s">
        <v>125</v>
      </c>
      <c r="BD150" s="56">
        <v>1237.7032565333332</v>
      </c>
    </row>
    <row r="151" spans="1:56" ht="27.75" customHeight="1" x14ac:dyDescent="0.45">
      <c r="A151" s="3" t="s">
        <v>141</v>
      </c>
      <c r="B151" s="14" t="s">
        <v>141</v>
      </c>
      <c r="C151" s="9" t="s">
        <v>113</v>
      </c>
      <c r="D151" s="13" t="s">
        <v>153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124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10756.900000000001</v>
      </c>
      <c r="AF151" s="8">
        <v>0</v>
      </c>
      <c r="AG151" s="1" t="s">
        <v>119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125</v>
      </c>
      <c r="BD151" s="56">
        <v>773.56453533333331</v>
      </c>
    </row>
    <row r="152" spans="1:56" ht="27.75" customHeight="1" x14ac:dyDescent="0.45">
      <c r="A152" s="3" t="s">
        <v>141</v>
      </c>
      <c r="B152" s="14" t="s">
        <v>141</v>
      </c>
      <c r="C152" s="9" t="s">
        <v>111</v>
      </c>
      <c r="D152" s="13" t="s">
        <v>61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227.95928601599996</v>
      </c>
      <c r="Q152" s="10">
        <v>0</v>
      </c>
      <c r="R152" s="10">
        <v>227.95928601599996</v>
      </c>
      <c r="S152" s="9" t="s">
        <v>67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124</v>
      </c>
      <c r="AA152" s="8">
        <v>11595.1</v>
      </c>
      <c r="AB152" s="8">
        <v>0</v>
      </c>
      <c r="AC152" s="8">
        <v>11595.1</v>
      </c>
      <c r="AD152" s="8">
        <v>0</v>
      </c>
      <c r="AE152" s="8">
        <v>11595.1</v>
      </c>
      <c r="AF152" s="8">
        <v>0</v>
      </c>
      <c r="AG152" s="1" t="s">
        <v>123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125</v>
      </c>
      <c r="BD152" s="56">
        <v>833.84229133333326</v>
      </c>
    </row>
    <row r="153" spans="1:56" ht="27.75" customHeight="1" x14ac:dyDescent="0.45">
      <c r="A153" s="3">
        <v>45066</v>
      </c>
      <c r="B153" s="14" t="s">
        <v>131</v>
      </c>
      <c r="C153" s="9" t="s">
        <v>80</v>
      </c>
      <c r="D153" s="13" t="s">
        <v>130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124</v>
      </c>
      <c r="AA153" s="8">
        <v>5518.15</v>
      </c>
      <c r="AB153" s="8">
        <v>0</v>
      </c>
      <c r="AC153" s="8">
        <v>5518.15</v>
      </c>
      <c r="AD153" s="8">
        <v>0</v>
      </c>
      <c r="AE153" s="8">
        <v>5518.15</v>
      </c>
      <c r="AF153" s="8">
        <v>0</v>
      </c>
      <c r="AG153" s="1" t="s">
        <v>119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125</v>
      </c>
      <c r="BD153" s="56">
        <v>396.82856033333326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21</v>
      </c>
      <c r="F154" s="9">
        <v>37</v>
      </c>
      <c r="G154" s="9">
        <v>0</v>
      </c>
      <c r="H154" s="9">
        <v>0</v>
      </c>
      <c r="I154" s="9">
        <v>74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 t="s">
        <v>83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124</v>
      </c>
      <c r="AA154" s="8">
        <v>252032.77000000002</v>
      </c>
      <c r="AB154" s="8">
        <v>41295.320000000007</v>
      </c>
      <c r="AC154" s="8">
        <v>210737.45</v>
      </c>
      <c r="AD154" s="8">
        <v>0</v>
      </c>
      <c r="AE154" s="8">
        <v>252032.77000000002</v>
      </c>
      <c r="AF154" s="8" t="s">
        <v>58</v>
      </c>
      <c r="AG154" s="1" t="s">
        <v>120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126</v>
      </c>
      <c r="BD154" s="56">
        <v>0</v>
      </c>
    </row>
    <row r="155" spans="1:56" ht="27.75" customHeight="1" x14ac:dyDescent="0.45">
      <c r="A155" s="3">
        <v>9</v>
      </c>
      <c r="B155" s="14" t="s">
        <v>357</v>
      </c>
      <c r="C155" s="9" t="s">
        <v>352</v>
      </c>
      <c r="D155" s="13" t="s">
        <v>353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354</v>
      </c>
      <c r="T155" s="12">
        <v>45833</v>
      </c>
      <c r="U155" s="11">
        <v>239700</v>
      </c>
      <c r="V155" s="10">
        <v>96900</v>
      </c>
      <c r="W155" s="10">
        <v>142800</v>
      </c>
      <c r="X155" s="10">
        <v>117200</v>
      </c>
      <c r="Y155" s="10">
        <v>128625</v>
      </c>
      <c r="Z155" s="9" t="s">
        <v>279</v>
      </c>
      <c r="AA155" s="8">
        <v>127579.27875</v>
      </c>
      <c r="AB155" s="8">
        <v>75424</v>
      </c>
      <c r="AC155" s="8">
        <v>52155.278749999998</v>
      </c>
      <c r="AD155" s="8">
        <v>28679</v>
      </c>
      <c r="AE155" s="8">
        <v>98900.278749999998</v>
      </c>
      <c r="AF155" s="8" t="s">
        <v>355</v>
      </c>
      <c r="AG155" s="1" t="s">
        <v>120</v>
      </c>
      <c r="AH155" s="1" t="s">
        <v>68</v>
      </c>
      <c r="AI155" s="1">
        <v>4</v>
      </c>
      <c r="AJ155" s="3">
        <v>45833</v>
      </c>
      <c r="AK155" s="3">
        <v>45829</v>
      </c>
      <c r="AL155" s="3">
        <v>45823</v>
      </c>
      <c r="AM155" s="3">
        <v>45830</v>
      </c>
      <c r="AN155" s="3">
        <v>45831</v>
      </c>
      <c r="AO155" s="3">
        <v>45831</v>
      </c>
      <c r="AP155" s="3">
        <v>45828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281</v>
      </c>
      <c r="BD155" s="56">
        <v>5572.6176835083334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21.6</v>
      </c>
      <c r="F156" s="9">
        <v>34</v>
      </c>
      <c r="G156" s="9">
        <v>0</v>
      </c>
      <c r="H156" s="9">
        <v>0</v>
      </c>
      <c r="I156" s="9">
        <v>97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279</v>
      </c>
      <c r="AA156" s="8">
        <v>127579.27875</v>
      </c>
      <c r="AB156" s="8">
        <v>75424</v>
      </c>
      <c r="AC156" s="8">
        <v>52155.278749999998</v>
      </c>
      <c r="AD156" s="8">
        <v>28679</v>
      </c>
      <c r="AE156" s="8">
        <v>98900.278749999998</v>
      </c>
      <c r="AF156" s="8" t="s">
        <v>58</v>
      </c>
      <c r="AG156" s="1" t="s">
        <v>120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281</v>
      </c>
      <c r="BD156" s="56">
        <v>0</v>
      </c>
    </row>
    <row r="157" spans="1:56" ht="27.75" customHeight="1" x14ac:dyDescent="0.45">
      <c r="A157" s="3">
        <v>45820</v>
      </c>
      <c r="B157" s="14" t="s">
        <v>598</v>
      </c>
      <c r="C157" s="9" t="s">
        <v>234</v>
      </c>
      <c r="D157" s="13" t="s">
        <v>569</v>
      </c>
      <c r="E157" s="9">
        <v>23</v>
      </c>
      <c r="F157" s="9">
        <v>38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45834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84</v>
      </c>
      <c r="AA157" s="8">
        <v>5518.15</v>
      </c>
      <c r="AB157" s="8">
        <v>5518.15</v>
      </c>
      <c r="AC157" s="8">
        <v>0</v>
      </c>
      <c r="AD157" s="8">
        <v>1236</v>
      </c>
      <c r="AE157" s="8">
        <v>4282.1499999999996</v>
      </c>
      <c r="AF157" s="8">
        <v>0</v>
      </c>
      <c r="AG157" s="1" t="s">
        <v>120</v>
      </c>
      <c r="AH157" s="1" t="s">
        <v>68</v>
      </c>
      <c r="AI157" s="1">
        <v>4</v>
      </c>
      <c r="AJ157" s="3">
        <v>45834</v>
      </c>
      <c r="AK157" s="3">
        <v>45830</v>
      </c>
      <c r="AL157" s="3">
        <v>45824</v>
      </c>
      <c r="AM157" s="3">
        <v>45831</v>
      </c>
      <c r="AN157" s="3">
        <v>45832</v>
      </c>
      <c r="AO157" s="3">
        <v>45832</v>
      </c>
      <c r="AP157" s="3">
        <v>45829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45820</v>
      </c>
      <c r="B158" s="14" t="s">
        <v>599</v>
      </c>
      <c r="C158" s="9" t="s">
        <v>258</v>
      </c>
      <c r="D158" s="13" t="s">
        <v>570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93</v>
      </c>
      <c r="M158" s="10">
        <v>24</v>
      </c>
      <c r="N158" s="9">
        <v>37</v>
      </c>
      <c r="O158" s="9">
        <v>50</v>
      </c>
      <c r="P158" s="10">
        <v>178.00067625600002</v>
      </c>
      <c r="Q158" s="10">
        <v>0</v>
      </c>
      <c r="R158" s="10">
        <v>178.00067625600002</v>
      </c>
      <c r="S158" s="9" t="s">
        <v>128</v>
      </c>
      <c r="T158" s="12">
        <v>45847</v>
      </c>
      <c r="U158" s="11">
        <v>6500</v>
      </c>
      <c r="V158" s="10">
        <v>0</v>
      </c>
      <c r="W158" s="10">
        <v>6500</v>
      </c>
      <c r="X158" s="10">
        <v>0</v>
      </c>
      <c r="Y158" s="10">
        <v>6825</v>
      </c>
      <c r="Z158" s="9" t="s">
        <v>84</v>
      </c>
      <c r="AA158" s="8">
        <v>6447.1549999999997</v>
      </c>
      <c r="AB158" s="8">
        <v>6447.1549999999997</v>
      </c>
      <c r="AC158" s="8">
        <v>0</v>
      </c>
      <c r="AD158" s="8">
        <v>0</v>
      </c>
      <c r="AE158" s="8">
        <v>0</v>
      </c>
      <c r="AF158" s="8">
        <v>0</v>
      </c>
      <c r="AG158" s="1" t="s">
        <v>61</v>
      </c>
      <c r="AH158" s="1" t="s">
        <v>68</v>
      </c>
      <c r="AI158" s="1">
        <v>4</v>
      </c>
      <c r="AJ158" s="3">
        <v>45847</v>
      </c>
      <c r="AK158" s="3">
        <v>45843</v>
      </c>
      <c r="AL158" s="3">
        <v>45837</v>
      </c>
      <c r="AM158" s="3">
        <v>45844</v>
      </c>
      <c r="AN158" s="3">
        <v>45845</v>
      </c>
      <c r="AO158" s="3">
        <v>45845</v>
      </c>
      <c r="AP158" s="3">
        <v>45842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>
        <v>45820</v>
      </c>
      <c r="B159" s="14" t="s">
        <v>599</v>
      </c>
      <c r="C159" s="9" t="s">
        <v>258</v>
      </c>
      <c r="D159" s="13" t="s">
        <v>571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93</v>
      </c>
      <c r="M159" s="10">
        <v>24</v>
      </c>
      <c r="N159" s="9">
        <v>37</v>
      </c>
      <c r="O159" s="9">
        <v>50</v>
      </c>
      <c r="P159" s="10">
        <v>178.00067625600002</v>
      </c>
      <c r="Q159" s="10">
        <v>0</v>
      </c>
      <c r="R159" s="10">
        <v>178.00067625600002</v>
      </c>
      <c r="S159" s="9" t="s">
        <v>128</v>
      </c>
      <c r="T159" s="12">
        <v>45847</v>
      </c>
      <c r="U159" s="11">
        <v>6500</v>
      </c>
      <c r="V159" s="10">
        <v>0</v>
      </c>
      <c r="W159" s="10">
        <v>6500</v>
      </c>
      <c r="X159" s="10">
        <v>0</v>
      </c>
      <c r="Y159" s="10">
        <v>6825</v>
      </c>
      <c r="Z159" s="9" t="s">
        <v>84</v>
      </c>
      <c r="AA159" s="8">
        <v>6447.1549999999997</v>
      </c>
      <c r="AB159" s="8">
        <v>6447.1549999999997</v>
      </c>
      <c r="AC159" s="8">
        <v>0</v>
      </c>
      <c r="AD159" s="8">
        <v>0</v>
      </c>
      <c r="AE159" s="8">
        <v>0</v>
      </c>
      <c r="AF159" s="8">
        <v>0</v>
      </c>
      <c r="AG159" s="1" t="s">
        <v>119</v>
      </c>
      <c r="AH159" s="1" t="s">
        <v>68</v>
      </c>
      <c r="AI159" s="1">
        <v>4</v>
      </c>
      <c r="AJ159" s="3">
        <v>45847</v>
      </c>
      <c r="AK159" s="3">
        <v>45843</v>
      </c>
      <c r="AL159" s="3">
        <v>45837</v>
      </c>
      <c r="AM159" s="3">
        <v>45844</v>
      </c>
      <c r="AN159" s="3">
        <v>45845</v>
      </c>
      <c r="AO159" s="3">
        <v>45845</v>
      </c>
      <c r="AP159" s="3">
        <v>45842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45">
      <c r="A160" s="3">
        <v>45820</v>
      </c>
      <c r="B160" s="14" t="s">
        <v>599</v>
      </c>
      <c r="C160" s="9" t="s">
        <v>258</v>
      </c>
      <c r="D160" s="13" t="s">
        <v>231</v>
      </c>
      <c r="E160" s="9">
        <v>23</v>
      </c>
      <c r="F160" s="9">
        <v>38</v>
      </c>
      <c r="G160" s="9" t="s">
        <v>60</v>
      </c>
      <c r="H160" s="9" t="s">
        <v>66</v>
      </c>
      <c r="I160" s="9">
        <v>100</v>
      </c>
      <c r="J160" s="9" t="s">
        <v>57</v>
      </c>
      <c r="K160" s="9">
        <v>5</v>
      </c>
      <c r="L160" s="9" t="s">
        <v>93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128</v>
      </c>
      <c r="T160" s="12">
        <v>45847</v>
      </c>
      <c r="U160" s="11">
        <v>7000</v>
      </c>
      <c r="V160" s="10">
        <v>0</v>
      </c>
      <c r="W160" s="10">
        <v>7000</v>
      </c>
      <c r="X160" s="10">
        <v>0</v>
      </c>
      <c r="Y160" s="10">
        <v>7350</v>
      </c>
      <c r="Z160" s="9" t="s">
        <v>84</v>
      </c>
      <c r="AA160" s="8">
        <v>7725.41</v>
      </c>
      <c r="AB160" s="8">
        <v>7725.41</v>
      </c>
      <c r="AC160" s="8">
        <v>0</v>
      </c>
      <c r="AD160" s="8">
        <v>0</v>
      </c>
      <c r="AE160" s="8">
        <v>7725.41</v>
      </c>
      <c r="AF160" s="8">
        <v>0</v>
      </c>
      <c r="AG160" s="1" t="s">
        <v>61</v>
      </c>
      <c r="AH160" s="1" t="s">
        <v>68</v>
      </c>
      <c r="AI160" s="1">
        <v>4</v>
      </c>
      <c r="AJ160" s="3">
        <v>45847</v>
      </c>
      <c r="AK160" s="3">
        <v>45843</v>
      </c>
      <c r="AL160" s="3">
        <v>45837</v>
      </c>
      <c r="AM160" s="3">
        <v>45844</v>
      </c>
      <c r="AN160" s="3">
        <v>45845</v>
      </c>
      <c r="AO160" s="3">
        <v>45845</v>
      </c>
      <c r="AP160" s="3">
        <v>45842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 t="s">
        <v>141</v>
      </c>
      <c r="B161" s="14" t="s">
        <v>141</v>
      </c>
      <c r="C161" s="9" t="s">
        <v>258</v>
      </c>
      <c r="D161" s="13" t="s">
        <v>61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93</v>
      </c>
      <c r="M161" s="10">
        <v>24</v>
      </c>
      <c r="N161" s="9">
        <v>37</v>
      </c>
      <c r="O161" s="9">
        <v>50</v>
      </c>
      <c r="P161" s="10">
        <v>273.84719423999996</v>
      </c>
      <c r="Q161" s="10">
        <v>0</v>
      </c>
      <c r="R161" s="10">
        <v>273.84719423999996</v>
      </c>
      <c r="S161" s="9" t="s">
        <v>128</v>
      </c>
      <c r="T161" s="12">
        <v>45838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84</v>
      </c>
      <c r="AA161" s="8">
        <v>9918.7000000000007</v>
      </c>
      <c r="AB161" s="8">
        <v>9918.7000000000007</v>
      </c>
      <c r="AC161" s="8">
        <v>0</v>
      </c>
      <c r="AD161" s="8">
        <v>0</v>
      </c>
      <c r="AE161" s="8">
        <v>0</v>
      </c>
      <c r="AF161" s="8">
        <v>0</v>
      </c>
      <c r="AG161" s="1" t="s">
        <v>119</v>
      </c>
      <c r="AH161" s="1" t="s">
        <v>72</v>
      </c>
      <c r="AI161" s="1">
        <v>3</v>
      </c>
      <c r="AJ161" s="3">
        <v>45838</v>
      </c>
      <c r="AK161" s="3">
        <v>0</v>
      </c>
      <c r="AL161" s="3">
        <v>45828</v>
      </c>
      <c r="AM161" s="3">
        <v>45835</v>
      </c>
      <c r="AN161" s="3">
        <v>45836</v>
      </c>
      <c r="AO161" s="3">
        <v>45836</v>
      </c>
      <c r="AP161" s="3">
        <v>45833</v>
      </c>
      <c r="AQ161" s="3">
        <v>45837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84</v>
      </c>
      <c r="AA162" s="8">
        <v>36056.57</v>
      </c>
      <c r="AB162" s="8">
        <v>36056.57</v>
      </c>
      <c r="AC162" s="8">
        <v>0</v>
      </c>
      <c r="AD162" s="8">
        <v>1236</v>
      </c>
      <c r="AE162" s="8">
        <v>12007.56</v>
      </c>
      <c r="AF162" s="8" t="s">
        <v>58</v>
      </c>
      <c r="AG162" s="1" t="s">
        <v>119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7.75" customHeight="1" x14ac:dyDescent="0.45">
      <c r="A163" s="3" t="s">
        <v>141</v>
      </c>
      <c r="B163" s="14" t="s">
        <v>141</v>
      </c>
      <c r="C163" s="9" t="s">
        <v>250</v>
      </c>
      <c r="D163" s="13" t="s">
        <v>61</v>
      </c>
      <c r="E163" s="9">
        <v>23</v>
      </c>
      <c r="F163" s="9">
        <v>34</v>
      </c>
      <c r="G163" s="9" t="s">
        <v>189</v>
      </c>
      <c r="H163" s="9">
        <v>0</v>
      </c>
      <c r="I163" s="9">
        <v>68</v>
      </c>
      <c r="J163" s="9" t="s">
        <v>57</v>
      </c>
      <c r="K163" s="9">
        <v>5</v>
      </c>
      <c r="L163" s="9" t="s">
        <v>92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45838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191</v>
      </c>
      <c r="AA163" s="8">
        <v>9918.7000000000007</v>
      </c>
      <c r="AB163" s="8">
        <v>0</v>
      </c>
      <c r="AC163" s="8">
        <v>9918.7000000000007</v>
      </c>
      <c r="AD163" s="8">
        <v>0</v>
      </c>
      <c r="AE163" s="8">
        <v>0</v>
      </c>
      <c r="AF163" s="8">
        <v>0</v>
      </c>
      <c r="AG163" s="1" t="s">
        <v>122</v>
      </c>
      <c r="AH163" s="1" t="s">
        <v>74</v>
      </c>
      <c r="AI163" s="1">
        <v>2</v>
      </c>
      <c r="AJ163" s="3">
        <v>45838</v>
      </c>
      <c r="AK163" s="3">
        <v>0</v>
      </c>
      <c r="AL163" s="3">
        <v>45829</v>
      </c>
      <c r="AM163" s="3">
        <v>45836</v>
      </c>
      <c r="AN163" s="3">
        <v>45837</v>
      </c>
      <c r="AO163" s="3">
        <v>45837</v>
      </c>
      <c r="AP163" s="3">
        <v>45833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190</v>
      </c>
      <c r="BD163" s="56">
        <v>800.41704844444439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189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191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119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0</v>
      </c>
    </row>
    <row r="165" spans="1:56" ht="27.75" customHeight="1" x14ac:dyDescent="0.45">
      <c r="A165" s="3">
        <v>45822</v>
      </c>
      <c r="B165" s="14" t="s">
        <v>600</v>
      </c>
      <c r="C165" s="9" t="s">
        <v>601</v>
      </c>
      <c r="D165" s="13" t="s">
        <v>59</v>
      </c>
      <c r="E165" s="9">
        <v>23</v>
      </c>
      <c r="F165" s="9">
        <v>37</v>
      </c>
      <c r="G165" s="9" t="s">
        <v>60</v>
      </c>
      <c r="H165" s="9">
        <v>0</v>
      </c>
      <c r="I165" s="9">
        <v>80</v>
      </c>
      <c r="J165" s="9" t="s">
        <v>57</v>
      </c>
      <c r="K165" s="9">
        <v>5</v>
      </c>
      <c r="L165" s="9" t="s">
        <v>93</v>
      </c>
      <c r="M165" s="10">
        <v>24</v>
      </c>
      <c r="N165" s="9">
        <v>40</v>
      </c>
      <c r="O165" s="9">
        <v>55</v>
      </c>
      <c r="P165" s="10">
        <v>32.565612287999997</v>
      </c>
      <c r="Q165" s="10">
        <v>0</v>
      </c>
      <c r="R165" s="10">
        <v>32.565612287999997</v>
      </c>
      <c r="S165" s="9" t="s">
        <v>71</v>
      </c>
      <c r="T165" s="12">
        <v>45826</v>
      </c>
      <c r="U165" s="11">
        <v>1000</v>
      </c>
      <c r="V165" s="10">
        <v>0</v>
      </c>
      <c r="W165" s="10">
        <v>1000</v>
      </c>
      <c r="X165" s="10">
        <v>0</v>
      </c>
      <c r="Y165" s="10">
        <v>0</v>
      </c>
      <c r="Z165" s="9" t="s">
        <v>602</v>
      </c>
      <c r="AA165" s="8">
        <v>1075.69</v>
      </c>
      <c r="AB165" s="8">
        <v>1075.69</v>
      </c>
      <c r="AC165" s="8">
        <v>0</v>
      </c>
      <c r="AD165" s="8">
        <v>0</v>
      </c>
      <c r="AE165" s="8">
        <v>0</v>
      </c>
      <c r="AF165" s="8">
        <v>0</v>
      </c>
      <c r="AG165" s="1" t="s">
        <v>119</v>
      </c>
      <c r="AH165" s="1" t="s">
        <v>389</v>
      </c>
      <c r="AI165" s="1">
        <v>2</v>
      </c>
      <c r="AJ165" s="3">
        <v>45826</v>
      </c>
      <c r="AK165" s="3">
        <v>0</v>
      </c>
      <c r="AL165" s="3">
        <v>0</v>
      </c>
      <c r="AM165" s="3">
        <v>0</v>
      </c>
      <c r="AN165" s="3">
        <v>0</v>
      </c>
      <c r="AO165" s="3">
        <v>45824</v>
      </c>
      <c r="AP165" s="3">
        <v>45821</v>
      </c>
      <c r="AQ165" s="3">
        <v>45825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603</v>
      </c>
      <c r="BD165" s="56">
        <v>0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37</v>
      </c>
      <c r="G166" s="9" t="s">
        <v>60</v>
      </c>
      <c r="H166" s="9">
        <v>0</v>
      </c>
      <c r="I166" s="9">
        <v>85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602</v>
      </c>
      <c r="AA166" s="8">
        <v>1075.69</v>
      </c>
      <c r="AB166" s="8">
        <v>1075.69</v>
      </c>
      <c r="AC166" s="8">
        <v>0</v>
      </c>
      <c r="AD166" s="8">
        <v>0</v>
      </c>
      <c r="AE166" s="8">
        <v>0</v>
      </c>
      <c r="AF166" s="8" t="s">
        <v>58</v>
      </c>
      <c r="AG166" s="1" t="s">
        <v>119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603</v>
      </c>
      <c r="BD166" s="56">
        <v>0</v>
      </c>
    </row>
    <row r="167" spans="1:56" ht="27.75" customHeight="1" x14ac:dyDescent="0.45">
      <c r="A167" s="3">
        <v>45727</v>
      </c>
      <c r="B167" s="14" t="s">
        <v>300</v>
      </c>
      <c r="C167" s="9" t="s">
        <v>115</v>
      </c>
      <c r="D167" s="13" t="s">
        <v>59</v>
      </c>
      <c r="E167" s="9">
        <v>23</v>
      </c>
      <c r="F167" s="9">
        <v>40</v>
      </c>
      <c r="G167" s="9" t="s">
        <v>60</v>
      </c>
      <c r="H167" s="9" t="s">
        <v>66</v>
      </c>
      <c r="I167" s="9">
        <v>125</v>
      </c>
      <c r="J167" s="9" t="s">
        <v>57</v>
      </c>
      <c r="K167" s="9">
        <v>5</v>
      </c>
      <c r="L167" s="9" t="s">
        <v>221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67</v>
      </c>
      <c r="T167" s="12" t="s">
        <v>63</v>
      </c>
      <c r="U167" s="11">
        <v>1000</v>
      </c>
      <c r="V167" s="10">
        <v>0</v>
      </c>
      <c r="W167" s="10">
        <v>1000</v>
      </c>
      <c r="X167" s="10">
        <v>0</v>
      </c>
      <c r="Y167" s="10">
        <v>0</v>
      </c>
      <c r="Z167" s="9" t="s">
        <v>244</v>
      </c>
      <c r="AA167" s="8">
        <v>1159.5100000000002</v>
      </c>
      <c r="AB167" s="8">
        <v>1159.5100000000002</v>
      </c>
      <c r="AC167" s="8">
        <v>0</v>
      </c>
      <c r="AD167" s="8">
        <v>1159.5100000000002</v>
      </c>
      <c r="AE167" s="8">
        <v>0</v>
      </c>
      <c r="AF167" s="8" t="s">
        <v>247</v>
      </c>
      <c r="AG167" s="1" t="s">
        <v>119</v>
      </c>
      <c r="AH167" s="1" t="s">
        <v>156</v>
      </c>
      <c r="AI167" s="1">
        <v>2</v>
      </c>
      <c r="AJ167" s="3" t="s">
        <v>63</v>
      </c>
      <c r="AK167" s="3" t="e">
        <v>#VALUE!</v>
      </c>
      <c r="AL167" s="3">
        <v>0</v>
      </c>
      <c r="AM167" s="3">
        <v>0</v>
      </c>
      <c r="AN167" s="3">
        <v>0</v>
      </c>
      <c r="AO167" s="3" t="e">
        <v>#VALUE!</v>
      </c>
      <c r="AP167" s="3" t="e">
        <v>#VALUE!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152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108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85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244</v>
      </c>
      <c r="AA168" s="8">
        <v>1159.5100000000002</v>
      </c>
      <c r="AB168" s="8">
        <v>1159.5100000000002</v>
      </c>
      <c r="AC168" s="8">
        <v>0</v>
      </c>
      <c r="AD168" s="8">
        <v>1159.5100000000002</v>
      </c>
      <c r="AE168" s="8">
        <v>0</v>
      </c>
      <c r="AF168" s="8" t="s">
        <v>58</v>
      </c>
      <c r="AG168" s="1" t="s">
        <v>119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245</v>
      </c>
      <c r="BD168" s="56">
        <v>0</v>
      </c>
    </row>
    <row r="169" spans="1:56" ht="27.75" customHeight="1" x14ac:dyDescent="0.45">
      <c r="A169" s="3">
        <v>45601</v>
      </c>
      <c r="B169" s="14" t="s">
        <v>216</v>
      </c>
      <c r="C169" s="9" t="s">
        <v>94</v>
      </c>
      <c r="D169" s="13" t="s">
        <v>110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1758.5430635519999</v>
      </c>
      <c r="Q169" s="10">
        <v>0</v>
      </c>
      <c r="R169" s="10">
        <v>1758.5430635519999</v>
      </c>
      <c r="S169" s="9" t="s">
        <v>100</v>
      </c>
      <c r="T169" s="12">
        <v>45831</v>
      </c>
      <c r="U169" s="11">
        <v>54000</v>
      </c>
      <c r="V169" s="10">
        <v>0</v>
      </c>
      <c r="W169" s="10">
        <v>54000</v>
      </c>
      <c r="X169" s="10">
        <v>51605</v>
      </c>
      <c r="Y169" s="10">
        <v>2514.75</v>
      </c>
      <c r="Z169" s="9" t="s">
        <v>101</v>
      </c>
      <c r="AA169" s="8">
        <v>2705.0914275</v>
      </c>
      <c r="AB169" s="8">
        <v>2705.0914275</v>
      </c>
      <c r="AC169" s="8">
        <v>0</v>
      </c>
      <c r="AD169" s="8">
        <v>0</v>
      </c>
      <c r="AE169" s="8">
        <v>0</v>
      </c>
      <c r="AF169" s="8">
        <v>0</v>
      </c>
      <c r="AG169" s="1" t="s">
        <v>120</v>
      </c>
      <c r="AH169" s="1" t="s">
        <v>72</v>
      </c>
      <c r="AI169" s="1">
        <v>3</v>
      </c>
      <c r="AJ169" s="3">
        <v>45831</v>
      </c>
      <c r="AK169" s="3">
        <v>0</v>
      </c>
      <c r="AL169" s="3">
        <v>45821</v>
      </c>
      <c r="AM169" s="3">
        <v>45828</v>
      </c>
      <c r="AN169" s="3">
        <v>45829</v>
      </c>
      <c r="AO169" s="3">
        <v>45829</v>
      </c>
      <c r="AP169" s="3">
        <v>45826</v>
      </c>
      <c r="AQ169" s="3">
        <v>45830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117</v>
      </c>
      <c r="BD169" s="56">
        <v>0</v>
      </c>
    </row>
    <row r="170" spans="1:56" ht="27.75" customHeight="1" x14ac:dyDescent="0.45">
      <c r="A170" s="3">
        <v>45601</v>
      </c>
      <c r="B170" s="14" t="s">
        <v>216</v>
      </c>
      <c r="C170" s="9" t="s">
        <v>94</v>
      </c>
      <c r="D170" s="13" t="s">
        <v>110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1758.5430635519999</v>
      </c>
      <c r="Q170" s="10">
        <v>0</v>
      </c>
      <c r="R170" s="10">
        <v>1758.5430635519999</v>
      </c>
      <c r="S170" s="9" t="s">
        <v>100</v>
      </c>
      <c r="T170" s="12">
        <v>45835</v>
      </c>
      <c r="U170" s="11">
        <v>54000</v>
      </c>
      <c r="V170" s="10">
        <v>0</v>
      </c>
      <c r="W170" s="10">
        <v>54000</v>
      </c>
      <c r="X170" s="10">
        <v>0</v>
      </c>
      <c r="Y170" s="10">
        <v>56700</v>
      </c>
      <c r="Z170" s="9" t="s">
        <v>101</v>
      </c>
      <c r="AA170" s="8">
        <v>58087.26</v>
      </c>
      <c r="AB170" s="8">
        <v>14000</v>
      </c>
      <c r="AC170" s="8">
        <v>44087.26</v>
      </c>
      <c r="AD170" s="8">
        <v>0</v>
      </c>
      <c r="AE170" s="8">
        <v>0</v>
      </c>
      <c r="AF170" s="8">
        <v>0</v>
      </c>
      <c r="AG170" s="1" t="s">
        <v>120</v>
      </c>
      <c r="AH170" s="1" t="s">
        <v>72</v>
      </c>
      <c r="AI170" s="1">
        <v>3</v>
      </c>
      <c r="AJ170" s="3">
        <v>45835</v>
      </c>
      <c r="AK170" s="3">
        <v>0</v>
      </c>
      <c r="AL170" s="3">
        <v>45825</v>
      </c>
      <c r="AM170" s="3">
        <v>45832</v>
      </c>
      <c r="AN170" s="3">
        <v>45833</v>
      </c>
      <c r="AO170" s="3">
        <v>45833</v>
      </c>
      <c r="AP170" s="3">
        <v>45830</v>
      </c>
      <c r="AQ170" s="3">
        <v>45834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117</v>
      </c>
      <c r="BD170" s="56">
        <v>5647.737209994445</v>
      </c>
    </row>
    <row r="171" spans="1:56" ht="27.75" customHeight="1" x14ac:dyDescent="0.45">
      <c r="A171" s="3">
        <v>45601</v>
      </c>
      <c r="B171" s="14" t="s">
        <v>216</v>
      </c>
      <c r="C171" s="9" t="s">
        <v>94</v>
      </c>
      <c r="D171" s="13" t="s">
        <v>110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1396.4134549094399</v>
      </c>
      <c r="Q171" s="10">
        <v>0</v>
      </c>
      <c r="R171" s="10">
        <v>1396.4134549094399</v>
      </c>
      <c r="S171" s="9" t="s">
        <v>100</v>
      </c>
      <c r="T171" s="12">
        <v>45842</v>
      </c>
      <c r="U171" s="11">
        <v>50800</v>
      </c>
      <c r="V171" s="10">
        <v>7920</v>
      </c>
      <c r="W171" s="10">
        <v>42880</v>
      </c>
      <c r="X171" s="10">
        <v>0</v>
      </c>
      <c r="Y171" s="10">
        <v>45024</v>
      </c>
      <c r="Z171" s="9" t="s">
        <v>101</v>
      </c>
      <c r="AA171" s="8">
        <v>46125.587200000002</v>
      </c>
      <c r="AB171" s="8">
        <v>0</v>
      </c>
      <c r="AC171" s="8">
        <v>46125.587200000002</v>
      </c>
      <c r="AD171" s="8">
        <v>0</v>
      </c>
      <c r="AE171" s="8">
        <v>0</v>
      </c>
      <c r="AF171" s="8">
        <v>0</v>
      </c>
      <c r="AG171" s="1" t="s">
        <v>120</v>
      </c>
      <c r="AH171" s="1" t="s">
        <v>72</v>
      </c>
      <c r="AI171" s="1">
        <v>3</v>
      </c>
      <c r="AJ171" s="3">
        <v>45842</v>
      </c>
      <c r="AK171" s="3">
        <v>0</v>
      </c>
      <c r="AL171" s="3">
        <v>45832</v>
      </c>
      <c r="AM171" s="3">
        <v>45839</v>
      </c>
      <c r="AN171" s="3">
        <v>45840</v>
      </c>
      <c r="AO171" s="3">
        <v>45840</v>
      </c>
      <c r="AP171" s="3">
        <v>45837</v>
      </c>
      <c r="AQ171" s="3">
        <v>45841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117</v>
      </c>
      <c r="BD171" s="56">
        <v>5908.8542849404448</v>
      </c>
    </row>
    <row r="172" spans="1:56" ht="27.75" customHeight="1" x14ac:dyDescent="0.45">
      <c r="A172" s="3">
        <v>45601</v>
      </c>
      <c r="B172" s="14" t="s">
        <v>216</v>
      </c>
      <c r="C172" s="9" t="s">
        <v>94</v>
      </c>
      <c r="D172" s="13" t="s">
        <v>151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4070.701536</v>
      </c>
      <c r="Q172" s="10">
        <v>264</v>
      </c>
      <c r="R172" s="10">
        <v>3806.701536</v>
      </c>
      <c r="S172" s="9" t="s">
        <v>100</v>
      </c>
      <c r="T172" s="12" t="s">
        <v>63</v>
      </c>
      <c r="U172" s="11">
        <v>150000</v>
      </c>
      <c r="V172" s="10">
        <v>25000</v>
      </c>
      <c r="W172" s="10">
        <v>125000</v>
      </c>
      <c r="X172" s="10">
        <v>0</v>
      </c>
      <c r="Y172" s="10">
        <v>131250</v>
      </c>
      <c r="Z172" s="9" t="s">
        <v>276</v>
      </c>
      <c r="AA172" s="8">
        <v>134461.25</v>
      </c>
      <c r="AB172" s="8">
        <v>0</v>
      </c>
      <c r="AC172" s="8">
        <v>134461.25</v>
      </c>
      <c r="AD172" s="8">
        <v>0</v>
      </c>
      <c r="AE172" s="8">
        <v>0</v>
      </c>
      <c r="AF172" s="8" t="s">
        <v>277</v>
      </c>
      <c r="AG172" s="1" t="s">
        <v>120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 t="s">
        <v>377</v>
      </c>
      <c r="AZ172" s="2">
        <v>0</v>
      </c>
      <c r="BA172" s="2">
        <v>0</v>
      </c>
      <c r="BB172" s="2">
        <v>0</v>
      </c>
      <c r="BC172" s="1" t="s">
        <v>117</v>
      </c>
      <c r="BD172" s="56">
        <v>17224.971679513892</v>
      </c>
    </row>
    <row r="173" spans="1:56" ht="27.75" customHeight="1" x14ac:dyDescent="0.45">
      <c r="A173" s="3">
        <v>45601</v>
      </c>
      <c r="B173" s="14" t="s">
        <v>216</v>
      </c>
      <c r="C173" s="9" t="s">
        <v>94</v>
      </c>
      <c r="D173" s="13" t="s">
        <v>151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6513.1224575999995</v>
      </c>
      <c r="Q173" s="10">
        <v>0</v>
      </c>
      <c r="R173" s="10">
        <v>6513.1224575999995</v>
      </c>
      <c r="S173" s="9" t="s">
        <v>100</v>
      </c>
      <c r="T173" s="12" t="s">
        <v>63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276</v>
      </c>
      <c r="AA173" s="8">
        <v>215138.00000000003</v>
      </c>
      <c r="AB173" s="8">
        <v>0</v>
      </c>
      <c r="AC173" s="8">
        <v>215138.00000000003</v>
      </c>
      <c r="AD173" s="8">
        <v>0</v>
      </c>
      <c r="AE173" s="8">
        <v>0</v>
      </c>
      <c r="AF173" s="8" t="s">
        <v>277</v>
      </c>
      <c r="AG173" s="1" t="s">
        <v>119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45858</v>
      </c>
      <c r="AZ173" s="2">
        <v>0</v>
      </c>
      <c r="BA173" s="2">
        <v>0</v>
      </c>
      <c r="BB173" s="2">
        <v>0</v>
      </c>
      <c r="BC173" s="1" t="s">
        <v>117</v>
      </c>
      <c r="BD173" s="56">
        <v>27559.954687222227</v>
      </c>
    </row>
    <row r="174" spans="1:56" ht="27.75" customHeight="1" x14ac:dyDescent="0.45">
      <c r="A174" s="3">
        <v>45601</v>
      </c>
      <c r="B174" s="14" t="s">
        <v>216</v>
      </c>
      <c r="C174" s="9" t="s">
        <v>94</v>
      </c>
      <c r="D174" s="13" t="s">
        <v>151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6513.1224575999995</v>
      </c>
      <c r="Q174" s="10">
        <v>0</v>
      </c>
      <c r="R174" s="10">
        <v>6513.1224575999995</v>
      </c>
      <c r="S174" s="9" t="s">
        <v>100</v>
      </c>
      <c r="T174" s="12" t="s">
        <v>63</v>
      </c>
      <c r="U174" s="11">
        <v>200000</v>
      </c>
      <c r="V174" s="10">
        <v>0</v>
      </c>
      <c r="W174" s="10">
        <v>200000</v>
      </c>
      <c r="X174" s="10">
        <v>0</v>
      </c>
      <c r="Y174" s="10">
        <v>210000</v>
      </c>
      <c r="Z174" s="9" t="s">
        <v>101</v>
      </c>
      <c r="AA174" s="8">
        <v>215138.00000000003</v>
      </c>
      <c r="AB174" s="8">
        <v>0</v>
      </c>
      <c r="AC174" s="8">
        <v>215138.00000000003</v>
      </c>
      <c r="AD174" s="8">
        <v>0</v>
      </c>
      <c r="AE174" s="8">
        <v>0</v>
      </c>
      <c r="AF174" s="8" t="s">
        <v>277</v>
      </c>
      <c r="AG174" s="1" t="s">
        <v>119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45889</v>
      </c>
      <c r="AZ174" s="2">
        <v>0</v>
      </c>
      <c r="BA174" s="2">
        <v>0</v>
      </c>
      <c r="BB174" s="2">
        <v>0</v>
      </c>
      <c r="BC174" s="1" t="s">
        <v>117</v>
      </c>
      <c r="BD174" s="56">
        <v>27559.954687222227</v>
      </c>
    </row>
    <row r="175" spans="1:56" ht="27.75" customHeight="1" x14ac:dyDescent="0.45">
      <c r="A175" s="3">
        <v>45601</v>
      </c>
      <c r="B175" s="14" t="s">
        <v>216</v>
      </c>
      <c r="C175" s="9" t="s">
        <v>94</v>
      </c>
      <c r="D175" s="13" t="s">
        <v>151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3461.0081427440637</v>
      </c>
      <c r="Q175" s="10">
        <v>0</v>
      </c>
      <c r="R175" s="10">
        <v>3461.0081427440637</v>
      </c>
      <c r="S175" s="9" t="s">
        <v>100</v>
      </c>
      <c r="T175" s="12" t="s">
        <v>63</v>
      </c>
      <c r="U175" s="11">
        <v>106278</v>
      </c>
      <c r="V175" s="10">
        <v>0</v>
      </c>
      <c r="W175" s="10">
        <v>106278</v>
      </c>
      <c r="X175" s="10">
        <v>0</v>
      </c>
      <c r="Y175" s="10">
        <v>111591.90000000001</v>
      </c>
      <c r="Z175" s="9" t="s">
        <v>101</v>
      </c>
      <c r="AA175" s="8">
        <v>114322.18182000001</v>
      </c>
      <c r="AB175" s="8">
        <v>0</v>
      </c>
      <c r="AC175" s="8">
        <v>114322.18182000001</v>
      </c>
      <c r="AD175" s="8">
        <v>0</v>
      </c>
      <c r="AE175" s="8">
        <v>0</v>
      </c>
      <c r="AF175" s="8" t="s">
        <v>277</v>
      </c>
      <c r="AG175" s="1" t="s">
        <v>119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117</v>
      </c>
      <c r="BD175" s="56">
        <v>14645.084321243019</v>
      </c>
    </row>
    <row r="176" spans="1:56" ht="27.75" customHeight="1" x14ac:dyDescent="0.45">
      <c r="A176" s="3">
        <v>45601</v>
      </c>
      <c r="B176" s="14" t="s">
        <v>216</v>
      </c>
      <c r="C176" s="9" t="s">
        <v>94</v>
      </c>
      <c r="D176" s="13" t="s">
        <v>151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0</v>
      </c>
      <c r="Q176" s="10">
        <v>0</v>
      </c>
      <c r="R176" s="10">
        <v>0</v>
      </c>
      <c r="S176" s="9" t="s">
        <v>100</v>
      </c>
      <c r="T176" s="12" t="s">
        <v>137</v>
      </c>
      <c r="U176" s="11">
        <v>10000</v>
      </c>
      <c r="V176" s="10">
        <v>12607</v>
      </c>
      <c r="W176" s="10">
        <v>0</v>
      </c>
      <c r="X176" s="10">
        <v>56730</v>
      </c>
      <c r="Y176" s="10">
        <v>0</v>
      </c>
      <c r="Z176" s="9" t="s">
        <v>276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119</v>
      </c>
      <c r="AH176" s="1" t="s">
        <v>72</v>
      </c>
      <c r="AI176" s="1">
        <v>3</v>
      </c>
      <c r="AJ176" s="3" t="s">
        <v>137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280</v>
      </c>
      <c r="AZ176" s="2">
        <v>0</v>
      </c>
      <c r="BA176" s="2">
        <v>0</v>
      </c>
      <c r="BB176" s="2">
        <v>0</v>
      </c>
      <c r="BC176" s="1" t="s">
        <v>117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23</v>
      </c>
      <c r="F177" s="9">
        <v>37</v>
      </c>
      <c r="G177" s="9">
        <v>0</v>
      </c>
      <c r="H177" s="9">
        <v>0</v>
      </c>
      <c r="I177" s="9">
        <v>128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101</v>
      </c>
      <c r="AA177" s="8">
        <v>785977.37044750014</v>
      </c>
      <c r="AB177" s="8">
        <v>16705.0914275</v>
      </c>
      <c r="AC177" s="8">
        <v>769272.27902000013</v>
      </c>
      <c r="AD177" s="8">
        <v>0</v>
      </c>
      <c r="AE177" s="8">
        <v>0</v>
      </c>
      <c r="AF177" s="8" t="s">
        <v>58</v>
      </c>
      <c r="AG177" s="1" t="s">
        <v>119</v>
      </c>
      <c r="AH177" s="1">
        <v>0</v>
      </c>
      <c r="AI177" s="1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118</v>
      </c>
      <c r="BD177" s="56">
        <v>0</v>
      </c>
    </row>
    <row r="178" spans="1:56" ht="27.75" customHeight="1" x14ac:dyDescent="0.45">
      <c r="A178" s="3" t="s">
        <v>141</v>
      </c>
      <c r="B178" s="14" t="s">
        <v>141</v>
      </c>
      <c r="C178" s="9" t="s">
        <v>148</v>
      </c>
      <c r="D178" s="13" t="s">
        <v>59</v>
      </c>
      <c r="E178" s="9">
        <v>26</v>
      </c>
      <c r="F178" s="9">
        <v>42</v>
      </c>
      <c r="G178" s="9" t="s">
        <v>60</v>
      </c>
      <c r="H178" s="9">
        <v>0</v>
      </c>
      <c r="I178" s="9">
        <v>100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45838</v>
      </c>
      <c r="U178" s="11">
        <v>40000</v>
      </c>
      <c r="V178" s="10">
        <v>0</v>
      </c>
      <c r="W178" s="10">
        <v>40000</v>
      </c>
      <c r="X178" s="10">
        <v>0</v>
      </c>
      <c r="Y178" s="10">
        <v>0</v>
      </c>
      <c r="Z178" s="9" t="s">
        <v>85</v>
      </c>
      <c r="AA178" s="8">
        <v>48615.600000000006</v>
      </c>
      <c r="AB178" s="8">
        <v>0</v>
      </c>
      <c r="AC178" s="8">
        <v>48615.600000000006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77</v>
      </c>
      <c r="AI178" s="1">
        <v>1</v>
      </c>
      <c r="AJ178" s="3">
        <v>45838</v>
      </c>
      <c r="AK178" s="3">
        <v>0</v>
      </c>
      <c r="AL178" s="3">
        <v>0</v>
      </c>
      <c r="AM178" s="3">
        <v>0</v>
      </c>
      <c r="AN178" s="3">
        <v>0</v>
      </c>
      <c r="AO178" s="3">
        <v>45837</v>
      </c>
      <c r="AP178" s="3">
        <v>45833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3925.4396133333335</v>
      </c>
    </row>
    <row r="179" spans="1:56" ht="27.75" customHeight="1" x14ac:dyDescent="0.45">
      <c r="A179" s="3" t="s">
        <v>141</v>
      </c>
      <c r="B179" s="14" t="s">
        <v>141</v>
      </c>
      <c r="C179" s="9" t="s">
        <v>196</v>
      </c>
      <c r="D179" s="13" t="s">
        <v>61</v>
      </c>
      <c r="E179" s="9">
        <v>26</v>
      </c>
      <c r="F179" s="9">
        <v>41</v>
      </c>
      <c r="G179" s="9" t="s">
        <v>60</v>
      </c>
      <c r="H179" s="9">
        <v>0</v>
      </c>
      <c r="I179" s="9">
        <v>97</v>
      </c>
      <c r="J179" s="9" t="s">
        <v>57</v>
      </c>
      <c r="K179" s="9">
        <v>5</v>
      </c>
      <c r="L179" s="9" t="s">
        <v>92</v>
      </c>
      <c r="M179" s="10">
        <v>27</v>
      </c>
      <c r="N179" s="9">
        <v>43</v>
      </c>
      <c r="O179" s="9">
        <v>40</v>
      </c>
      <c r="P179" s="10">
        <v>286.42936262399996</v>
      </c>
      <c r="Q179" s="10">
        <v>0</v>
      </c>
      <c r="R179" s="10">
        <v>286.42936262399996</v>
      </c>
      <c r="S179" s="9" t="s">
        <v>204</v>
      </c>
      <c r="T179" s="12">
        <v>45838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85</v>
      </c>
      <c r="AA179" s="8">
        <v>11874.499999999998</v>
      </c>
      <c r="AB179" s="8">
        <v>0</v>
      </c>
      <c r="AC179" s="8">
        <v>11874.499999999998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72</v>
      </c>
      <c r="AI179" s="1">
        <v>3</v>
      </c>
      <c r="AJ179" s="3">
        <v>45838</v>
      </c>
      <c r="AK179" s="3">
        <v>0</v>
      </c>
      <c r="AL179" s="3">
        <v>45828</v>
      </c>
      <c r="AM179" s="3">
        <v>45835</v>
      </c>
      <c r="AN179" s="3">
        <v>45836</v>
      </c>
      <c r="AO179" s="3">
        <v>45836</v>
      </c>
      <c r="AP179" s="3">
        <v>45833</v>
      </c>
      <c r="AQ179" s="3">
        <v>45837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958.79990555555537</v>
      </c>
    </row>
    <row r="180" spans="1:56" ht="27.7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26</v>
      </c>
      <c r="F180" s="9">
        <v>43</v>
      </c>
      <c r="G180" s="9" t="s">
        <v>60</v>
      </c>
      <c r="H180" s="9">
        <v>0</v>
      </c>
      <c r="I180" s="9">
        <v>102</v>
      </c>
      <c r="J180" s="9" t="s">
        <v>57</v>
      </c>
      <c r="K180" s="9">
        <v>5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85</v>
      </c>
      <c r="AA180" s="8">
        <v>60490.100000000006</v>
      </c>
      <c r="AB180" s="8">
        <v>0</v>
      </c>
      <c r="AC180" s="8">
        <v>60490.100000000006</v>
      </c>
      <c r="AD180" s="8">
        <v>0</v>
      </c>
      <c r="AE180" s="8">
        <v>0</v>
      </c>
      <c r="AF180" s="8" t="s">
        <v>58</v>
      </c>
      <c r="AG180" s="1" t="s">
        <v>121</v>
      </c>
      <c r="AH180" s="1">
        <v>0</v>
      </c>
      <c r="AI180" s="1" t="s">
        <v>15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0</v>
      </c>
    </row>
    <row r="181" spans="1:56" ht="27.75" customHeight="1" x14ac:dyDescent="0.45">
      <c r="A181" s="3">
        <v>45819</v>
      </c>
      <c r="B181" s="14" t="s">
        <v>604</v>
      </c>
      <c r="C181" s="9" t="s">
        <v>572</v>
      </c>
      <c r="D181" s="13" t="s">
        <v>59</v>
      </c>
      <c r="E181" s="9">
        <v>26</v>
      </c>
      <c r="F181" s="9">
        <v>43</v>
      </c>
      <c r="G181" s="9" t="s">
        <v>60</v>
      </c>
      <c r="H181" s="9">
        <v>0</v>
      </c>
      <c r="I181" s="9">
        <v>102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71</v>
      </c>
      <c r="T181" s="12">
        <v>45829</v>
      </c>
      <c r="U181" s="11">
        <v>5000</v>
      </c>
      <c r="V181" s="10">
        <v>5000</v>
      </c>
      <c r="W181" s="10">
        <v>0</v>
      </c>
      <c r="X181" s="10">
        <v>0</v>
      </c>
      <c r="Y181" s="10">
        <v>0</v>
      </c>
      <c r="Z181" s="9" t="s">
        <v>157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121</v>
      </c>
      <c r="AH181" s="1" t="s">
        <v>77</v>
      </c>
      <c r="AI181" s="1">
        <v>1</v>
      </c>
      <c r="AJ181" s="3">
        <v>45829</v>
      </c>
      <c r="AK181" s="3">
        <v>0</v>
      </c>
      <c r="AL181" s="3">
        <v>0</v>
      </c>
      <c r="AM181" s="3">
        <v>0</v>
      </c>
      <c r="AN181" s="3">
        <v>0</v>
      </c>
      <c r="AO181" s="3">
        <v>45828</v>
      </c>
      <c r="AP181" s="3">
        <v>45824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7.75" customHeight="1" x14ac:dyDescent="0.45">
      <c r="A182" s="3">
        <v>45804</v>
      </c>
      <c r="B182" s="14" t="s">
        <v>491</v>
      </c>
      <c r="C182" s="9" t="s">
        <v>145</v>
      </c>
      <c r="D182" s="13" t="s">
        <v>59</v>
      </c>
      <c r="E182" s="9">
        <v>26</v>
      </c>
      <c r="F182" s="9">
        <v>39</v>
      </c>
      <c r="G182" s="9" t="s">
        <v>60</v>
      </c>
      <c r="H182" s="9">
        <v>0</v>
      </c>
      <c r="I182" s="9">
        <v>93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128</v>
      </c>
      <c r="T182" s="12">
        <v>45827</v>
      </c>
      <c r="U182" s="11">
        <v>8800</v>
      </c>
      <c r="V182" s="10">
        <v>8800</v>
      </c>
      <c r="W182" s="10">
        <v>0</v>
      </c>
      <c r="X182" s="10">
        <v>0</v>
      </c>
      <c r="Y182" s="10">
        <v>0</v>
      </c>
      <c r="Z182" s="9" t="s">
        <v>157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119</v>
      </c>
      <c r="AH182" s="1" t="s">
        <v>77</v>
      </c>
      <c r="AI182" s="1">
        <v>1</v>
      </c>
      <c r="AJ182" s="3">
        <v>45827</v>
      </c>
      <c r="AK182" s="3">
        <v>0</v>
      </c>
      <c r="AL182" s="3">
        <v>0</v>
      </c>
      <c r="AM182" s="3">
        <v>0</v>
      </c>
      <c r="AN182" s="3">
        <v>0</v>
      </c>
      <c r="AO182" s="3">
        <v>45826</v>
      </c>
      <c r="AP182" s="3">
        <v>45822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0</v>
      </c>
    </row>
    <row r="183" spans="1:56" ht="27.75" customHeight="1" x14ac:dyDescent="0.45">
      <c r="A183" s="3">
        <v>45817</v>
      </c>
      <c r="B183" s="14" t="s">
        <v>551</v>
      </c>
      <c r="C183" s="9" t="s">
        <v>196</v>
      </c>
      <c r="D183" s="13" t="s">
        <v>552</v>
      </c>
      <c r="E183" s="9">
        <v>26</v>
      </c>
      <c r="F183" s="9">
        <v>41</v>
      </c>
      <c r="G183" s="9" t="s">
        <v>60</v>
      </c>
      <c r="H183" s="9">
        <v>0</v>
      </c>
      <c r="I183" s="9">
        <v>97</v>
      </c>
      <c r="J183" s="9" t="s">
        <v>57</v>
      </c>
      <c r="K183" s="9">
        <v>5</v>
      </c>
      <c r="L183" s="9" t="s">
        <v>92</v>
      </c>
      <c r="M183" s="10">
        <v>27</v>
      </c>
      <c r="N183" s="9">
        <v>43</v>
      </c>
      <c r="O183" s="9">
        <v>40</v>
      </c>
      <c r="P183" s="10">
        <v>114.57174504959998</v>
      </c>
      <c r="Q183" s="10">
        <v>0</v>
      </c>
      <c r="R183" s="10">
        <v>114.57174504959998</v>
      </c>
      <c r="S183" s="9" t="s">
        <v>204</v>
      </c>
      <c r="T183" s="12">
        <v>45828</v>
      </c>
      <c r="U183" s="11">
        <v>4000</v>
      </c>
      <c r="V183" s="10">
        <v>0</v>
      </c>
      <c r="W183" s="10">
        <v>4000</v>
      </c>
      <c r="X183" s="10">
        <v>4300</v>
      </c>
      <c r="Y183" s="10">
        <v>0</v>
      </c>
      <c r="Z183" s="9" t="s">
        <v>157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119</v>
      </c>
      <c r="AH183" s="1" t="s">
        <v>72</v>
      </c>
      <c r="AI183" s="1">
        <v>3</v>
      </c>
      <c r="AJ183" s="3">
        <v>45828</v>
      </c>
      <c r="AK183" s="3">
        <v>0</v>
      </c>
      <c r="AL183" s="3">
        <v>45818</v>
      </c>
      <c r="AM183" s="3">
        <v>45825</v>
      </c>
      <c r="AN183" s="3">
        <v>45826</v>
      </c>
      <c r="AO183" s="3">
        <v>45826</v>
      </c>
      <c r="AP183" s="3">
        <v>45823</v>
      </c>
      <c r="AQ183" s="3">
        <v>45827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0</v>
      </c>
    </row>
    <row r="184" spans="1:56" ht="27.75" customHeight="1" x14ac:dyDescent="0.45">
      <c r="A184" s="3">
        <v>45817</v>
      </c>
      <c r="B184" s="14" t="s">
        <v>551</v>
      </c>
      <c r="C184" s="9" t="s">
        <v>196</v>
      </c>
      <c r="D184" s="13" t="s">
        <v>543</v>
      </c>
      <c r="E184" s="9">
        <v>26</v>
      </c>
      <c r="F184" s="9">
        <v>41</v>
      </c>
      <c r="G184" s="9" t="s">
        <v>60</v>
      </c>
      <c r="H184" s="9">
        <v>0</v>
      </c>
      <c r="I184" s="9">
        <v>97</v>
      </c>
      <c r="J184" s="9" t="s">
        <v>57</v>
      </c>
      <c r="K184" s="9">
        <v>5</v>
      </c>
      <c r="L184" s="9" t="s">
        <v>92</v>
      </c>
      <c r="M184" s="10">
        <v>27</v>
      </c>
      <c r="N184" s="9">
        <v>43</v>
      </c>
      <c r="O184" s="9">
        <v>40</v>
      </c>
      <c r="P184" s="10">
        <v>114.57174504959998</v>
      </c>
      <c r="Q184" s="10">
        <v>0</v>
      </c>
      <c r="R184" s="10">
        <v>114.57174504959998</v>
      </c>
      <c r="S184" s="9" t="s">
        <v>204</v>
      </c>
      <c r="T184" s="12">
        <v>45828</v>
      </c>
      <c r="U184" s="11">
        <v>4000</v>
      </c>
      <c r="V184" s="10">
        <v>0</v>
      </c>
      <c r="W184" s="10">
        <v>4000</v>
      </c>
      <c r="X184" s="10">
        <v>4300</v>
      </c>
      <c r="Y184" s="10">
        <v>0</v>
      </c>
      <c r="Z184" s="9" t="s">
        <v>157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119</v>
      </c>
      <c r="AH184" s="1" t="s">
        <v>72</v>
      </c>
      <c r="AI184" s="1">
        <v>3</v>
      </c>
      <c r="AJ184" s="3">
        <v>45828</v>
      </c>
      <c r="AK184" s="3">
        <v>0</v>
      </c>
      <c r="AL184" s="3">
        <v>45818</v>
      </c>
      <c r="AM184" s="3">
        <v>45825</v>
      </c>
      <c r="AN184" s="3">
        <v>45826</v>
      </c>
      <c r="AO184" s="3">
        <v>45826</v>
      </c>
      <c r="AP184" s="3">
        <v>45823</v>
      </c>
      <c r="AQ184" s="3">
        <v>45827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7.75" customHeight="1" x14ac:dyDescent="0.45">
      <c r="A185" s="3">
        <v>0</v>
      </c>
      <c r="B185" s="14">
        <v>0</v>
      </c>
      <c r="C185" s="9">
        <v>0</v>
      </c>
      <c r="D185" s="13">
        <v>0</v>
      </c>
      <c r="E185" s="9">
        <v>26</v>
      </c>
      <c r="F185" s="9">
        <v>43</v>
      </c>
      <c r="G185" s="9">
        <v>0</v>
      </c>
      <c r="H185" s="9">
        <v>0</v>
      </c>
      <c r="I185" s="9">
        <v>100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157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58</v>
      </c>
      <c r="AG185" s="1" t="s">
        <v>122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7.75" customHeight="1" x14ac:dyDescent="0.45">
      <c r="A186" s="3" t="s">
        <v>141</v>
      </c>
      <c r="B186" s="14" t="s">
        <v>141</v>
      </c>
      <c r="C186" s="9" t="s">
        <v>113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45838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223</v>
      </c>
      <c r="AA186" s="8">
        <v>24866.6</v>
      </c>
      <c r="AB186" s="8">
        <v>11916</v>
      </c>
      <c r="AC186" s="8">
        <v>12950.599999999999</v>
      </c>
      <c r="AD186" s="8">
        <v>0</v>
      </c>
      <c r="AE186" s="8">
        <v>0</v>
      </c>
      <c r="AF186" s="8">
        <v>0</v>
      </c>
      <c r="AG186" s="1" t="s">
        <v>120</v>
      </c>
      <c r="AH186" s="1" t="s">
        <v>77</v>
      </c>
      <c r="AI186" s="1">
        <v>1</v>
      </c>
      <c r="AJ186" s="3">
        <v>45838</v>
      </c>
      <c r="AK186" s="3">
        <v>0</v>
      </c>
      <c r="AL186" s="3">
        <v>0</v>
      </c>
      <c r="AM186" s="3">
        <v>0</v>
      </c>
      <c r="AN186" s="3">
        <v>0</v>
      </c>
      <c r="AO186" s="3">
        <v>45837</v>
      </c>
      <c r="AP186" s="3">
        <v>45833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1287.0018488888888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116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223</v>
      </c>
      <c r="AA187" s="8">
        <v>24866.6</v>
      </c>
      <c r="AB187" s="8">
        <v>11916</v>
      </c>
      <c r="AC187" s="8">
        <v>12950.599999999999</v>
      </c>
      <c r="AD187" s="8">
        <v>0</v>
      </c>
      <c r="AE187" s="8">
        <v>0</v>
      </c>
      <c r="AF187" s="8" t="s">
        <v>58</v>
      </c>
      <c r="AG187" s="1" t="s">
        <v>122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224</v>
      </c>
      <c r="BD187" s="56">
        <v>0</v>
      </c>
    </row>
    <row r="188" spans="1:56" ht="27.75" customHeight="1" x14ac:dyDescent="0.45">
      <c r="A188" s="3">
        <v>45815</v>
      </c>
      <c r="B188" s="14" t="s">
        <v>527</v>
      </c>
      <c r="C188" s="9" t="s">
        <v>113</v>
      </c>
      <c r="D188" s="13" t="s">
        <v>59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>
        <v>45833</v>
      </c>
      <c r="U188" s="11">
        <v>15000</v>
      </c>
      <c r="V188" s="10">
        <v>0</v>
      </c>
      <c r="W188" s="10">
        <v>15000</v>
      </c>
      <c r="X188" s="10">
        <v>0</v>
      </c>
      <c r="Y188" s="10">
        <v>0</v>
      </c>
      <c r="Z188" s="9" t="s">
        <v>89</v>
      </c>
      <c r="AA188" s="8">
        <v>18649.949999999997</v>
      </c>
      <c r="AB188" s="8">
        <v>18649.949999999997</v>
      </c>
      <c r="AC188" s="8">
        <v>0</v>
      </c>
      <c r="AD188" s="8">
        <v>0</v>
      </c>
      <c r="AE188" s="8">
        <v>18649.949999999997</v>
      </c>
      <c r="AF188" s="8" t="s">
        <v>247</v>
      </c>
      <c r="AG188" s="1" t="s">
        <v>119</v>
      </c>
      <c r="AH188" s="1" t="s">
        <v>389</v>
      </c>
      <c r="AI188" s="1">
        <v>2</v>
      </c>
      <c r="AJ188" s="3">
        <v>45833</v>
      </c>
      <c r="AK188" s="3">
        <v>0</v>
      </c>
      <c r="AL188" s="3">
        <v>0</v>
      </c>
      <c r="AM188" s="3">
        <v>0</v>
      </c>
      <c r="AN188" s="3">
        <v>0</v>
      </c>
      <c r="AO188" s="3">
        <v>45831</v>
      </c>
      <c r="AP188" s="3">
        <v>45828</v>
      </c>
      <c r="AQ188" s="3">
        <v>45832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152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0</v>
      </c>
    </row>
    <row r="189" spans="1:56" ht="27.75" customHeight="1" x14ac:dyDescent="0.45">
      <c r="A189" s="3">
        <v>0</v>
      </c>
      <c r="B189" s="14" t="s">
        <v>133</v>
      </c>
      <c r="C189" s="9" t="s">
        <v>113</v>
      </c>
      <c r="D189" s="13" t="s">
        <v>241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45838</v>
      </c>
      <c r="U189" s="11">
        <v>10000</v>
      </c>
      <c r="V189" s="10">
        <v>0</v>
      </c>
      <c r="W189" s="10">
        <v>10000</v>
      </c>
      <c r="X189" s="10">
        <v>0</v>
      </c>
      <c r="Y189" s="10">
        <v>10500</v>
      </c>
      <c r="Z189" s="9" t="s">
        <v>89</v>
      </c>
      <c r="AA189" s="8">
        <v>12433.3</v>
      </c>
      <c r="AB189" s="8">
        <v>12433.3</v>
      </c>
      <c r="AC189" s="8">
        <v>0</v>
      </c>
      <c r="AD189" s="8">
        <v>0</v>
      </c>
      <c r="AE189" s="8">
        <v>12433.3</v>
      </c>
      <c r="AF189" s="8" t="s">
        <v>247</v>
      </c>
      <c r="AG189" s="1" t="s">
        <v>119</v>
      </c>
      <c r="AH189" s="1" t="s">
        <v>75</v>
      </c>
      <c r="AI189" s="1">
        <v>4</v>
      </c>
      <c r="AJ189" s="3">
        <v>45838</v>
      </c>
      <c r="AK189" s="3">
        <v>45834</v>
      </c>
      <c r="AL189" s="3">
        <v>45827</v>
      </c>
      <c r="AM189" s="3">
        <v>45835</v>
      </c>
      <c r="AN189" s="3">
        <v>45836</v>
      </c>
      <c r="AO189" s="3">
        <v>45837</v>
      </c>
      <c r="AP189" s="3">
        <v>45833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0</v>
      </c>
    </row>
    <row r="190" spans="1:56" ht="27.75" customHeight="1" x14ac:dyDescent="0.45">
      <c r="A190" s="3">
        <v>45820</v>
      </c>
      <c r="B190" s="14" t="s">
        <v>605</v>
      </c>
      <c r="C190" s="9" t="s">
        <v>113</v>
      </c>
      <c r="D190" s="13" t="s">
        <v>59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114</v>
      </c>
      <c r="T190" s="12">
        <v>45838</v>
      </c>
      <c r="U190" s="11">
        <v>15000</v>
      </c>
      <c r="V190" s="10">
        <v>0</v>
      </c>
      <c r="W190" s="10">
        <v>15000</v>
      </c>
      <c r="X190" s="10">
        <v>0</v>
      </c>
      <c r="Y190" s="10">
        <v>0</v>
      </c>
      <c r="Z190" s="9" t="s">
        <v>89</v>
      </c>
      <c r="AA190" s="8">
        <v>18649.949999999997</v>
      </c>
      <c r="AB190" s="8">
        <v>13619</v>
      </c>
      <c r="AC190" s="8">
        <v>5030.9499999999971</v>
      </c>
      <c r="AD190" s="8">
        <v>0</v>
      </c>
      <c r="AE190" s="8">
        <v>18649.949999999997</v>
      </c>
      <c r="AF190" s="8" t="s">
        <v>247</v>
      </c>
      <c r="AG190" s="1" t="s">
        <v>123</v>
      </c>
      <c r="AH190" s="1" t="s">
        <v>389</v>
      </c>
      <c r="AI190" s="1">
        <v>2</v>
      </c>
      <c r="AJ190" s="3">
        <v>45838</v>
      </c>
      <c r="AK190" s="3">
        <v>0</v>
      </c>
      <c r="AL190" s="3">
        <v>0</v>
      </c>
      <c r="AM190" s="3">
        <v>0</v>
      </c>
      <c r="AN190" s="3">
        <v>0</v>
      </c>
      <c r="AO190" s="3">
        <v>45836</v>
      </c>
      <c r="AP190" s="3">
        <v>45833</v>
      </c>
      <c r="AQ190" s="3">
        <v>45837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152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518.85864333333313</v>
      </c>
    </row>
    <row r="191" spans="1:56" ht="27.7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120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89</v>
      </c>
      <c r="AA191" s="8">
        <v>49733.2</v>
      </c>
      <c r="AB191" s="8">
        <v>44702.25</v>
      </c>
      <c r="AC191" s="8">
        <v>5030.9499999999971</v>
      </c>
      <c r="AD191" s="8">
        <v>0</v>
      </c>
      <c r="AE191" s="8">
        <v>49733.2</v>
      </c>
      <c r="AF191" s="8" t="s">
        <v>58</v>
      </c>
      <c r="AG191" s="1" t="s">
        <v>122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109</v>
      </c>
      <c r="BD191" s="56">
        <v>0</v>
      </c>
    </row>
    <row r="192" spans="1:56" ht="27.75" customHeight="1" x14ac:dyDescent="0.45">
      <c r="A192" s="3">
        <v>45800</v>
      </c>
      <c r="B192" s="14" t="s">
        <v>420</v>
      </c>
      <c r="C192" s="9" t="s">
        <v>158</v>
      </c>
      <c r="D192" s="13" t="s">
        <v>159</v>
      </c>
      <c r="E192" s="9">
        <v>28</v>
      </c>
      <c r="F192" s="9">
        <v>41</v>
      </c>
      <c r="G192" s="9" t="s">
        <v>60</v>
      </c>
      <c r="H192" s="9">
        <v>0</v>
      </c>
      <c r="I192" s="9">
        <v>120</v>
      </c>
      <c r="J192" s="9" t="s">
        <v>57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45833</v>
      </c>
      <c r="U192" s="11">
        <v>50000</v>
      </c>
      <c r="V192" s="10">
        <v>8339</v>
      </c>
      <c r="W192" s="10">
        <v>41661</v>
      </c>
      <c r="X192" s="10">
        <v>27330</v>
      </c>
      <c r="Y192" s="10">
        <v>23803.5</v>
      </c>
      <c r="Z192" s="9" t="s">
        <v>132</v>
      </c>
      <c r="AA192" s="8">
        <v>28265.466075</v>
      </c>
      <c r="AB192" s="8">
        <v>28265.466075</v>
      </c>
      <c r="AC192" s="8">
        <v>0</v>
      </c>
      <c r="AD192" s="8">
        <v>0</v>
      </c>
      <c r="AE192" s="8">
        <v>0</v>
      </c>
      <c r="AF192" s="8">
        <v>0</v>
      </c>
      <c r="AG192" s="1" t="s">
        <v>119</v>
      </c>
      <c r="AH192" s="1" t="s">
        <v>160</v>
      </c>
      <c r="AI192" s="1">
        <v>2</v>
      </c>
      <c r="AJ192" s="3">
        <v>45833</v>
      </c>
      <c r="AK192" s="3">
        <v>0</v>
      </c>
      <c r="AL192" s="3">
        <v>45824</v>
      </c>
      <c r="AM192" s="3">
        <v>45831</v>
      </c>
      <c r="AN192" s="3">
        <v>0</v>
      </c>
      <c r="AO192" s="3">
        <v>45832</v>
      </c>
      <c r="AP192" s="3">
        <v>45828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 t="s">
        <v>573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customHeight="1" x14ac:dyDescent="0.45">
      <c r="A193" s="3" t="s">
        <v>141</v>
      </c>
      <c r="B193" s="14" t="s">
        <v>141</v>
      </c>
      <c r="C193" s="9" t="s">
        <v>113</v>
      </c>
      <c r="D193" s="13" t="s">
        <v>59</v>
      </c>
      <c r="E193" s="9">
        <v>28</v>
      </c>
      <c r="F193" s="9">
        <v>47</v>
      </c>
      <c r="G193" s="9" t="s">
        <v>60</v>
      </c>
      <c r="H193" s="9" t="s">
        <v>66</v>
      </c>
      <c r="I193" s="9">
        <v>180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45838</v>
      </c>
      <c r="U193" s="11">
        <v>10000</v>
      </c>
      <c r="V193" s="10">
        <v>0</v>
      </c>
      <c r="W193" s="10">
        <v>10000</v>
      </c>
      <c r="X193" s="10">
        <v>0</v>
      </c>
      <c r="Y193" s="10">
        <v>0</v>
      </c>
      <c r="Z193" s="9" t="s">
        <v>132</v>
      </c>
      <c r="AA193" s="8">
        <v>13550.900000000001</v>
      </c>
      <c r="AB193" s="8">
        <v>0</v>
      </c>
      <c r="AC193" s="8">
        <v>13550.900000000001</v>
      </c>
      <c r="AD193" s="8">
        <v>0</v>
      </c>
      <c r="AE193" s="8">
        <v>13550.900000000001</v>
      </c>
      <c r="AF193" s="8">
        <v>0</v>
      </c>
      <c r="AG193" s="1">
        <v>0</v>
      </c>
      <c r="AH193" s="1" t="s">
        <v>77</v>
      </c>
      <c r="AI193" s="1">
        <v>1</v>
      </c>
      <c r="AJ193" s="3">
        <v>45838</v>
      </c>
      <c r="AK193" s="3">
        <v>0</v>
      </c>
      <c r="AL193" s="3">
        <v>0</v>
      </c>
      <c r="AM193" s="3">
        <v>0</v>
      </c>
      <c r="AN193" s="3">
        <v>0</v>
      </c>
      <c r="AO193" s="3">
        <v>45837</v>
      </c>
      <c r="AP193" s="3">
        <v>45833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1522.9705944444447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28</v>
      </c>
      <c r="F194" s="9">
        <v>43</v>
      </c>
      <c r="G194" s="9">
        <v>0</v>
      </c>
      <c r="H194" s="9">
        <v>0</v>
      </c>
      <c r="I194" s="9">
        <v>130</v>
      </c>
      <c r="J194" s="9" t="s">
        <v>57</v>
      </c>
      <c r="K194" s="9">
        <v>3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132</v>
      </c>
      <c r="AA194" s="8">
        <v>41816.366074999998</v>
      </c>
      <c r="AB194" s="8">
        <v>28265.466075</v>
      </c>
      <c r="AC194" s="8">
        <v>13550.900000000001</v>
      </c>
      <c r="AD194" s="8">
        <v>0</v>
      </c>
      <c r="AE194" s="8">
        <v>13550.900000000001</v>
      </c>
      <c r="AF194" s="8" t="s">
        <v>58</v>
      </c>
      <c r="AG194" s="1">
        <v>0</v>
      </c>
      <c r="AH194" s="1">
        <v>0</v>
      </c>
      <c r="AI194" s="1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161</v>
      </c>
      <c r="BD194" s="56">
        <v>0</v>
      </c>
    </row>
  </sheetData>
  <autoFilter ref="A5:BD19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4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2817-1BC9-4D0D-9377-6936312CEABF}">
  <sheetPr>
    <tabColor rgb="FFFFFF00"/>
  </sheetPr>
  <dimension ref="A1:BD197"/>
  <sheetViews>
    <sheetView zoomScale="80" zoomScaleNormal="80" workbookViewId="0">
      <selection activeCell="F18" sqref="F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45824</v>
      </c>
      <c r="E3" s="81" t="s">
        <v>52</v>
      </c>
      <c r="F3" s="81"/>
      <c r="G3" s="82">
        <v>9.51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141</v>
      </c>
      <c r="B6" s="14" t="s">
        <v>141</v>
      </c>
      <c r="C6" s="9" t="s">
        <v>284</v>
      </c>
      <c r="D6" s="13" t="s">
        <v>285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286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120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286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134</v>
      </c>
      <c r="BD7" s="56">
        <v>0</v>
      </c>
    </row>
    <row r="8" spans="1:56" ht="27.75" customHeight="1" x14ac:dyDescent="0.45">
      <c r="A8" s="3">
        <v>45814</v>
      </c>
      <c r="B8" s="14" t="s">
        <v>495</v>
      </c>
      <c r="C8" s="9" t="s">
        <v>496</v>
      </c>
      <c r="D8" s="13" t="s">
        <v>497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45829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305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 t="s">
        <v>421</v>
      </c>
      <c r="AG8" s="1" t="s">
        <v>120</v>
      </c>
      <c r="AH8" s="1" t="s">
        <v>74</v>
      </c>
      <c r="AI8" s="1">
        <v>2</v>
      </c>
      <c r="AJ8" s="3">
        <v>45829</v>
      </c>
      <c r="AK8" s="3">
        <v>0</v>
      </c>
      <c r="AL8" s="3">
        <v>45820</v>
      </c>
      <c r="AM8" s="3">
        <v>45827</v>
      </c>
      <c r="AN8" s="3">
        <v>45828</v>
      </c>
      <c r="AO8" s="3">
        <v>45828</v>
      </c>
      <c r="AP8" s="3">
        <v>45824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498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305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119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499</v>
      </c>
      <c r="BD9" s="56">
        <v>0</v>
      </c>
    </row>
    <row r="10" spans="1:56" ht="27.75" customHeight="1" x14ac:dyDescent="0.45">
      <c r="A10" s="3" t="s">
        <v>141</v>
      </c>
      <c r="B10" s="14" t="s">
        <v>141</v>
      </c>
      <c r="C10" s="9" t="s">
        <v>242</v>
      </c>
      <c r="D10" s="13" t="s">
        <v>290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139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228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139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45805</v>
      </c>
      <c r="B12" s="14" t="s">
        <v>428</v>
      </c>
      <c r="C12" s="9" t="s">
        <v>329</v>
      </c>
      <c r="D12" s="13" t="s">
        <v>429</v>
      </c>
      <c r="E12" s="9">
        <v>18</v>
      </c>
      <c r="F12" s="9">
        <v>28</v>
      </c>
      <c r="G12" s="9" t="s">
        <v>60</v>
      </c>
      <c r="H12" s="9" t="s">
        <v>66</v>
      </c>
      <c r="I12" s="9">
        <v>69</v>
      </c>
      <c r="J12" s="9" t="s">
        <v>57</v>
      </c>
      <c r="K12" s="9">
        <v>5</v>
      </c>
      <c r="L12" s="9" t="s">
        <v>221</v>
      </c>
      <c r="M12" s="10">
        <v>19</v>
      </c>
      <c r="N12" s="9">
        <v>31</v>
      </c>
      <c r="O12" s="9">
        <v>60</v>
      </c>
      <c r="P12" s="10">
        <v>0</v>
      </c>
      <c r="Q12" s="10">
        <v>0</v>
      </c>
      <c r="R12" s="10">
        <v>0</v>
      </c>
      <c r="S12" s="9" t="s">
        <v>71</v>
      </c>
      <c r="T12" s="12">
        <v>45825</v>
      </c>
      <c r="U12" s="11">
        <v>10000</v>
      </c>
      <c r="V12" s="10">
        <v>10072</v>
      </c>
      <c r="W12" s="10">
        <v>0</v>
      </c>
      <c r="X12" s="10">
        <v>10600</v>
      </c>
      <c r="Y12" s="10">
        <v>0</v>
      </c>
      <c r="Z12" s="9" t="s">
        <v>143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421</v>
      </c>
      <c r="AG12" s="1" t="s">
        <v>120</v>
      </c>
      <c r="AH12" s="1" t="s">
        <v>75</v>
      </c>
      <c r="AI12" s="1">
        <v>4</v>
      </c>
      <c r="AJ12" s="3">
        <v>45825</v>
      </c>
      <c r="AK12" s="3">
        <v>45821</v>
      </c>
      <c r="AL12" s="3">
        <v>45814</v>
      </c>
      <c r="AM12" s="3">
        <v>45822</v>
      </c>
      <c r="AN12" s="3">
        <v>45823</v>
      </c>
      <c r="AO12" s="3">
        <v>45824</v>
      </c>
      <c r="AP12" s="3">
        <v>45820</v>
      </c>
      <c r="AQ12" s="3">
        <v>45825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 t="s">
        <v>588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45797</v>
      </c>
      <c r="B13" s="14" t="s">
        <v>379</v>
      </c>
      <c r="C13" s="9" t="s">
        <v>184</v>
      </c>
      <c r="D13" s="13" t="s">
        <v>365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45834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143</v>
      </c>
      <c r="AA13" s="8">
        <v>8801.1</v>
      </c>
      <c r="AB13" s="8">
        <v>8801.1</v>
      </c>
      <c r="AC13" s="8">
        <v>0</v>
      </c>
      <c r="AD13" s="8">
        <v>0</v>
      </c>
      <c r="AE13" s="8">
        <v>8801.1</v>
      </c>
      <c r="AF13" s="8" t="s">
        <v>307</v>
      </c>
      <c r="AG13" s="1" t="s">
        <v>120</v>
      </c>
      <c r="AH13" s="1" t="s">
        <v>75</v>
      </c>
      <c r="AI13" s="1">
        <v>4</v>
      </c>
      <c r="AJ13" s="3">
        <v>45834</v>
      </c>
      <c r="AK13" s="3">
        <v>45830</v>
      </c>
      <c r="AL13" s="3">
        <v>45823</v>
      </c>
      <c r="AM13" s="3">
        <v>45831</v>
      </c>
      <c r="AN13" s="3">
        <v>45832</v>
      </c>
      <c r="AO13" s="3">
        <v>45833</v>
      </c>
      <c r="AP13" s="3">
        <v>45829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143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58</v>
      </c>
      <c r="AG14" s="1" t="s">
        <v>120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144</v>
      </c>
      <c r="BD14" s="56">
        <v>0</v>
      </c>
    </row>
    <row r="15" spans="1:56" ht="27.75" customHeight="1" x14ac:dyDescent="0.45">
      <c r="A15" s="3">
        <v>45820</v>
      </c>
      <c r="B15" s="14" t="s">
        <v>574</v>
      </c>
      <c r="C15" s="9" t="s">
        <v>291</v>
      </c>
      <c r="D15" s="13" t="s">
        <v>553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180</v>
      </c>
      <c r="AA15" s="8">
        <v>4400.55</v>
      </c>
      <c r="AB15" s="8">
        <v>4400.55</v>
      </c>
      <c r="AC15" s="8">
        <v>0</v>
      </c>
      <c r="AD15" s="8">
        <v>0</v>
      </c>
      <c r="AE15" s="8">
        <v>0</v>
      </c>
      <c r="AF15" s="8">
        <v>0</v>
      </c>
      <c r="AG15" s="1" t="s">
        <v>120</v>
      </c>
      <c r="AH15" s="1" t="s">
        <v>74</v>
      </c>
      <c r="AI15" s="1">
        <v>2</v>
      </c>
      <c r="AJ15" s="3">
        <v>45827</v>
      </c>
      <c r="AK15" s="3">
        <v>0</v>
      </c>
      <c r="AL15" s="3">
        <v>45818</v>
      </c>
      <c r="AM15" s="3">
        <v>45825</v>
      </c>
      <c r="AN15" s="3">
        <v>45826</v>
      </c>
      <c r="AO15" s="3">
        <v>45826</v>
      </c>
      <c r="AP15" s="3">
        <v>45822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45820</v>
      </c>
      <c r="B16" s="14" t="s">
        <v>574</v>
      </c>
      <c r="C16" s="9" t="s">
        <v>291</v>
      </c>
      <c r="D16" s="13" t="s">
        <v>554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180</v>
      </c>
      <c r="AA16" s="8">
        <v>4400.55</v>
      </c>
      <c r="AB16" s="8">
        <v>4400.55</v>
      </c>
      <c r="AC16" s="8">
        <v>0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45827</v>
      </c>
      <c r="AK16" s="3">
        <v>0</v>
      </c>
      <c r="AL16" s="3">
        <v>45818</v>
      </c>
      <c r="AM16" s="3">
        <v>45825</v>
      </c>
      <c r="AN16" s="3">
        <v>45826</v>
      </c>
      <c r="AO16" s="3">
        <v>45826</v>
      </c>
      <c r="AP16" s="3">
        <v>45822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45820</v>
      </c>
      <c r="B17" s="14" t="s">
        <v>574</v>
      </c>
      <c r="C17" s="9" t="s">
        <v>291</v>
      </c>
      <c r="D17" s="13" t="s">
        <v>555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180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45827</v>
      </c>
      <c r="AK17" s="3">
        <v>0</v>
      </c>
      <c r="AL17" s="3">
        <v>45818</v>
      </c>
      <c r="AM17" s="3">
        <v>45825</v>
      </c>
      <c r="AN17" s="3">
        <v>45826</v>
      </c>
      <c r="AO17" s="3">
        <v>45826</v>
      </c>
      <c r="AP17" s="3">
        <v>45822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45820</v>
      </c>
      <c r="B18" s="14" t="s">
        <v>589</v>
      </c>
      <c r="C18" s="9" t="s">
        <v>575</v>
      </c>
      <c r="D18" s="13" t="s">
        <v>576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128</v>
      </c>
      <c r="T18" s="12">
        <v>45835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180</v>
      </c>
      <c r="AA18" s="8">
        <v>24726.9</v>
      </c>
      <c r="AB18" s="8">
        <v>13064</v>
      </c>
      <c r="AC18" s="8">
        <v>11662.900000000001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45835</v>
      </c>
      <c r="AK18" s="3">
        <v>0</v>
      </c>
      <c r="AL18" s="3">
        <v>45825</v>
      </c>
      <c r="AM18" s="3">
        <v>45832</v>
      </c>
      <c r="AN18" s="3">
        <v>45833</v>
      </c>
      <c r="AO18" s="3">
        <v>45833</v>
      </c>
      <c r="AP18" s="3">
        <v>45830</v>
      </c>
      <c r="AQ18" s="3">
        <v>45834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846.98571555555577</v>
      </c>
    </row>
    <row r="19" spans="1:56" ht="27.75" customHeight="1" x14ac:dyDescent="0.45">
      <c r="A19" s="3">
        <v>0</v>
      </c>
      <c r="B19" s="14" t="s">
        <v>133</v>
      </c>
      <c r="C19" s="9" t="s">
        <v>142</v>
      </c>
      <c r="D19" s="13" t="s">
        <v>129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45841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180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45841</v>
      </c>
      <c r="AK19" s="3">
        <v>0</v>
      </c>
      <c r="AL19" s="3">
        <v>45832</v>
      </c>
      <c r="AM19" s="3">
        <v>45839</v>
      </c>
      <c r="AN19" s="3">
        <v>45840</v>
      </c>
      <c r="AO19" s="3">
        <v>45840</v>
      </c>
      <c r="AP19" s="3">
        <v>45836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6391.5543999999991</v>
      </c>
    </row>
    <row r="20" spans="1:56" ht="27.75" customHeight="1" x14ac:dyDescent="0.45">
      <c r="A20" s="3">
        <v>0</v>
      </c>
      <c r="B20" s="14" t="s">
        <v>133</v>
      </c>
      <c r="C20" s="9" t="s">
        <v>142</v>
      </c>
      <c r="D20" s="13" t="s">
        <v>225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45841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180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119</v>
      </c>
      <c r="AH20" s="1" t="s">
        <v>74</v>
      </c>
      <c r="AI20" s="1">
        <v>2</v>
      </c>
      <c r="AJ20" s="3">
        <v>45841</v>
      </c>
      <c r="AK20" s="3">
        <v>0</v>
      </c>
      <c r="AL20" s="3">
        <v>45832</v>
      </c>
      <c r="AM20" s="3">
        <v>45839</v>
      </c>
      <c r="AN20" s="3">
        <v>45840</v>
      </c>
      <c r="AO20" s="3">
        <v>45840</v>
      </c>
      <c r="AP20" s="3">
        <v>45836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2556.6217600000009</v>
      </c>
    </row>
    <row r="21" spans="1:56" ht="27.75" customHeight="1" x14ac:dyDescent="0.45">
      <c r="A21" s="3" t="s">
        <v>141</v>
      </c>
      <c r="B21" s="14" t="s">
        <v>141</v>
      </c>
      <c r="C21" s="9" t="s">
        <v>291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45838</v>
      </c>
      <c r="U21" s="11">
        <v>15000</v>
      </c>
      <c r="V21" s="10">
        <v>0</v>
      </c>
      <c r="W21" s="10">
        <v>15000</v>
      </c>
      <c r="X21" s="10">
        <v>0</v>
      </c>
      <c r="Y21" s="10">
        <v>15750</v>
      </c>
      <c r="Z21" s="9" t="s">
        <v>180</v>
      </c>
      <c r="AA21" s="8">
        <v>13201.65</v>
      </c>
      <c r="AB21" s="8">
        <v>0</v>
      </c>
      <c r="AC21" s="8">
        <v>13201.65</v>
      </c>
      <c r="AD21" s="8">
        <v>0</v>
      </c>
      <c r="AE21" s="8">
        <v>0</v>
      </c>
      <c r="AF21" s="8">
        <v>0</v>
      </c>
      <c r="AG21" s="1" t="s">
        <v>119</v>
      </c>
      <c r="AH21" s="1" t="s">
        <v>74</v>
      </c>
      <c r="AI21" s="1">
        <v>2</v>
      </c>
      <c r="AJ21" s="3">
        <v>45838</v>
      </c>
      <c r="AK21" s="3">
        <v>0</v>
      </c>
      <c r="AL21" s="3">
        <v>45829</v>
      </c>
      <c r="AM21" s="3">
        <v>45836</v>
      </c>
      <c r="AN21" s="3">
        <v>45837</v>
      </c>
      <c r="AO21" s="3">
        <v>45837</v>
      </c>
      <c r="AP21" s="3">
        <v>45833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958.73316</v>
      </c>
    </row>
    <row r="22" spans="1:56" ht="27.75" customHeight="1" x14ac:dyDescent="0.45">
      <c r="A22" s="3" t="s">
        <v>141</v>
      </c>
      <c r="B22" s="14" t="s">
        <v>141</v>
      </c>
      <c r="C22" s="9" t="s">
        <v>232</v>
      </c>
      <c r="D22" s="13" t="s">
        <v>233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45838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180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119</v>
      </c>
      <c r="AH22" s="1" t="s">
        <v>72</v>
      </c>
      <c r="AI22" s="1">
        <v>3</v>
      </c>
      <c r="AJ22" s="3">
        <v>45838</v>
      </c>
      <c r="AK22" s="3">
        <v>0</v>
      </c>
      <c r="AL22" s="3">
        <v>45828</v>
      </c>
      <c r="AM22" s="3">
        <v>45835</v>
      </c>
      <c r="AN22" s="3">
        <v>45836</v>
      </c>
      <c r="AO22" s="3">
        <v>45836</v>
      </c>
      <c r="AP22" s="3">
        <v>45833</v>
      </c>
      <c r="AQ22" s="3">
        <v>45837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180</v>
      </c>
      <c r="AA23" s="8">
        <v>183705.49999999997</v>
      </c>
      <c r="AB23" s="8">
        <v>26265.65</v>
      </c>
      <c r="AC23" s="8">
        <v>157439.84999999998</v>
      </c>
      <c r="AD23" s="8">
        <v>0</v>
      </c>
      <c r="AE23" s="8">
        <v>0</v>
      </c>
      <c r="AF23" s="8" t="s">
        <v>58</v>
      </c>
      <c r="AG23" s="1" t="s">
        <v>121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7.75" customHeight="1" x14ac:dyDescent="0.45">
      <c r="A24" s="3">
        <v>45808</v>
      </c>
      <c r="B24" s="14" t="s">
        <v>442</v>
      </c>
      <c r="C24" s="9" t="s">
        <v>73</v>
      </c>
      <c r="D24" s="13" t="s">
        <v>222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45825</v>
      </c>
      <c r="U24" s="11">
        <v>10000</v>
      </c>
      <c r="V24" s="10">
        <v>10000</v>
      </c>
      <c r="W24" s="10">
        <v>0</v>
      </c>
      <c r="X24" s="10">
        <v>10500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119</v>
      </c>
      <c r="AH24" s="1" t="s">
        <v>74</v>
      </c>
      <c r="AI24" s="1">
        <v>2</v>
      </c>
      <c r="AJ24" s="3">
        <v>45825</v>
      </c>
      <c r="AK24" s="3">
        <v>0</v>
      </c>
      <c r="AL24" s="3">
        <v>45816</v>
      </c>
      <c r="AM24" s="3">
        <v>45823</v>
      </c>
      <c r="AN24" s="3">
        <v>45824</v>
      </c>
      <c r="AO24" s="3">
        <v>45824</v>
      </c>
      <c r="AP24" s="3">
        <v>45820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45808</v>
      </c>
      <c r="B25" s="14" t="s">
        <v>443</v>
      </c>
      <c r="C25" s="9" t="s">
        <v>73</v>
      </c>
      <c r="D25" s="13" t="s">
        <v>340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444</v>
      </c>
      <c r="T25" s="12">
        <v>45825</v>
      </c>
      <c r="U25" s="11">
        <v>15000</v>
      </c>
      <c r="V25" s="10">
        <v>14325</v>
      </c>
      <c r="W25" s="10">
        <v>675</v>
      </c>
      <c r="X25" s="10">
        <v>15750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122</v>
      </c>
      <c r="AH25" s="1" t="s">
        <v>74</v>
      </c>
      <c r="AI25" s="1">
        <v>2</v>
      </c>
      <c r="AJ25" s="3">
        <v>45825</v>
      </c>
      <c r="AK25" s="3">
        <v>0</v>
      </c>
      <c r="AL25" s="3">
        <v>45816</v>
      </c>
      <c r="AM25" s="3">
        <v>45823</v>
      </c>
      <c r="AN25" s="3">
        <v>45824</v>
      </c>
      <c r="AO25" s="3">
        <v>45824</v>
      </c>
      <c r="AP25" s="3">
        <v>45820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45812</v>
      </c>
      <c r="B26" s="14" t="s">
        <v>469</v>
      </c>
      <c r="C26" s="9" t="s">
        <v>73</v>
      </c>
      <c r="D26" s="13" t="s">
        <v>475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444</v>
      </c>
      <c r="T26" s="12">
        <v>45825</v>
      </c>
      <c r="U26" s="11">
        <v>3000</v>
      </c>
      <c r="V26" s="10">
        <v>0</v>
      </c>
      <c r="W26" s="10">
        <v>3000</v>
      </c>
      <c r="X26" s="10">
        <v>3300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462</v>
      </c>
      <c r="AG26" s="1" t="s">
        <v>121</v>
      </c>
      <c r="AH26" s="1" t="s">
        <v>74</v>
      </c>
      <c r="AI26" s="1">
        <v>2</v>
      </c>
      <c r="AJ26" s="3">
        <v>45825</v>
      </c>
      <c r="AK26" s="3">
        <v>0</v>
      </c>
      <c r="AL26" s="3">
        <v>45816</v>
      </c>
      <c r="AM26" s="3">
        <v>45823</v>
      </c>
      <c r="AN26" s="3">
        <v>45824</v>
      </c>
      <c r="AO26" s="3">
        <v>45824</v>
      </c>
      <c r="AP26" s="3">
        <v>45820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45812</v>
      </c>
      <c r="B27" s="14" t="s">
        <v>469</v>
      </c>
      <c r="C27" s="9" t="s">
        <v>73</v>
      </c>
      <c r="D27" s="13" t="s">
        <v>222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444</v>
      </c>
      <c r="T27" s="12">
        <v>45825</v>
      </c>
      <c r="U27" s="11">
        <v>10000</v>
      </c>
      <c r="V27" s="10">
        <v>9785</v>
      </c>
      <c r="W27" s="10">
        <v>215</v>
      </c>
      <c r="X27" s="10">
        <v>10400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462</v>
      </c>
      <c r="AG27" s="1" t="s">
        <v>121</v>
      </c>
      <c r="AH27" s="1" t="s">
        <v>74</v>
      </c>
      <c r="AI27" s="1">
        <v>2</v>
      </c>
      <c r="AJ27" s="3">
        <v>45825</v>
      </c>
      <c r="AK27" s="3">
        <v>0</v>
      </c>
      <c r="AL27" s="3">
        <v>45816</v>
      </c>
      <c r="AM27" s="3">
        <v>45823</v>
      </c>
      <c r="AN27" s="3">
        <v>45824</v>
      </c>
      <c r="AO27" s="3">
        <v>45824</v>
      </c>
      <c r="AP27" s="3">
        <v>45820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45812</v>
      </c>
      <c r="B28" s="14" t="s">
        <v>476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444</v>
      </c>
      <c r="T28" s="12">
        <v>45825</v>
      </c>
      <c r="U28" s="11">
        <v>10000</v>
      </c>
      <c r="V28" s="10">
        <v>0</v>
      </c>
      <c r="W28" s="10">
        <v>10000</v>
      </c>
      <c r="X28" s="10">
        <v>0</v>
      </c>
      <c r="Y28" s="10">
        <v>0</v>
      </c>
      <c r="Z28" s="9" t="s">
        <v>186</v>
      </c>
      <c r="AA28" s="8">
        <v>10477.5</v>
      </c>
      <c r="AB28" s="8">
        <v>10477.5</v>
      </c>
      <c r="AC28" s="8">
        <v>0</v>
      </c>
      <c r="AD28" s="8">
        <v>0</v>
      </c>
      <c r="AE28" s="8">
        <v>0</v>
      </c>
      <c r="AF28" s="8" t="s">
        <v>462</v>
      </c>
      <c r="AG28" s="1" t="s">
        <v>121</v>
      </c>
      <c r="AH28" s="1" t="s">
        <v>77</v>
      </c>
      <c r="AI28" s="1">
        <v>2</v>
      </c>
      <c r="AJ28" s="3">
        <v>45825</v>
      </c>
      <c r="AK28" s="3">
        <v>0</v>
      </c>
      <c r="AL28" s="3">
        <v>0</v>
      </c>
      <c r="AM28" s="3">
        <v>0</v>
      </c>
      <c r="AN28" s="3">
        <v>0</v>
      </c>
      <c r="AO28" s="3">
        <v>45823</v>
      </c>
      <c r="AP28" s="3">
        <v>45820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45812</v>
      </c>
      <c r="B29" s="14" t="s">
        <v>469</v>
      </c>
      <c r="C29" s="9" t="s">
        <v>73</v>
      </c>
      <c r="D29" s="13" t="s">
        <v>477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444</v>
      </c>
      <c r="T29" s="12">
        <v>45827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467</v>
      </c>
      <c r="AG29" s="1" t="s">
        <v>121</v>
      </c>
      <c r="AH29" s="1" t="s">
        <v>74</v>
      </c>
      <c r="AI29" s="1">
        <v>2</v>
      </c>
      <c r="AJ29" s="3">
        <v>45827</v>
      </c>
      <c r="AK29" s="3">
        <v>0</v>
      </c>
      <c r="AL29" s="3">
        <v>45818</v>
      </c>
      <c r="AM29" s="3">
        <v>45825</v>
      </c>
      <c r="AN29" s="3">
        <v>45826</v>
      </c>
      <c r="AO29" s="3">
        <v>45826</v>
      </c>
      <c r="AP29" s="3">
        <v>45822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45812</v>
      </c>
      <c r="B30" s="14" t="s">
        <v>469</v>
      </c>
      <c r="C30" s="9" t="s">
        <v>73</v>
      </c>
      <c r="D30" s="13" t="s">
        <v>478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444</v>
      </c>
      <c r="T30" s="12">
        <v>45827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186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467</v>
      </c>
      <c r="AG30" s="1" t="s">
        <v>121</v>
      </c>
      <c r="AH30" s="1" t="s">
        <v>74</v>
      </c>
      <c r="AI30" s="1">
        <v>2</v>
      </c>
      <c r="AJ30" s="3">
        <v>45827</v>
      </c>
      <c r="AK30" s="3">
        <v>0</v>
      </c>
      <c r="AL30" s="3">
        <v>45818</v>
      </c>
      <c r="AM30" s="3">
        <v>45825</v>
      </c>
      <c r="AN30" s="3">
        <v>45826</v>
      </c>
      <c r="AO30" s="3">
        <v>45826</v>
      </c>
      <c r="AP30" s="3">
        <v>45822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45812</v>
      </c>
      <c r="B31" s="14" t="s">
        <v>469</v>
      </c>
      <c r="C31" s="9" t="s">
        <v>73</v>
      </c>
      <c r="D31" s="13" t="s">
        <v>340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444</v>
      </c>
      <c r="T31" s="12">
        <v>45827</v>
      </c>
      <c r="U31" s="11">
        <v>10000</v>
      </c>
      <c r="V31" s="10">
        <v>0</v>
      </c>
      <c r="W31" s="10">
        <v>10000</v>
      </c>
      <c r="X31" s="10">
        <v>10400</v>
      </c>
      <c r="Y31" s="10">
        <v>0</v>
      </c>
      <c r="Z31" s="9" t="s">
        <v>186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467</v>
      </c>
      <c r="AG31" s="1" t="s">
        <v>120</v>
      </c>
      <c r="AH31" s="1" t="s">
        <v>74</v>
      </c>
      <c r="AI31" s="1">
        <v>2</v>
      </c>
      <c r="AJ31" s="3">
        <v>45827</v>
      </c>
      <c r="AK31" s="3">
        <v>0</v>
      </c>
      <c r="AL31" s="3">
        <v>45818</v>
      </c>
      <c r="AM31" s="3">
        <v>45825</v>
      </c>
      <c r="AN31" s="3">
        <v>45826</v>
      </c>
      <c r="AO31" s="3">
        <v>45826</v>
      </c>
      <c r="AP31" s="3">
        <v>45822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45812</v>
      </c>
      <c r="B32" s="14" t="s">
        <v>479</v>
      </c>
      <c r="C32" s="9" t="s">
        <v>73</v>
      </c>
      <c r="D32" s="13" t="s">
        <v>480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444</v>
      </c>
      <c r="T32" s="12">
        <v>45827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186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481</v>
      </c>
      <c r="AG32" s="1" t="s">
        <v>120</v>
      </c>
      <c r="AH32" s="1" t="s">
        <v>74</v>
      </c>
      <c r="AI32" s="1">
        <v>2</v>
      </c>
      <c r="AJ32" s="3">
        <v>45827</v>
      </c>
      <c r="AK32" s="3">
        <v>0</v>
      </c>
      <c r="AL32" s="3">
        <v>45818</v>
      </c>
      <c r="AM32" s="3">
        <v>45825</v>
      </c>
      <c r="AN32" s="3">
        <v>45826</v>
      </c>
      <c r="AO32" s="3">
        <v>45826</v>
      </c>
      <c r="AP32" s="3">
        <v>45822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0</v>
      </c>
    </row>
    <row r="33" spans="1:56" ht="27.75" customHeight="1" x14ac:dyDescent="0.45">
      <c r="A33" s="3">
        <v>45812</v>
      </c>
      <c r="B33" s="14" t="s">
        <v>479</v>
      </c>
      <c r="C33" s="9" t="s">
        <v>73</v>
      </c>
      <c r="D33" s="13" t="s">
        <v>482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444</v>
      </c>
      <c r="T33" s="12">
        <v>45827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186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481</v>
      </c>
      <c r="AG33" s="1" t="s">
        <v>121</v>
      </c>
      <c r="AH33" s="1" t="s">
        <v>74</v>
      </c>
      <c r="AI33" s="1">
        <v>2</v>
      </c>
      <c r="AJ33" s="3">
        <v>45827</v>
      </c>
      <c r="AK33" s="3">
        <v>0</v>
      </c>
      <c r="AL33" s="3">
        <v>45818</v>
      </c>
      <c r="AM33" s="3">
        <v>45825</v>
      </c>
      <c r="AN33" s="3">
        <v>45826</v>
      </c>
      <c r="AO33" s="3">
        <v>45826</v>
      </c>
      <c r="AP33" s="3">
        <v>45822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0</v>
      </c>
    </row>
    <row r="34" spans="1:56" ht="27.75" customHeight="1" x14ac:dyDescent="0.45">
      <c r="A34" s="3">
        <v>45812</v>
      </c>
      <c r="B34" s="14" t="s">
        <v>483</v>
      </c>
      <c r="C34" s="9" t="s">
        <v>73</v>
      </c>
      <c r="D34" s="13" t="s">
        <v>340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444</v>
      </c>
      <c r="T34" s="12">
        <v>45827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186</v>
      </c>
      <c r="AA34" s="8">
        <v>9359.9000000000015</v>
      </c>
      <c r="AB34" s="8">
        <v>9359.9000000000015</v>
      </c>
      <c r="AC34" s="8">
        <v>0</v>
      </c>
      <c r="AD34" s="8">
        <v>0</v>
      </c>
      <c r="AE34" s="8">
        <v>0</v>
      </c>
      <c r="AF34" s="8" t="s">
        <v>481</v>
      </c>
      <c r="AG34" s="1" t="s">
        <v>119</v>
      </c>
      <c r="AH34" s="1" t="s">
        <v>74</v>
      </c>
      <c r="AI34" s="1">
        <v>2</v>
      </c>
      <c r="AJ34" s="3">
        <v>45827</v>
      </c>
      <c r="AK34" s="3">
        <v>0</v>
      </c>
      <c r="AL34" s="3">
        <v>45818</v>
      </c>
      <c r="AM34" s="3">
        <v>45825</v>
      </c>
      <c r="AN34" s="3">
        <v>45826</v>
      </c>
      <c r="AO34" s="3">
        <v>45826</v>
      </c>
      <c r="AP34" s="3">
        <v>45822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0</v>
      </c>
    </row>
    <row r="35" spans="1:56" ht="27.75" customHeight="1" x14ac:dyDescent="0.45">
      <c r="A35" s="3">
        <v>45812</v>
      </c>
      <c r="B35" s="14" t="s">
        <v>483</v>
      </c>
      <c r="C35" s="9" t="s">
        <v>73</v>
      </c>
      <c r="D35" s="13" t="s">
        <v>484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444</v>
      </c>
      <c r="T35" s="12">
        <v>45827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481</v>
      </c>
      <c r="AG35" s="1" t="s">
        <v>120</v>
      </c>
      <c r="AH35" s="1" t="s">
        <v>74</v>
      </c>
      <c r="AI35" s="1">
        <v>2</v>
      </c>
      <c r="AJ35" s="3">
        <v>45827</v>
      </c>
      <c r="AK35" s="3">
        <v>0</v>
      </c>
      <c r="AL35" s="3">
        <v>45818</v>
      </c>
      <c r="AM35" s="3">
        <v>45825</v>
      </c>
      <c r="AN35" s="3">
        <v>45826</v>
      </c>
      <c r="AO35" s="3">
        <v>45826</v>
      </c>
      <c r="AP35" s="3">
        <v>45822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0</v>
      </c>
    </row>
    <row r="36" spans="1:56" ht="27.75" customHeight="1" x14ac:dyDescent="0.45">
      <c r="A36" s="3">
        <v>45812</v>
      </c>
      <c r="B36" s="14" t="s">
        <v>479</v>
      </c>
      <c r="C36" s="9" t="s">
        <v>73</v>
      </c>
      <c r="D36" s="13" t="s">
        <v>485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444</v>
      </c>
      <c r="T36" s="12">
        <v>45828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186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486</v>
      </c>
      <c r="AG36" s="1" t="s">
        <v>121</v>
      </c>
      <c r="AH36" s="1" t="s">
        <v>74</v>
      </c>
      <c r="AI36" s="1">
        <v>2</v>
      </c>
      <c r="AJ36" s="3">
        <v>45828</v>
      </c>
      <c r="AK36" s="3">
        <v>0</v>
      </c>
      <c r="AL36" s="3">
        <v>45819</v>
      </c>
      <c r="AM36" s="3">
        <v>45826</v>
      </c>
      <c r="AN36" s="3">
        <v>45827</v>
      </c>
      <c r="AO36" s="3">
        <v>45827</v>
      </c>
      <c r="AP36" s="3">
        <v>45823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0</v>
      </c>
    </row>
    <row r="37" spans="1:56" ht="27.75" customHeight="1" x14ac:dyDescent="0.45">
      <c r="A37" s="3">
        <v>45812</v>
      </c>
      <c r="B37" s="14" t="s">
        <v>479</v>
      </c>
      <c r="C37" s="9" t="s">
        <v>73</v>
      </c>
      <c r="D37" s="13" t="s">
        <v>183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444</v>
      </c>
      <c r="T37" s="12">
        <v>45828</v>
      </c>
      <c r="U37" s="11">
        <v>10000</v>
      </c>
      <c r="V37" s="10">
        <v>10000</v>
      </c>
      <c r="W37" s="10">
        <v>0</v>
      </c>
      <c r="X37" s="10">
        <v>10200</v>
      </c>
      <c r="Y37" s="10">
        <v>0</v>
      </c>
      <c r="Z37" s="9" t="s">
        <v>186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486</v>
      </c>
      <c r="AG37" s="1" t="s">
        <v>120</v>
      </c>
      <c r="AH37" s="1" t="s">
        <v>74</v>
      </c>
      <c r="AI37" s="1">
        <v>2</v>
      </c>
      <c r="AJ37" s="3">
        <v>45828</v>
      </c>
      <c r="AK37" s="3">
        <v>0</v>
      </c>
      <c r="AL37" s="3">
        <v>45819</v>
      </c>
      <c r="AM37" s="3">
        <v>45826</v>
      </c>
      <c r="AN37" s="3">
        <v>45827</v>
      </c>
      <c r="AO37" s="3">
        <v>45827</v>
      </c>
      <c r="AP37" s="3">
        <v>45823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0</v>
      </c>
    </row>
    <row r="38" spans="1:56" ht="27.75" customHeight="1" x14ac:dyDescent="0.45">
      <c r="A38" s="3">
        <v>45812</v>
      </c>
      <c r="B38" s="14" t="s">
        <v>483</v>
      </c>
      <c r="C38" s="9" t="s">
        <v>73</v>
      </c>
      <c r="D38" s="13" t="s">
        <v>211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444</v>
      </c>
      <c r="T38" s="12">
        <v>45828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186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486</v>
      </c>
      <c r="AG38" s="1" t="s">
        <v>120</v>
      </c>
      <c r="AH38" s="1" t="s">
        <v>74</v>
      </c>
      <c r="AI38" s="1">
        <v>2</v>
      </c>
      <c r="AJ38" s="3">
        <v>45828</v>
      </c>
      <c r="AK38" s="3">
        <v>0</v>
      </c>
      <c r="AL38" s="3">
        <v>45819</v>
      </c>
      <c r="AM38" s="3">
        <v>45826</v>
      </c>
      <c r="AN38" s="3">
        <v>45827</v>
      </c>
      <c r="AO38" s="3">
        <v>45827</v>
      </c>
      <c r="AP38" s="3">
        <v>45823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705.02926755555563</v>
      </c>
    </row>
    <row r="39" spans="1:56" ht="27.75" customHeight="1" x14ac:dyDescent="0.45">
      <c r="A39" s="3">
        <v>45812</v>
      </c>
      <c r="B39" s="14" t="s">
        <v>469</v>
      </c>
      <c r="C39" s="9" t="s">
        <v>73</v>
      </c>
      <c r="D39" s="13" t="s">
        <v>477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444</v>
      </c>
      <c r="T39" s="12">
        <v>45829</v>
      </c>
      <c r="U39" s="11">
        <v>5000</v>
      </c>
      <c r="V39" s="10">
        <v>0</v>
      </c>
      <c r="W39" s="10">
        <v>5000</v>
      </c>
      <c r="X39" s="10">
        <v>5200</v>
      </c>
      <c r="Y39" s="10">
        <v>0</v>
      </c>
      <c r="Z39" s="9" t="s">
        <v>186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487</v>
      </c>
      <c r="AG39" s="1" t="s">
        <v>121</v>
      </c>
      <c r="AH39" s="1" t="s">
        <v>74</v>
      </c>
      <c r="AI39" s="1">
        <v>2</v>
      </c>
      <c r="AJ39" s="3">
        <v>45829</v>
      </c>
      <c r="AK39" s="3">
        <v>0</v>
      </c>
      <c r="AL39" s="3">
        <v>45820</v>
      </c>
      <c r="AM39" s="3">
        <v>45827</v>
      </c>
      <c r="AN39" s="3">
        <v>45828</v>
      </c>
      <c r="AO39" s="3">
        <v>45828</v>
      </c>
      <c r="AP39" s="3">
        <v>45824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0</v>
      </c>
    </row>
    <row r="40" spans="1:56" ht="27.75" customHeight="1" x14ac:dyDescent="0.45">
      <c r="A40" s="3">
        <v>45812</v>
      </c>
      <c r="B40" s="14" t="s">
        <v>469</v>
      </c>
      <c r="C40" s="9" t="s">
        <v>73</v>
      </c>
      <c r="D40" s="13" t="s">
        <v>488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444</v>
      </c>
      <c r="T40" s="12">
        <v>45829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487</v>
      </c>
      <c r="AG40" s="1" t="s">
        <v>120</v>
      </c>
      <c r="AH40" s="1" t="s">
        <v>74</v>
      </c>
      <c r="AI40" s="1">
        <v>2</v>
      </c>
      <c r="AJ40" s="3">
        <v>45829</v>
      </c>
      <c r="AK40" s="3">
        <v>0</v>
      </c>
      <c r="AL40" s="3">
        <v>45820</v>
      </c>
      <c r="AM40" s="3">
        <v>45827</v>
      </c>
      <c r="AN40" s="3">
        <v>45828</v>
      </c>
      <c r="AO40" s="3">
        <v>45828</v>
      </c>
      <c r="AP40" s="3">
        <v>45824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331.46898400000003</v>
      </c>
    </row>
    <row r="41" spans="1:56" ht="27.75" customHeight="1" x14ac:dyDescent="0.45">
      <c r="A41" s="3">
        <v>45812</v>
      </c>
      <c r="B41" s="14" t="s">
        <v>469</v>
      </c>
      <c r="C41" s="9" t="s">
        <v>73</v>
      </c>
      <c r="D41" s="13" t="s">
        <v>210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444</v>
      </c>
      <c r="T41" s="12">
        <v>45829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487</v>
      </c>
      <c r="AG41" s="1" t="s">
        <v>120</v>
      </c>
      <c r="AH41" s="1" t="s">
        <v>74</v>
      </c>
      <c r="AI41" s="1">
        <v>2</v>
      </c>
      <c r="AJ41" s="3">
        <v>45829</v>
      </c>
      <c r="AK41" s="3">
        <v>0</v>
      </c>
      <c r="AL41" s="3">
        <v>45820</v>
      </c>
      <c r="AM41" s="3">
        <v>45827</v>
      </c>
      <c r="AN41" s="3">
        <v>45828</v>
      </c>
      <c r="AO41" s="3">
        <v>45828</v>
      </c>
      <c r="AP41" s="3">
        <v>45824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331.46898400000003</v>
      </c>
    </row>
    <row r="42" spans="1:56" ht="27.75" customHeight="1" x14ac:dyDescent="0.45">
      <c r="A42" s="3">
        <v>45812</v>
      </c>
      <c r="B42" s="14" t="s">
        <v>469</v>
      </c>
      <c r="C42" s="9" t="s">
        <v>73</v>
      </c>
      <c r="D42" s="13" t="s">
        <v>183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444</v>
      </c>
      <c r="T42" s="12">
        <v>45829</v>
      </c>
      <c r="U42" s="11">
        <v>10000</v>
      </c>
      <c r="V42" s="10">
        <v>5000</v>
      </c>
      <c r="W42" s="10">
        <v>5000</v>
      </c>
      <c r="X42" s="10">
        <v>10600</v>
      </c>
      <c r="Y42" s="10">
        <v>0</v>
      </c>
      <c r="Z42" s="9" t="s">
        <v>186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487</v>
      </c>
      <c r="AG42" s="1" t="s">
        <v>120</v>
      </c>
      <c r="AH42" s="1" t="s">
        <v>74</v>
      </c>
      <c r="AI42" s="1">
        <v>2</v>
      </c>
      <c r="AJ42" s="3">
        <v>45829</v>
      </c>
      <c r="AK42" s="3">
        <v>0</v>
      </c>
      <c r="AL42" s="3">
        <v>45820</v>
      </c>
      <c r="AM42" s="3">
        <v>45827</v>
      </c>
      <c r="AN42" s="3">
        <v>45828</v>
      </c>
      <c r="AO42" s="3">
        <v>45828</v>
      </c>
      <c r="AP42" s="3">
        <v>45824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0</v>
      </c>
    </row>
    <row r="43" spans="1:56" ht="27.75" customHeight="1" x14ac:dyDescent="0.45">
      <c r="A43" s="3">
        <v>45820</v>
      </c>
      <c r="B43" s="14" t="s">
        <v>577</v>
      </c>
      <c r="C43" s="9" t="s">
        <v>73</v>
      </c>
      <c r="D43" s="13" t="s">
        <v>480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444</v>
      </c>
      <c r="T43" s="12">
        <v>45832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563</v>
      </c>
      <c r="AG43" s="1" t="s">
        <v>120</v>
      </c>
      <c r="AH43" s="1" t="s">
        <v>74</v>
      </c>
      <c r="AI43" s="1">
        <v>2</v>
      </c>
      <c r="AJ43" s="3">
        <v>45829</v>
      </c>
      <c r="AK43" s="3">
        <v>0</v>
      </c>
      <c r="AL43" s="3">
        <v>45820</v>
      </c>
      <c r="AM43" s="3">
        <v>45827</v>
      </c>
      <c r="AN43" s="3">
        <v>45828</v>
      </c>
      <c r="AO43" s="3">
        <v>45828</v>
      </c>
      <c r="AP43" s="3">
        <v>45824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331.46898400000003</v>
      </c>
    </row>
    <row r="44" spans="1:56" ht="27.75" customHeight="1" x14ac:dyDescent="0.45">
      <c r="A44" s="3">
        <v>45820</v>
      </c>
      <c r="B44" s="14" t="s">
        <v>577</v>
      </c>
      <c r="C44" s="9" t="s">
        <v>73</v>
      </c>
      <c r="D44" s="13" t="s">
        <v>578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444</v>
      </c>
      <c r="T44" s="12">
        <v>45832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563</v>
      </c>
      <c r="AG44" s="1" t="s">
        <v>120</v>
      </c>
      <c r="AH44" s="1" t="s">
        <v>74</v>
      </c>
      <c r="AI44" s="1">
        <v>2</v>
      </c>
      <c r="AJ44" s="3">
        <v>45832</v>
      </c>
      <c r="AK44" s="3">
        <v>0</v>
      </c>
      <c r="AL44" s="3">
        <v>45823</v>
      </c>
      <c r="AM44" s="3">
        <v>45830</v>
      </c>
      <c r="AN44" s="3">
        <v>45831</v>
      </c>
      <c r="AO44" s="3">
        <v>45831</v>
      </c>
      <c r="AP44" s="3">
        <v>45827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331.46898400000003</v>
      </c>
    </row>
    <row r="45" spans="1:56" ht="27.75" customHeight="1" x14ac:dyDescent="0.45">
      <c r="A45" s="3">
        <v>45820</v>
      </c>
      <c r="B45" s="14" t="s">
        <v>577</v>
      </c>
      <c r="C45" s="9" t="s">
        <v>73</v>
      </c>
      <c r="D45" s="13" t="s">
        <v>222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444</v>
      </c>
      <c r="T45" s="12">
        <v>45832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186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563</v>
      </c>
      <c r="AG45" s="1" t="s">
        <v>120</v>
      </c>
      <c r="AH45" s="1" t="s">
        <v>74</v>
      </c>
      <c r="AI45" s="1">
        <v>2</v>
      </c>
      <c r="AJ45" s="3">
        <v>45832</v>
      </c>
      <c r="AK45" s="3">
        <v>0</v>
      </c>
      <c r="AL45" s="3">
        <v>45823</v>
      </c>
      <c r="AM45" s="3">
        <v>45830</v>
      </c>
      <c r="AN45" s="3">
        <v>45831</v>
      </c>
      <c r="AO45" s="3">
        <v>45831</v>
      </c>
      <c r="AP45" s="3">
        <v>45827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662.93796800000007</v>
      </c>
    </row>
    <row r="46" spans="1:56" ht="27.75" customHeight="1" x14ac:dyDescent="0.45">
      <c r="A46" s="3">
        <v>45820</v>
      </c>
      <c r="B46" s="14" t="s">
        <v>577</v>
      </c>
      <c r="C46" s="9" t="s">
        <v>73</v>
      </c>
      <c r="D46" s="13" t="s">
        <v>183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444</v>
      </c>
      <c r="T46" s="12">
        <v>45834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186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557</v>
      </c>
      <c r="AG46" s="1" t="s">
        <v>120</v>
      </c>
      <c r="AH46" s="1" t="s">
        <v>74</v>
      </c>
      <c r="AI46" s="1">
        <v>2</v>
      </c>
      <c r="AJ46" s="3">
        <v>45832</v>
      </c>
      <c r="AK46" s="3">
        <v>0</v>
      </c>
      <c r="AL46" s="3">
        <v>45823</v>
      </c>
      <c r="AM46" s="3">
        <v>45830</v>
      </c>
      <c r="AN46" s="3">
        <v>45831</v>
      </c>
      <c r="AO46" s="3">
        <v>45831</v>
      </c>
      <c r="AP46" s="3">
        <v>45827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662.93796800000007</v>
      </c>
    </row>
    <row r="47" spans="1:56" ht="27.75" customHeight="1" x14ac:dyDescent="0.45">
      <c r="A47" s="3">
        <v>45820</v>
      </c>
      <c r="B47" s="14" t="s">
        <v>577</v>
      </c>
      <c r="C47" s="9" t="s">
        <v>73</v>
      </c>
      <c r="D47" s="13" t="s">
        <v>211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444</v>
      </c>
      <c r="T47" s="12">
        <v>45834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557</v>
      </c>
      <c r="AG47" s="1" t="s">
        <v>120</v>
      </c>
      <c r="AH47" s="1" t="s">
        <v>74</v>
      </c>
      <c r="AI47" s="1">
        <v>2</v>
      </c>
      <c r="AJ47" s="3">
        <v>45834</v>
      </c>
      <c r="AK47" s="3">
        <v>0</v>
      </c>
      <c r="AL47" s="3">
        <v>45825</v>
      </c>
      <c r="AM47" s="3">
        <v>45832</v>
      </c>
      <c r="AN47" s="3">
        <v>45833</v>
      </c>
      <c r="AO47" s="3">
        <v>45833</v>
      </c>
      <c r="AP47" s="3">
        <v>45829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331.46898400000003</v>
      </c>
    </row>
    <row r="48" spans="1:56" ht="27.75" customHeight="1" x14ac:dyDescent="0.45">
      <c r="A48" s="3">
        <v>45820</v>
      </c>
      <c r="B48" s="14" t="s">
        <v>579</v>
      </c>
      <c r="C48" s="9" t="s">
        <v>73</v>
      </c>
      <c r="D48" s="13" t="s">
        <v>480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444</v>
      </c>
      <c r="T48" s="12">
        <v>45832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556</v>
      </c>
      <c r="AG48" s="1" t="s">
        <v>120</v>
      </c>
      <c r="AH48" s="1" t="s">
        <v>74</v>
      </c>
      <c r="AI48" s="1">
        <v>2</v>
      </c>
      <c r="AJ48" s="3">
        <v>45832</v>
      </c>
      <c r="AK48" s="3">
        <v>0</v>
      </c>
      <c r="AL48" s="3">
        <v>45823</v>
      </c>
      <c r="AM48" s="3">
        <v>45830</v>
      </c>
      <c r="AN48" s="3">
        <v>45831</v>
      </c>
      <c r="AO48" s="3">
        <v>45831</v>
      </c>
      <c r="AP48" s="3">
        <v>45827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331.46898400000003</v>
      </c>
    </row>
    <row r="49" spans="1:56" ht="27.75" customHeight="1" x14ac:dyDescent="0.45">
      <c r="A49" s="3">
        <v>45820</v>
      </c>
      <c r="B49" s="14" t="s">
        <v>579</v>
      </c>
      <c r="C49" s="9" t="s">
        <v>73</v>
      </c>
      <c r="D49" s="13" t="s">
        <v>222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444</v>
      </c>
      <c r="T49" s="12">
        <v>45832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186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556</v>
      </c>
      <c r="AG49" s="1" t="s">
        <v>120</v>
      </c>
      <c r="AH49" s="1" t="s">
        <v>74</v>
      </c>
      <c r="AI49" s="1">
        <v>2</v>
      </c>
      <c r="AJ49" s="3">
        <v>45832</v>
      </c>
      <c r="AK49" s="3">
        <v>0</v>
      </c>
      <c r="AL49" s="3">
        <v>45823</v>
      </c>
      <c r="AM49" s="3">
        <v>45830</v>
      </c>
      <c r="AN49" s="3">
        <v>45831</v>
      </c>
      <c r="AO49" s="3">
        <v>45831</v>
      </c>
      <c r="AP49" s="3">
        <v>45827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662.93796800000007</v>
      </c>
    </row>
    <row r="50" spans="1:56" ht="27.75" customHeight="1" x14ac:dyDescent="0.45">
      <c r="A50" s="3">
        <v>45820</v>
      </c>
      <c r="B50" s="14" t="s">
        <v>579</v>
      </c>
      <c r="C50" s="9" t="s">
        <v>73</v>
      </c>
      <c r="D50" s="13" t="s">
        <v>580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444</v>
      </c>
      <c r="T50" s="12">
        <v>45834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558</v>
      </c>
      <c r="AG50" s="1" t="s">
        <v>120</v>
      </c>
      <c r="AH50" s="1" t="s">
        <v>74</v>
      </c>
      <c r="AI50" s="1">
        <v>2</v>
      </c>
      <c r="AJ50" s="3">
        <v>45832</v>
      </c>
      <c r="AK50" s="3">
        <v>0</v>
      </c>
      <c r="AL50" s="3">
        <v>45823</v>
      </c>
      <c r="AM50" s="3">
        <v>45830</v>
      </c>
      <c r="AN50" s="3">
        <v>45831</v>
      </c>
      <c r="AO50" s="3">
        <v>45831</v>
      </c>
      <c r="AP50" s="3">
        <v>45827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187</v>
      </c>
      <c r="BD50" s="56">
        <v>331.46898400000003</v>
      </c>
    </row>
    <row r="51" spans="1:56" ht="27.75" customHeight="1" x14ac:dyDescent="0.45">
      <c r="A51" s="3">
        <v>45820</v>
      </c>
      <c r="B51" s="14" t="s">
        <v>579</v>
      </c>
      <c r="C51" s="9" t="s">
        <v>73</v>
      </c>
      <c r="D51" s="13" t="s">
        <v>581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444</v>
      </c>
      <c r="T51" s="12">
        <v>45834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558</v>
      </c>
      <c r="AG51" s="1" t="s">
        <v>120</v>
      </c>
      <c r="AH51" s="1" t="s">
        <v>74</v>
      </c>
      <c r="AI51" s="1">
        <v>2</v>
      </c>
      <c r="AJ51" s="3">
        <v>45834</v>
      </c>
      <c r="AK51" s="3">
        <v>0</v>
      </c>
      <c r="AL51" s="3">
        <v>45825</v>
      </c>
      <c r="AM51" s="3">
        <v>45832</v>
      </c>
      <c r="AN51" s="3">
        <v>45833</v>
      </c>
      <c r="AO51" s="3">
        <v>45833</v>
      </c>
      <c r="AP51" s="3">
        <v>45829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187</v>
      </c>
      <c r="BD51" s="56">
        <v>331.46898400000003</v>
      </c>
    </row>
    <row r="52" spans="1:56" ht="27.75" customHeight="1" x14ac:dyDescent="0.45">
      <c r="A52" s="3">
        <v>45820</v>
      </c>
      <c r="B52" s="14" t="s">
        <v>579</v>
      </c>
      <c r="C52" s="9" t="s">
        <v>73</v>
      </c>
      <c r="D52" s="13" t="s">
        <v>210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444</v>
      </c>
      <c r="T52" s="12">
        <v>45834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186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 t="s">
        <v>558</v>
      </c>
      <c r="AG52" s="1" t="s">
        <v>120</v>
      </c>
      <c r="AH52" s="1" t="s">
        <v>74</v>
      </c>
      <c r="AI52" s="1">
        <v>2</v>
      </c>
      <c r="AJ52" s="3">
        <v>45834</v>
      </c>
      <c r="AK52" s="3">
        <v>0</v>
      </c>
      <c r="AL52" s="3">
        <v>45825</v>
      </c>
      <c r="AM52" s="3">
        <v>45832</v>
      </c>
      <c r="AN52" s="3">
        <v>45833</v>
      </c>
      <c r="AO52" s="3">
        <v>45833</v>
      </c>
      <c r="AP52" s="3">
        <v>45829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187</v>
      </c>
      <c r="BD52" s="56">
        <v>662.93796800000007</v>
      </c>
    </row>
    <row r="53" spans="1:56" ht="27.75" customHeight="1" x14ac:dyDescent="0.45">
      <c r="A53" s="3">
        <v>45820</v>
      </c>
      <c r="B53" s="14" t="s">
        <v>582</v>
      </c>
      <c r="C53" s="9" t="s">
        <v>73</v>
      </c>
      <c r="D53" s="13" t="s">
        <v>340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444</v>
      </c>
      <c r="T53" s="12">
        <v>45832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186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556</v>
      </c>
      <c r="AG53" s="1" t="s">
        <v>122</v>
      </c>
      <c r="AH53" s="1" t="s">
        <v>74</v>
      </c>
      <c r="AI53" s="1">
        <v>2</v>
      </c>
      <c r="AJ53" s="3">
        <v>45832</v>
      </c>
      <c r="AK53" s="3">
        <v>0</v>
      </c>
      <c r="AL53" s="3">
        <v>45823</v>
      </c>
      <c r="AM53" s="3">
        <v>45830</v>
      </c>
      <c r="AN53" s="3">
        <v>45831</v>
      </c>
      <c r="AO53" s="3">
        <v>45831</v>
      </c>
      <c r="AP53" s="3">
        <v>45827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187</v>
      </c>
      <c r="BD53" s="56">
        <v>352.51463377777782</v>
      </c>
    </row>
    <row r="54" spans="1:56" ht="27.75" customHeight="1" x14ac:dyDescent="0.45">
      <c r="A54" s="3">
        <v>45820</v>
      </c>
      <c r="B54" s="14" t="s">
        <v>582</v>
      </c>
      <c r="C54" s="9" t="s">
        <v>73</v>
      </c>
      <c r="D54" s="13" t="s">
        <v>211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444</v>
      </c>
      <c r="T54" s="12">
        <v>45832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556</v>
      </c>
      <c r="AG54" s="1" t="s">
        <v>122</v>
      </c>
      <c r="AH54" s="1" t="s">
        <v>74</v>
      </c>
      <c r="AI54" s="1">
        <v>2</v>
      </c>
      <c r="AJ54" s="3">
        <v>45832</v>
      </c>
      <c r="AK54" s="3">
        <v>0</v>
      </c>
      <c r="AL54" s="3">
        <v>45823</v>
      </c>
      <c r="AM54" s="3">
        <v>45830</v>
      </c>
      <c r="AN54" s="3">
        <v>45831</v>
      </c>
      <c r="AO54" s="3">
        <v>45831</v>
      </c>
      <c r="AP54" s="3">
        <v>45827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187</v>
      </c>
      <c r="BD54" s="56">
        <v>352.51463377777782</v>
      </c>
    </row>
    <row r="55" spans="1:56" ht="27.75" customHeight="1" x14ac:dyDescent="0.45">
      <c r="A55" s="3">
        <v>45820</v>
      </c>
      <c r="B55" s="14" t="s">
        <v>583</v>
      </c>
      <c r="C55" s="9" t="s">
        <v>73</v>
      </c>
      <c r="D55" s="13" t="s">
        <v>340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444</v>
      </c>
      <c r="T55" s="12">
        <v>45834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186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557</v>
      </c>
      <c r="AG55" s="1" t="s">
        <v>61</v>
      </c>
      <c r="AH55" s="1" t="s">
        <v>74</v>
      </c>
      <c r="AI55" s="1">
        <v>2</v>
      </c>
      <c r="AJ55" s="3">
        <v>45834</v>
      </c>
      <c r="AK55" s="3">
        <v>0</v>
      </c>
      <c r="AL55" s="3">
        <v>45825</v>
      </c>
      <c r="AM55" s="3">
        <v>45832</v>
      </c>
      <c r="AN55" s="3">
        <v>45833</v>
      </c>
      <c r="AO55" s="3">
        <v>45833</v>
      </c>
      <c r="AP55" s="3">
        <v>45829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187</v>
      </c>
      <c r="BD55" s="56">
        <v>352.51463377777782</v>
      </c>
    </row>
    <row r="56" spans="1:56" ht="27.75" customHeight="1" x14ac:dyDescent="0.45">
      <c r="A56" s="3">
        <v>45820</v>
      </c>
      <c r="B56" s="14" t="s">
        <v>583</v>
      </c>
      <c r="C56" s="9" t="s">
        <v>73</v>
      </c>
      <c r="D56" s="13" t="s">
        <v>59</v>
      </c>
      <c r="E56" s="9">
        <v>19</v>
      </c>
      <c r="F56" s="9">
        <v>36</v>
      </c>
      <c r="G56" s="9" t="s">
        <v>60</v>
      </c>
      <c r="H56" s="9">
        <v>0</v>
      </c>
      <c r="I56" s="9">
        <v>75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444</v>
      </c>
      <c r="T56" s="12">
        <v>45834</v>
      </c>
      <c r="U56" s="11">
        <v>5000</v>
      </c>
      <c r="V56" s="10">
        <v>0</v>
      </c>
      <c r="W56" s="10">
        <v>5000</v>
      </c>
      <c r="X56" s="10">
        <v>0</v>
      </c>
      <c r="Y56" s="10">
        <v>0</v>
      </c>
      <c r="Z56" s="9" t="s">
        <v>186</v>
      </c>
      <c r="AA56" s="8">
        <v>5238.75</v>
      </c>
      <c r="AB56" s="8">
        <v>0</v>
      </c>
      <c r="AC56" s="8">
        <v>5238.75</v>
      </c>
      <c r="AD56" s="8">
        <v>0</v>
      </c>
      <c r="AE56" s="8">
        <v>0</v>
      </c>
      <c r="AF56" s="8" t="s">
        <v>557</v>
      </c>
      <c r="AG56" s="1" t="s">
        <v>119</v>
      </c>
      <c r="AH56" s="1" t="s">
        <v>77</v>
      </c>
      <c r="AI56" s="1">
        <v>2</v>
      </c>
      <c r="AJ56" s="3">
        <v>45834</v>
      </c>
      <c r="AK56" s="3">
        <v>0</v>
      </c>
      <c r="AL56" s="3">
        <v>0</v>
      </c>
      <c r="AM56" s="3">
        <v>0</v>
      </c>
      <c r="AN56" s="3">
        <v>0</v>
      </c>
      <c r="AO56" s="3">
        <v>45832</v>
      </c>
      <c r="AP56" s="3">
        <v>45829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187</v>
      </c>
      <c r="BD56" s="56">
        <v>394.60593333333333</v>
      </c>
    </row>
    <row r="57" spans="1:56" ht="27.75" customHeight="1" x14ac:dyDescent="0.45">
      <c r="A57" s="3">
        <v>45820</v>
      </c>
      <c r="B57" s="14" t="s">
        <v>584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444</v>
      </c>
      <c r="T57" s="12">
        <v>45834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186</v>
      </c>
      <c r="AA57" s="8">
        <v>5238.75</v>
      </c>
      <c r="AB57" s="8">
        <v>0</v>
      </c>
      <c r="AC57" s="8">
        <v>5238.75</v>
      </c>
      <c r="AD57" s="8">
        <v>0</v>
      </c>
      <c r="AE57" s="8">
        <v>0</v>
      </c>
      <c r="AF57" s="8" t="s">
        <v>558</v>
      </c>
      <c r="AG57" s="1" t="s">
        <v>120</v>
      </c>
      <c r="AH57" s="1" t="s">
        <v>77</v>
      </c>
      <c r="AI57" s="1">
        <v>2</v>
      </c>
      <c r="AJ57" s="3">
        <v>45834</v>
      </c>
      <c r="AK57" s="3">
        <v>0</v>
      </c>
      <c r="AL57" s="3">
        <v>0</v>
      </c>
      <c r="AM57" s="3">
        <v>0</v>
      </c>
      <c r="AN57" s="3">
        <v>0</v>
      </c>
      <c r="AO57" s="3">
        <v>45832</v>
      </c>
      <c r="AP57" s="3">
        <v>45829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187</v>
      </c>
      <c r="BD57" s="56">
        <v>394.60593333333333</v>
      </c>
    </row>
    <row r="58" spans="1:56" ht="27.75" customHeight="1" x14ac:dyDescent="0.45">
      <c r="A58" s="3" t="s">
        <v>141</v>
      </c>
      <c r="B58" s="14" t="s">
        <v>141</v>
      </c>
      <c r="C58" s="9" t="s">
        <v>73</v>
      </c>
      <c r="D58" s="13" t="s">
        <v>61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150</v>
      </c>
      <c r="T58" s="12">
        <v>45868</v>
      </c>
      <c r="U58" s="11">
        <v>400000</v>
      </c>
      <c r="V58" s="10">
        <v>0</v>
      </c>
      <c r="W58" s="10">
        <v>400000</v>
      </c>
      <c r="X58" s="10">
        <v>0</v>
      </c>
      <c r="Y58" s="10">
        <v>420000</v>
      </c>
      <c r="Z58" s="9" t="s">
        <v>186</v>
      </c>
      <c r="AA58" s="8">
        <v>352043.99999999994</v>
      </c>
      <c r="AB58" s="8">
        <v>0</v>
      </c>
      <c r="AC58" s="8">
        <v>352043.99999999994</v>
      </c>
      <c r="AD58" s="8">
        <v>0</v>
      </c>
      <c r="AE58" s="8">
        <v>0</v>
      </c>
      <c r="AF58" s="8">
        <v>0</v>
      </c>
      <c r="AG58" s="1" t="s">
        <v>119</v>
      </c>
      <c r="AH58" s="1" t="s">
        <v>74</v>
      </c>
      <c r="AI58" s="1">
        <v>2</v>
      </c>
      <c r="AJ58" s="3">
        <v>45868</v>
      </c>
      <c r="AK58" s="3">
        <v>0</v>
      </c>
      <c r="AL58" s="3">
        <v>45859</v>
      </c>
      <c r="AM58" s="3">
        <v>45866</v>
      </c>
      <c r="AN58" s="3">
        <v>45867</v>
      </c>
      <c r="AO58" s="3">
        <v>45867</v>
      </c>
      <c r="AP58" s="3">
        <v>45863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187</v>
      </c>
      <c r="BD58" s="56">
        <v>26517.51872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63</v>
      </c>
      <c r="J59" s="9" t="s">
        <v>78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186</v>
      </c>
      <c r="AA59" s="8">
        <v>480847.39999999997</v>
      </c>
      <c r="AB59" s="8">
        <v>24517.350000000002</v>
      </c>
      <c r="AC59" s="8">
        <v>456330.04999999993</v>
      </c>
      <c r="AD59" s="8">
        <v>0</v>
      </c>
      <c r="AE59" s="8">
        <v>0</v>
      </c>
      <c r="AF59" s="8" t="s">
        <v>58</v>
      </c>
      <c r="AG59" s="1" t="s">
        <v>119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188</v>
      </c>
      <c r="BD59" s="56">
        <v>0</v>
      </c>
    </row>
    <row r="60" spans="1:56" ht="27.75" customHeight="1" x14ac:dyDescent="0.45">
      <c r="A60" s="3">
        <v>45819</v>
      </c>
      <c r="B60" s="14" t="s">
        <v>559</v>
      </c>
      <c r="C60" s="9" t="s">
        <v>402</v>
      </c>
      <c r="D60" s="13" t="s">
        <v>544</v>
      </c>
      <c r="E60" s="9">
        <v>19</v>
      </c>
      <c r="F60" s="9">
        <v>34</v>
      </c>
      <c r="G60" s="9" t="s">
        <v>60</v>
      </c>
      <c r="H60" s="9" t="s">
        <v>76</v>
      </c>
      <c r="I60" s="9">
        <v>84</v>
      </c>
      <c r="J60" s="9" t="s">
        <v>57</v>
      </c>
      <c r="K60" s="9">
        <v>5</v>
      </c>
      <c r="L60" s="9" t="s">
        <v>91</v>
      </c>
      <c r="M60" s="10">
        <v>20</v>
      </c>
      <c r="N60" s="9">
        <v>37</v>
      </c>
      <c r="O60" s="9">
        <v>40</v>
      </c>
      <c r="P60" s="10">
        <v>365.12959231999992</v>
      </c>
      <c r="Q60" s="10">
        <v>0</v>
      </c>
      <c r="R60" s="10">
        <v>365.12959231999992</v>
      </c>
      <c r="S60" s="9" t="s">
        <v>67</v>
      </c>
      <c r="T60" s="12">
        <v>45832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248</v>
      </c>
      <c r="AA60" s="8">
        <v>19837.400000000001</v>
      </c>
      <c r="AB60" s="8">
        <v>19837.400000000001</v>
      </c>
      <c r="AC60" s="8">
        <v>0</v>
      </c>
      <c r="AD60" s="8">
        <v>19837.400000000001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>
        <v>45832</v>
      </c>
      <c r="AK60" s="3">
        <v>45828</v>
      </c>
      <c r="AL60" s="3">
        <v>45821</v>
      </c>
      <c r="AM60" s="3">
        <v>45829</v>
      </c>
      <c r="AN60" s="3">
        <v>45830</v>
      </c>
      <c r="AO60" s="3">
        <v>45831</v>
      </c>
      <c r="AP60" s="3">
        <v>45827</v>
      </c>
      <c r="AQ60" s="3">
        <v>45832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56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 t="s">
        <v>96</v>
      </c>
      <c r="W61" s="10">
        <v>0</v>
      </c>
      <c r="X61" s="10">
        <v>0</v>
      </c>
      <c r="Y61" s="10">
        <v>0</v>
      </c>
      <c r="Z61" s="9" t="s">
        <v>248</v>
      </c>
      <c r="AA61" s="8">
        <v>19837.400000000001</v>
      </c>
      <c r="AB61" s="8">
        <v>19837.400000000001</v>
      </c>
      <c r="AC61" s="8">
        <v>0</v>
      </c>
      <c r="AD61" s="8">
        <v>19837.400000000001</v>
      </c>
      <c r="AE61" s="8">
        <v>0</v>
      </c>
      <c r="AF61" s="8" t="s">
        <v>58</v>
      </c>
      <c r="AG61" s="1" t="s">
        <v>120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249</v>
      </c>
      <c r="BD61" s="56">
        <v>0</v>
      </c>
    </row>
    <row r="62" spans="1:56" ht="27.75" customHeight="1" x14ac:dyDescent="0.45">
      <c r="A62" s="3">
        <v>45796</v>
      </c>
      <c r="B62" s="14" t="s">
        <v>368</v>
      </c>
      <c r="C62" s="9" t="s">
        <v>147</v>
      </c>
      <c r="D62" s="13" t="s">
        <v>359</v>
      </c>
      <c r="E62" s="9">
        <v>19</v>
      </c>
      <c r="F62" s="9">
        <v>34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221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 t="s">
        <v>63</v>
      </c>
      <c r="U62" s="11">
        <v>503</v>
      </c>
      <c r="V62" s="10">
        <v>0</v>
      </c>
      <c r="W62" s="10">
        <v>503</v>
      </c>
      <c r="X62" s="10">
        <v>5250</v>
      </c>
      <c r="Y62" s="10">
        <v>0</v>
      </c>
      <c r="Z62" s="9" t="s">
        <v>116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119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214</v>
      </c>
      <c r="BD62" s="56">
        <v>0</v>
      </c>
    </row>
    <row r="63" spans="1:56" ht="27.7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34</v>
      </c>
      <c r="G63" s="9" t="s">
        <v>60</v>
      </c>
      <c r="H63" s="9">
        <v>0</v>
      </c>
      <c r="I63" s="9">
        <v>80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116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58</v>
      </c>
      <c r="AG63" s="1" t="s">
        <v>119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215</v>
      </c>
      <c r="BD63" s="56">
        <v>0</v>
      </c>
    </row>
    <row r="64" spans="1:56" ht="27.75" customHeight="1" x14ac:dyDescent="0.45">
      <c r="A64" s="3">
        <v>45818</v>
      </c>
      <c r="B64" s="14" t="s">
        <v>560</v>
      </c>
      <c r="C64" s="9" t="s">
        <v>330</v>
      </c>
      <c r="D64" s="13" t="s">
        <v>528</v>
      </c>
      <c r="E64" s="9">
        <v>20</v>
      </c>
      <c r="F64" s="9">
        <v>32</v>
      </c>
      <c r="G64" s="9" t="s">
        <v>60</v>
      </c>
      <c r="H64" s="9">
        <v>0</v>
      </c>
      <c r="I64" s="9">
        <v>60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45828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146</v>
      </c>
      <c r="AA64" s="8">
        <v>18719.800000000003</v>
      </c>
      <c r="AB64" s="8">
        <v>17823</v>
      </c>
      <c r="AC64" s="8">
        <v>896.80000000000291</v>
      </c>
      <c r="AD64" s="8">
        <v>0</v>
      </c>
      <c r="AE64" s="8">
        <v>0</v>
      </c>
      <c r="AF64" s="8">
        <v>0</v>
      </c>
      <c r="AG64" s="1" t="s">
        <v>121</v>
      </c>
      <c r="AH64" s="1" t="s">
        <v>74</v>
      </c>
      <c r="AI64" s="1">
        <v>2</v>
      </c>
      <c r="AJ64" s="3">
        <v>45828</v>
      </c>
      <c r="AK64" s="3">
        <v>0</v>
      </c>
      <c r="AL64" s="3">
        <v>45819</v>
      </c>
      <c r="AM64" s="3">
        <v>45826</v>
      </c>
      <c r="AN64" s="3">
        <v>45827</v>
      </c>
      <c r="AO64" s="3">
        <v>45827</v>
      </c>
      <c r="AP64" s="3">
        <v>45823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 t="s">
        <v>545</v>
      </c>
      <c r="AZ64" s="2">
        <v>0</v>
      </c>
      <c r="BA64" s="2">
        <v>0</v>
      </c>
      <c r="BB64" s="2">
        <v>0</v>
      </c>
      <c r="BC64" s="1" t="s">
        <v>105</v>
      </c>
      <c r="BD64" s="56">
        <v>55.053555555555725</v>
      </c>
    </row>
    <row r="65" spans="1:56" ht="27.75" customHeight="1" x14ac:dyDescent="0.45">
      <c r="A65" s="3">
        <v>0</v>
      </c>
      <c r="B65" s="14">
        <v>0</v>
      </c>
      <c r="C65" s="9">
        <v>0</v>
      </c>
      <c r="D65" s="13">
        <v>0</v>
      </c>
      <c r="E65" s="9">
        <v>20</v>
      </c>
      <c r="F65" s="9">
        <v>37</v>
      </c>
      <c r="G65" s="9" t="s">
        <v>60</v>
      </c>
      <c r="H65" s="9">
        <v>0</v>
      </c>
      <c r="I65" s="9">
        <v>65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146</v>
      </c>
      <c r="AA65" s="8">
        <v>18719.800000000003</v>
      </c>
      <c r="AB65" s="8">
        <v>17823</v>
      </c>
      <c r="AC65" s="8">
        <v>896.80000000000291</v>
      </c>
      <c r="AD65" s="8">
        <v>0</v>
      </c>
      <c r="AE65" s="8">
        <v>0</v>
      </c>
      <c r="AF65" s="8" t="s">
        <v>58</v>
      </c>
      <c r="AG65" s="1" t="s">
        <v>121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45">
      <c r="A66" s="3">
        <v>45796</v>
      </c>
      <c r="B66" s="14" t="s">
        <v>369</v>
      </c>
      <c r="C66" s="9" t="s">
        <v>147</v>
      </c>
      <c r="D66" s="13" t="s">
        <v>361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 t="s">
        <v>63</v>
      </c>
      <c r="U66" s="11">
        <v>833</v>
      </c>
      <c r="V66" s="10">
        <v>0</v>
      </c>
      <c r="W66" s="10">
        <v>833</v>
      </c>
      <c r="X66" s="10">
        <v>5975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119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45796</v>
      </c>
      <c r="B67" s="14" t="s">
        <v>370</v>
      </c>
      <c r="C67" s="9" t="s">
        <v>147</v>
      </c>
      <c r="D67" s="13" t="s">
        <v>261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45828</v>
      </c>
      <c r="U67" s="11">
        <v>3853</v>
      </c>
      <c r="V67" s="10">
        <v>840</v>
      </c>
      <c r="W67" s="10">
        <v>3013</v>
      </c>
      <c r="X67" s="10">
        <v>15401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119</v>
      </c>
      <c r="AH67" s="1" t="s">
        <v>75</v>
      </c>
      <c r="AI67" s="1">
        <v>4</v>
      </c>
      <c r="AJ67" s="3">
        <v>45828</v>
      </c>
      <c r="AK67" s="3">
        <v>45824</v>
      </c>
      <c r="AL67" s="3">
        <v>45817</v>
      </c>
      <c r="AM67" s="3">
        <v>45825</v>
      </c>
      <c r="AN67" s="3">
        <v>45826</v>
      </c>
      <c r="AO67" s="3">
        <v>45827</v>
      </c>
      <c r="AP67" s="3">
        <v>45823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45796</v>
      </c>
      <c r="B68" s="14" t="s">
        <v>373</v>
      </c>
      <c r="C68" s="9" t="s">
        <v>147</v>
      </c>
      <c r="D68" s="13" t="s">
        <v>154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45828</v>
      </c>
      <c r="U68" s="11">
        <v>3360</v>
      </c>
      <c r="V68" s="10">
        <v>0</v>
      </c>
      <c r="W68" s="10">
        <v>3360</v>
      </c>
      <c r="X68" s="10">
        <v>35200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119</v>
      </c>
      <c r="AH68" s="1" t="s">
        <v>75</v>
      </c>
      <c r="AI68" s="1">
        <v>4</v>
      </c>
      <c r="AJ68" s="3">
        <v>45828</v>
      </c>
      <c r="AK68" s="3">
        <v>45824</v>
      </c>
      <c r="AL68" s="3">
        <v>45817</v>
      </c>
      <c r="AM68" s="3">
        <v>45825</v>
      </c>
      <c r="AN68" s="3">
        <v>45826</v>
      </c>
      <c r="AO68" s="3">
        <v>45827</v>
      </c>
      <c r="AP68" s="3">
        <v>45823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364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45796</v>
      </c>
      <c r="B69" s="14" t="s">
        <v>374</v>
      </c>
      <c r="C69" s="9" t="s">
        <v>147</v>
      </c>
      <c r="D69" s="13" t="s">
        <v>263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 t="s">
        <v>63</v>
      </c>
      <c r="U69" s="11">
        <v>614</v>
      </c>
      <c r="V69" s="10">
        <v>0</v>
      </c>
      <c r="W69" s="10">
        <v>614</v>
      </c>
      <c r="X69" s="10">
        <v>12101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119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45756</v>
      </c>
      <c r="B70" s="14" t="s">
        <v>314</v>
      </c>
      <c r="C70" s="9" t="s">
        <v>80</v>
      </c>
      <c r="D70" s="13" t="s">
        <v>315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45827</v>
      </c>
      <c r="U70" s="11">
        <v>3000</v>
      </c>
      <c r="V70" s="10">
        <v>3148</v>
      </c>
      <c r="W70" s="10">
        <v>0</v>
      </c>
      <c r="X70" s="10">
        <v>6505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120</v>
      </c>
      <c r="AH70" s="1" t="s">
        <v>75</v>
      </c>
      <c r="AI70" s="1">
        <v>4</v>
      </c>
      <c r="AJ70" s="3">
        <v>45827</v>
      </c>
      <c r="AK70" s="3">
        <v>45823</v>
      </c>
      <c r="AL70" s="3">
        <v>45816</v>
      </c>
      <c r="AM70" s="3">
        <v>45824</v>
      </c>
      <c r="AN70" s="3">
        <v>45825</v>
      </c>
      <c r="AO70" s="3">
        <v>45826</v>
      </c>
      <c r="AP70" s="3">
        <v>45822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45740</v>
      </c>
      <c r="B71" s="14" t="s">
        <v>303</v>
      </c>
      <c r="C71" s="9" t="s">
        <v>80</v>
      </c>
      <c r="D71" s="13" t="s">
        <v>257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45827</v>
      </c>
      <c r="U71" s="11">
        <v>2500</v>
      </c>
      <c r="V71" s="10">
        <v>2825</v>
      </c>
      <c r="W71" s="10">
        <v>0</v>
      </c>
      <c r="X71" s="10">
        <v>5688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45827</v>
      </c>
      <c r="AK71" s="3">
        <v>45823</v>
      </c>
      <c r="AL71" s="3">
        <v>45816</v>
      </c>
      <c r="AM71" s="3">
        <v>45824</v>
      </c>
      <c r="AN71" s="3">
        <v>45825</v>
      </c>
      <c r="AO71" s="3">
        <v>45826</v>
      </c>
      <c r="AP71" s="3">
        <v>45822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45808</v>
      </c>
      <c r="B72" s="14" t="s">
        <v>445</v>
      </c>
      <c r="C72" s="9" t="s">
        <v>436</v>
      </c>
      <c r="D72" s="13" t="s">
        <v>437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220</v>
      </c>
      <c r="M72" s="10">
        <v>21</v>
      </c>
      <c r="N72" s="9">
        <v>33</v>
      </c>
      <c r="O72" s="9">
        <v>40</v>
      </c>
      <c r="P72" s="10">
        <v>0</v>
      </c>
      <c r="Q72" s="10">
        <v>0</v>
      </c>
      <c r="R72" s="10">
        <v>0</v>
      </c>
      <c r="S72" s="9" t="s">
        <v>71</v>
      </c>
      <c r="T72" s="12">
        <v>45825</v>
      </c>
      <c r="U72" s="11">
        <v>10000</v>
      </c>
      <c r="V72" s="10">
        <v>10049</v>
      </c>
      <c r="W72" s="10">
        <v>0</v>
      </c>
      <c r="X72" s="10">
        <v>10500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120</v>
      </c>
      <c r="AH72" s="1" t="s">
        <v>68</v>
      </c>
      <c r="AI72" s="1">
        <v>4</v>
      </c>
      <c r="AJ72" s="3">
        <v>45825</v>
      </c>
      <c r="AK72" s="3">
        <v>45821</v>
      </c>
      <c r="AL72" s="3">
        <v>45815</v>
      </c>
      <c r="AM72" s="3">
        <v>45822</v>
      </c>
      <c r="AN72" s="3">
        <v>45823</v>
      </c>
      <c r="AO72" s="3">
        <v>45823</v>
      </c>
      <c r="AP72" s="3">
        <v>45820</v>
      </c>
      <c r="AQ72" s="3">
        <v>45824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140</v>
      </c>
      <c r="AY72" s="2" t="s">
        <v>588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45814</v>
      </c>
      <c r="B73" s="14" t="s">
        <v>500</v>
      </c>
      <c r="C73" s="9" t="s">
        <v>501</v>
      </c>
      <c r="D73" s="13" t="s">
        <v>503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45825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81</v>
      </c>
      <c r="AA73" s="8">
        <v>10756.900000000001</v>
      </c>
      <c r="AB73" s="8">
        <v>10756.900000000001</v>
      </c>
      <c r="AC73" s="8">
        <v>0</v>
      </c>
      <c r="AD73" s="8">
        <v>0</v>
      </c>
      <c r="AE73" s="8">
        <v>10756.900000000001</v>
      </c>
      <c r="AF73" s="8">
        <v>0</v>
      </c>
      <c r="AG73" s="1" t="s">
        <v>120</v>
      </c>
      <c r="AH73" s="1" t="s">
        <v>75</v>
      </c>
      <c r="AI73" s="1">
        <v>4</v>
      </c>
      <c r="AJ73" s="3">
        <v>45825</v>
      </c>
      <c r="AK73" s="3">
        <v>45821</v>
      </c>
      <c r="AL73" s="3">
        <v>45814</v>
      </c>
      <c r="AM73" s="3">
        <v>45822</v>
      </c>
      <c r="AN73" s="3">
        <v>45823</v>
      </c>
      <c r="AO73" s="3">
        <v>45824</v>
      </c>
      <c r="AP73" s="3">
        <v>45820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45814</v>
      </c>
      <c r="B74" s="14" t="s">
        <v>500</v>
      </c>
      <c r="C74" s="9" t="s">
        <v>501</v>
      </c>
      <c r="D74" s="13" t="s">
        <v>504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45825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10756.900000000001</v>
      </c>
      <c r="AF74" s="8">
        <v>0</v>
      </c>
      <c r="AG74" s="1" t="s">
        <v>120</v>
      </c>
      <c r="AH74" s="1" t="s">
        <v>75</v>
      </c>
      <c r="AI74" s="1">
        <v>4</v>
      </c>
      <c r="AJ74" s="3">
        <v>45825</v>
      </c>
      <c r="AK74" s="3">
        <v>45821</v>
      </c>
      <c r="AL74" s="3">
        <v>45814</v>
      </c>
      <c r="AM74" s="3">
        <v>45822</v>
      </c>
      <c r="AN74" s="3">
        <v>45823</v>
      </c>
      <c r="AO74" s="3">
        <v>45824</v>
      </c>
      <c r="AP74" s="3">
        <v>45820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45803</v>
      </c>
      <c r="B75" s="14" t="s">
        <v>412</v>
      </c>
      <c r="C75" s="9" t="s">
        <v>111</v>
      </c>
      <c r="D75" s="13" t="s">
        <v>413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45831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3310.89</v>
      </c>
      <c r="AC75" s="8">
        <v>0</v>
      </c>
      <c r="AD75" s="8">
        <v>0</v>
      </c>
      <c r="AE75" s="8">
        <v>3310.89</v>
      </c>
      <c r="AF75" s="8">
        <v>0</v>
      </c>
      <c r="AG75" s="1" t="s">
        <v>119</v>
      </c>
      <c r="AH75" s="1" t="s">
        <v>75</v>
      </c>
      <c r="AI75" s="1">
        <v>4</v>
      </c>
      <c r="AJ75" s="3">
        <v>45831</v>
      </c>
      <c r="AK75" s="3">
        <v>45827</v>
      </c>
      <c r="AL75" s="3">
        <v>45820</v>
      </c>
      <c r="AM75" s="3">
        <v>45828</v>
      </c>
      <c r="AN75" s="3">
        <v>45829</v>
      </c>
      <c r="AO75" s="3">
        <v>45830</v>
      </c>
      <c r="AP75" s="3">
        <v>45826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45814</v>
      </c>
      <c r="B76" s="14" t="s">
        <v>500</v>
      </c>
      <c r="C76" s="9" t="s">
        <v>501</v>
      </c>
      <c r="D76" s="13" t="s">
        <v>502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45833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21513.800000000003</v>
      </c>
      <c r="AB76" s="8">
        <v>21513.800000000003</v>
      </c>
      <c r="AC76" s="8">
        <v>0</v>
      </c>
      <c r="AD76" s="8">
        <v>0</v>
      </c>
      <c r="AE76" s="8">
        <v>21513.800000000003</v>
      </c>
      <c r="AF76" s="8">
        <v>0</v>
      </c>
      <c r="AG76" s="1" t="s">
        <v>119</v>
      </c>
      <c r="AH76" s="1" t="s">
        <v>75</v>
      </c>
      <c r="AI76" s="1">
        <v>4</v>
      </c>
      <c r="AJ76" s="3">
        <v>45833</v>
      </c>
      <c r="AK76" s="3">
        <v>45829</v>
      </c>
      <c r="AL76" s="3">
        <v>45822</v>
      </c>
      <c r="AM76" s="3">
        <v>45830</v>
      </c>
      <c r="AN76" s="3">
        <v>45831</v>
      </c>
      <c r="AO76" s="3">
        <v>45832</v>
      </c>
      <c r="AP76" s="3">
        <v>45828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45803</v>
      </c>
      <c r="B77" s="14" t="s">
        <v>408</v>
      </c>
      <c r="C77" s="9" t="s">
        <v>111</v>
      </c>
      <c r="D77" s="13" t="s">
        <v>409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45835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3310.89</v>
      </c>
      <c r="AB77" s="8">
        <v>3310.89</v>
      </c>
      <c r="AC77" s="8">
        <v>0</v>
      </c>
      <c r="AD77" s="8">
        <v>0</v>
      </c>
      <c r="AE77" s="8">
        <v>3310.89</v>
      </c>
      <c r="AF77" s="8">
        <v>0</v>
      </c>
      <c r="AG77" s="1" t="s">
        <v>120</v>
      </c>
      <c r="AH77" s="1" t="s">
        <v>75</v>
      </c>
      <c r="AI77" s="1">
        <v>4</v>
      </c>
      <c r="AJ77" s="3">
        <v>45835</v>
      </c>
      <c r="AK77" s="3">
        <v>45831</v>
      </c>
      <c r="AL77" s="3">
        <v>45824</v>
      </c>
      <c r="AM77" s="3">
        <v>45832</v>
      </c>
      <c r="AN77" s="3">
        <v>45833</v>
      </c>
      <c r="AO77" s="3">
        <v>45834</v>
      </c>
      <c r="AP77" s="3">
        <v>45830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45799</v>
      </c>
      <c r="B78" s="14" t="s">
        <v>407</v>
      </c>
      <c r="C78" s="9" t="s">
        <v>385</v>
      </c>
      <c r="D78" s="13" t="s">
        <v>386</v>
      </c>
      <c r="E78" s="9">
        <v>20</v>
      </c>
      <c r="F78" s="9">
        <v>34</v>
      </c>
      <c r="G78" s="9" t="s">
        <v>60</v>
      </c>
      <c r="H78" s="9" t="s">
        <v>66</v>
      </c>
      <c r="I78" s="9">
        <v>95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45838</v>
      </c>
      <c r="U78" s="11">
        <v>8000</v>
      </c>
      <c r="V78" s="10">
        <v>8154</v>
      </c>
      <c r="W78" s="10">
        <v>0</v>
      </c>
      <c r="X78" s="10">
        <v>14180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 t="s">
        <v>240</v>
      </c>
      <c r="AG78" s="1" t="s">
        <v>120</v>
      </c>
      <c r="AH78" s="1" t="s">
        <v>75</v>
      </c>
      <c r="AI78" s="1">
        <v>4</v>
      </c>
      <c r="AJ78" s="3">
        <v>45838</v>
      </c>
      <c r="AK78" s="3">
        <v>45834</v>
      </c>
      <c r="AL78" s="3">
        <v>45827</v>
      </c>
      <c r="AM78" s="3">
        <v>45835</v>
      </c>
      <c r="AN78" s="3">
        <v>45836</v>
      </c>
      <c r="AO78" s="3">
        <v>45837</v>
      </c>
      <c r="AP78" s="3">
        <v>45833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45799</v>
      </c>
      <c r="B79" s="14" t="s">
        <v>407</v>
      </c>
      <c r="C79" s="9" t="s">
        <v>385</v>
      </c>
      <c r="D79" s="13" t="s">
        <v>387</v>
      </c>
      <c r="E79" s="9">
        <v>20</v>
      </c>
      <c r="F79" s="9">
        <v>34</v>
      </c>
      <c r="G79" s="9" t="s">
        <v>60</v>
      </c>
      <c r="H79" s="9" t="s">
        <v>66</v>
      </c>
      <c r="I79" s="9">
        <v>95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45838</v>
      </c>
      <c r="U79" s="11">
        <v>8000</v>
      </c>
      <c r="V79" s="10">
        <v>7840</v>
      </c>
      <c r="W79" s="10">
        <v>160</v>
      </c>
      <c r="X79" s="10">
        <v>8450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 t="s">
        <v>240</v>
      </c>
      <c r="AG79" s="1" t="s">
        <v>61</v>
      </c>
      <c r="AH79" s="1" t="s">
        <v>75</v>
      </c>
      <c r="AI79" s="1">
        <v>4</v>
      </c>
      <c r="AJ79" s="3">
        <v>45838</v>
      </c>
      <c r="AK79" s="3">
        <v>45834</v>
      </c>
      <c r="AL79" s="3">
        <v>45827</v>
      </c>
      <c r="AM79" s="3">
        <v>45835</v>
      </c>
      <c r="AN79" s="3">
        <v>45836</v>
      </c>
      <c r="AO79" s="3">
        <v>45837</v>
      </c>
      <c r="AP79" s="3">
        <v>45833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45814</v>
      </c>
      <c r="B80" s="14" t="s">
        <v>505</v>
      </c>
      <c r="C80" s="9" t="s">
        <v>501</v>
      </c>
      <c r="D80" s="13" t="s">
        <v>506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45838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5378.4500000000007</v>
      </c>
      <c r="AB80" s="8">
        <v>5378.4500000000007</v>
      </c>
      <c r="AC80" s="8">
        <v>0</v>
      </c>
      <c r="AD80" s="8">
        <v>0</v>
      </c>
      <c r="AE80" s="8">
        <v>5378.4500000000007</v>
      </c>
      <c r="AF80" s="8">
        <v>0</v>
      </c>
      <c r="AG80" s="1" t="s">
        <v>119</v>
      </c>
      <c r="AH80" s="1" t="s">
        <v>75</v>
      </c>
      <c r="AI80" s="1">
        <v>4</v>
      </c>
      <c r="AJ80" s="3">
        <v>45838</v>
      </c>
      <c r="AK80" s="3">
        <v>45834</v>
      </c>
      <c r="AL80" s="3">
        <v>45827</v>
      </c>
      <c r="AM80" s="3">
        <v>45835</v>
      </c>
      <c r="AN80" s="3">
        <v>45836</v>
      </c>
      <c r="AO80" s="3">
        <v>45837</v>
      </c>
      <c r="AP80" s="3">
        <v>45833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45814</v>
      </c>
      <c r="B81" s="14" t="s">
        <v>505</v>
      </c>
      <c r="C81" s="9" t="s">
        <v>501</v>
      </c>
      <c r="D81" s="13" t="s">
        <v>507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45838</v>
      </c>
      <c r="U81" s="11">
        <v>10000</v>
      </c>
      <c r="V81" s="10">
        <v>0</v>
      </c>
      <c r="W81" s="10">
        <v>10000</v>
      </c>
      <c r="X81" s="10">
        <v>0</v>
      </c>
      <c r="Y81" s="10">
        <v>10500</v>
      </c>
      <c r="Z81" s="9" t="s">
        <v>81</v>
      </c>
      <c r="AA81" s="8">
        <v>10756.900000000001</v>
      </c>
      <c r="AB81" s="8">
        <v>10756.900000000001</v>
      </c>
      <c r="AC81" s="8">
        <v>0</v>
      </c>
      <c r="AD81" s="8">
        <v>0</v>
      </c>
      <c r="AE81" s="8">
        <v>10756.900000000001</v>
      </c>
      <c r="AF81" s="8">
        <v>0</v>
      </c>
      <c r="AG81" s="1" t="s">
        <v>119</v>
      </c>
      <c r="AH81" s="1" t="s">
        <v>75</v>
      </c>
      <c r="AI81" s="1">
        <v>4</v>
      </c>
      <c r="AJ81" s="3">
        <v>45838</v>
      </c>
      <c r="AK81" s="3">
        <v>45834</v>
      </c>
      <c r="AL81" s="3">
        <v>45827</v>
      </c>
      <c r="AM81" s="3">
        <v>45835</v>
      </c>
      <c r="AN81" s="3">
        <v>45836</v>
      </c>
      <c r="AO81" s="3">
        <v>45837</v>
      </c>
      <c r="AP81" s="3">
        <v>45833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 t="s">
        <v>141</v>
      </c>
      <c r="B82" s="14" t="s">
        <v>141</v>
      </c>
      <c r="C82" s="9" t="s">
        <v>147</v>
      </c>
      <c r="D82" s="13" t="s">
        <v>61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>
        <v>45838</v>
      </c>
      <c r="U82" s="11">
        <v>100000</v>
      </c>
      <c r="V82" s="10">
        <v>0</v>
      </c>
      <c r="W82" s="10">
        <v>100000</v>
      </c>
      <c r="X82" s="10">
        <v>0</v>
      </c>
      <c r="Y82" s="10">
        <v>105000</v>
      </c>
      <c r="Z82" s="9" t="s">
        <v>81</v>
      </c>
      <c r="AA82" s="8">
        <v>104775.00000000001</v>
      </c>
      <c r="AB82" s="8">
        <v>18000</v>
      </c>
      <c r="AC82" s="8">
        <v>86775.000000000015</v>
      </c>
      <c r="AD82" s="8">
        <v>0</v>
      </c>
      <c r="AE82" s="8">
        <v>104775.00000000001</v>
      </c>
      <c r="AF82" s="8">
        <v>0</v>
      </c>
      <c r="AG82" s="1" t="s">
        <v>119</v>
      </c>
      <c r="AH82" s="1" t="s">
        <v>75</v>
      </c>
      <c r="AI82" s="1">
        <v>4</v>
      </c>
      <c r="AJ82" s="3">
        <v>45838</v>
      </c>
      <c r="AK82" s="3">
        <v>45834</v>
      </c>
      <c r="AL82" s="3">
        <v>45827</v>
      </c>
      <c r="AM82" s="3">
        <v>45835</v>
      </c>
      <c r="AN82" s="3">
        <v>45836</v>
      </c>
      <c r="AO82" s="3">
        <v>45837</v>
      </c>
      <c r="AP82" s="3">
        <v>45833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6556.3333333333339</v>
      </c>
    </row>
    <row r="83" spans="1:56" ht="27.75" customHeight="1" x14ac:dyDescent="0.45">
      <c r="A83" s="3">
        <v>45796</v>
      </c>
      <c r="B83" s="14" t="s">
        <v>369</v>
      </c>
      <c r="C83" s="9" t="s">
        <v>147</v>
      </c>
      <c r="D83" s="13" t="s">
        <v>360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366</v>
      </c>
      <c r="V83" s="10">
        <v>0</v>
      </c>
      <c r="W83" s="10">
        <v>366</v>
      </c>
      <c r="X83" s="10">
        <v>5113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121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45796</v>
      </c>
      <c r="B84" s="14" t="s">
        <v>371</v>
      </c>
      <c r="C84" s="9" t="s">
        <v>147</v>
      </c>
      <c r="D84" s="13" t="s">
        <v>293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179</v>
      </c>
      <c r="V84" s="10">
        <v>0</v>
      </c>
      <c r="W84" s="10">
        <v>179</v>
      </c>
      <c r="X84" s="10">
        <v>11000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45796</v>
      </c>
      <c r="B85" s="14" t="s">
        <v>371</v>
      </c>
      <c r="C85" s="9" t="s">
        <v>147</v>
      </c>
      <c r="D85" s="13" t="s">
        <v>362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302</v>
      </c>
      <c r="V85" s="10">
        <v>0</v>
      </c>
      <c r="W85" s="10">
        <v>302</v>
      </c>
      <c r="X85" s="10">
        <v>5300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123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45796</v>
      </c>
      <c r="B86" s="14" t="s">
        <v>372</v>
      </c>
      <c r="C86" s="9" t="s">
        <v>147</v>
      </c>
      <c r="D86" s="13" t="s">
        <v>136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1200</v>
      </c>
      <c r="V86" s="10">
        <v>0</v>
      </c>
      <c r="W86" s="10">
        <v>1200</v>
      </c>
      <c r="X86" s="10">
        <v>10700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120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45798</v>
      </c>
      <c r="B87" s="14" t="s">
        <v>396</v>
      </c>
      <c r="C87" s="9" t="s">
        <v>111</v>
      </c>
      <c r="D87" s="13" t="s">
        <v>388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81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120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45782</v>
      </c>
      <c r="B88" s="14" t="s">
        <v>358</v>
      </c>
      <c r="C88" s="9" t="s">
        <v>80</v>
      </c>
      <c r="D88" s="13" t="s">
        <v>311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20000</v>
      </c>
      <c r="V88" s="10">
        <v>0</v>
      </c>
      <c r="W88" s="10">
        <v>20000</v>
      </c>
      <c r="X88" s="10">
        <v>4748</v>
      </c>
      <c r="Y88" s="10">
        <v>16014.6</v>
      </c>
      <c r="Z88" s="9" t="s">
        <v>81</v>
      </c>
      <c r="AA88" s="8">
        <v>17674.192997999999</v>
      </c>
      <c r="AB88" s="8">
        <v>0</v>
      </c>
      <c r="AC88" s="8">
        <v>17674.192997999999</v>
      </c>
      <c r="AD88" s="8">
        <v>0</v>
      </c>
      <c r="AE88" s="8">
        <v>17674.192997999999</v>
      </c>
      <c r="AF88" s="8">
        <v>0</v>
      </c>
      <c r="AG88" s="1" t="s">
        <v>119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1335.3834709600001</v>
      </c>
    </row>
    <row r="89" spans="1:56" ht="27.75" customHeight="1" x14ac:dyDescent="0.45">
      <c r="A89" s="3">
        <v>45810</v>
      </c>
      <c r="B89" s="14" t="s">
        <v>463</v>
      </c>
      <c r="C89" s="9" t="s">
        <v>80</v>
      </c>
      <c r="D89" s="13" t="s">
        <v>257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93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416.92688888888887</v>
      </c>
    </row>
    <row r="90" spans="1:56" ht="27.75" customHeight="1" x14ac:dyDescent="0.45">
      <c r="A90" s="3">
        <v>45810</v>
      </c>
      <c r="B90" s="14" t="s">
        <v>464</v>
      </c>
      <c r="C90" s="9" t="s">
        <v>80</v>
      </c>
      <c r="D90" s="13" t="s">
        <v>465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81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119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250.15613333333337</v>
      </c>
    </row>
    <row r="91" spans="1:56" ht="27.75" customHeight="1" x14ac:dyDescent="0.45">
      <c r="A91" s="3">
        <v>45721</v>
      </c>
      <c r="B91" s="14" t="s">
        <v>296</v>
      </c>
      <c r="C91" s="9" t="s">
        <v>147</v>
      </c>
      <c r="D91" s="13" t="s">
        <v>262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111</v>
      </c>
      <c r="V91" s="10">
        <v>0</v>
      </c>
      <c r="W91" s="10">
        <v>111</v>
      </c>
      <c r="X91" s="10">
        <v>5600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61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45611</v>
      </c>
      <c r="B92" s="14" t="s">
        <v>219</v>
      </c>
      <c r="C92" s="9" t="s">
        <v>147</v>
      </c>
      <c r="D92" s="13" t="s">
        <v>127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67</v>
      </c>
      <c r="V92" s="10">
        <v>67</v>
      </c>
      <c r="W92" s="10">
        <v>0</v>
      </c>
      <c r="X92" s="10">
        <v>80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61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45721</v>
      </c>
      <c r="B93" s="14" t="s">
        <v>297</v>
      </c>
      <c r="C93" s="9" t="s">
        <v>147</v>
      </c>
      <c r="D93" s="13" t="s">
        <v>294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734</v>
      </c>
      <c r="V93" s="10">
        <v>0</v>
      </c>
      <c r="W93" s="10">
        <v>734</v>
      </c>
      <c r="X93" s="10">
        <v>5520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 t="s">
        <v>141</v>
      </c>
      <c r="B94" s="14" t="s">
        <v>141</v>
      </c>
      <c r="C94" s="9" t="s">
        <v>80</v>
      </c>
      <c r="D94" s="13" t="s">
        <v>61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45838</v>
      </c>
      <c r="U94" s="11">
        <v>20000</v>
      </c>
      <c r="V94" s="10">
        <v>0</v>
      </c>
      <c r="W94" s="10">
        <v>20000</v>
      </c>
      <c r="X94" s="10">
        <v>0</v>
      </c>
      <c r="Y94" s="10">
        <v>21000</v>
      </c>
      <c r="Z94" s="9" t="s">
        <v>81</v>
      </c>
      <c r="AA94" s="8">
        <v>22072.6</v>
      </c>
      <c r="AB94" s="8">
        <v>0</v>
      </c>
      <c r="AC94" s="8">
        <v>22072.6</v>
      </c>
      <c r="AD94" s="8">
        <v>0</v>
      </c>
      <c r="AE94" s="8">
        <v>22072.6</v>
      </c>
      <c r="AF94" s="8">
        <v>0</v>
      </c>
      <c r="AG94" s="1" t="s">
        <v>121</v>
      </c>
      <c r="AH94" s="1" t="s">
        <v>75</v>
      </c>
      <c r="AI94" s="1">
        <v>4</v>
      </c>
      <c r="AJ94" s="3">
        <v>45838</v>
      </c>
      <c r="AK94" s="3">
        <v>45834</v>
      </c>
      <c r="AL94" s="3">
        <v>45827</v>
      </c>
      <c r="AM94" s="3">
        <v>45835</v>
      </c>
      <c r="AN94" s="3">
        <v>45836</v>
      </c>
      <c r="AO94" s="3">
        <v>45837</v>
      </c>
      <c r="AP94" s="3">
        <v>45833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1667.7075555555555</v>
      </c>
    </row>
    <row r="95" spans="1:56" ht="27.75" customHeight="1" x14ac:dyDescent="0.45">
      <c r="A95" s="3" t="s">
        <v>141</v>
      </c>
      <c r="B95" s="14" t="s">
        <v>141</v>
      </c>
      <c r="C95" s="9" t="s">
        <v>98</v>
      </c>
      <c r="D95" s="13" t="s">
        <v>61</v>
      </c>
      <c r="E95" s="9">
        <v>20</v>
      </c>
      <c r="F95" s="9">
        <v>37</v>
      </c>
      <c r="G95" s="9" t="s">
        <v>60</v>
      </c>
      <c r="H95" s="9" t="s">
        <v>76</v>
      </c>
      <c r="I95" s="9">
        <v>97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71</v>
      </c>
      <c r="T95" s="12">
        <v>45838</v>
      </c>
      <c r="U95" s="11">
        <v>40000</v>
      </c>
      <c r="V95" s="10">
        <v>0</v>
      </c>
      <c r="W95" s="10">
        <v>40000</v>
      </c>
      <c r="X95" s="10">
        <v>0</v>
      </c>
      <c r="Y95" s="10">
        <v>42000</v>
      </c>
      <c r="Z95" s="9" t="s">
        <v>81</v>
      </c>
      <c r="AA95" s="8">
        <v>43027.600000000006</v>
      </c>
      <c r="AB95" s="8">
        <v>0</v>
      </c>
      <c r="AC95" s="8">
        <v>43027.600000000006</v>
      </c>
      <c r="AD95" s="8">
        <v>0</v>
      </c>
      <c r="AE95" s="8">
        <v>43027.600000000006</v>
      </c>
      <c r="AF95" s="8">
        <v>0</v>
      </c>
      <c r="AG95" s="1" t="s">
        <v>119</v>
      </c>
      <c r="AH95" s="1" t="s">
        <v>75</v>
      </c>
      <c r="AI95" s="1">
        <v>4</v>
      </c>
      <c r="AJ95" s="3">
        <v>45838</v>
      </c>
      <c r="AK95" s="3">
        <v>45834</v>
      </c>
      <c r="AL95" s="3">
        <v>45827</v>
      </c>
      <c r="AM95" s="3">
        <v>45835</v>
      </c>
      <c r="AN95" s="3">
        <v>45836</v>
      </c>
      <c r="AO95" s="3">
        <v>45837</v>
      </c>
      <c r="AP95" s="3">
        <v>45833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3250.9742222222226</v>
      </c>
    </row>
    <row r="96" spans="1:56" ht="27.75" customHeight="1" x14ac:dyDescent="0.45">
      <c r="A96" s="3">
        <v>45681</v>
      </c>
      <c r="B96" s="14" t="s">
        <v>268</v>
      </c>
      <c r="C96" s="9" t="s">
        <v>80</v>
      </c>
      <c r="D96" s="13" t="s">
        <v>267</v>
      </c>
      <c r="E96" s="9">
        <v>20</v>
      </c>
      <c r="F96" s="9">
        <v>40</v>
      </c>
      <c r="G96" s="9" t="s">
        <v>60</v>
      </c>
      <c r="H96" s="9" t="s">
        <v>76</v>
      </c>
      <c r="I96" s="9">
        <v>108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81</v>
      </c>
      <c r="AA96" s="8">
        <v>3478.5300000000007</v>
      </c>
      <c r="AB96" s="8">
        <v>0</v>
      </c>
      <c r="AC96" s="8">
        <v>3478.5300000000007</v>
      </c>
      <c r="AD96" s="8">
        <v>0</v>
      </c>
      <c r="AE96" s="8">
        <v>3478.5300000000007</v>
      </c>
      <c r="AF96" s="8">
        <v>0</v>
      </c>
      <c r="AG96" s="1" t="s">
        <v>119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262.82226666666674</v>
      </c>
    </row>
    <row r="97" spans="1:56" ht="27.75" customHeight="1" x14ac:dyDescent="0.45">
      <c r="A97" s="3">
        <v>45705</v>
      </c>
      <c r="B97" s="14" t="s">
        <v>287</v>
      </c>
      <c r="C97" s="9" t="s">
        <v>147</v>
      </c>
      <c r="D97" s="13" t="s">
        <v>198</v>
      </c>
      <c r="E97" s="9">
        <v>20</v>
      </c>
      <c r="F97" s="9">
        <v>35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221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855</v>
      </c>
      <c r="V97" s="10">
        <v>0</v>
      </c>
      <c r="W97" s="10">
        <v>855</v>
      </c>
      <c r="X97" s="10">
        <v>16440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289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45674</v>
      </c>
      <c r="B98" s="14" t="s">
        <v>265</v>
      </c>
      <c r="C98" s="9" t="s">
        <v>147</v>
      </c>
      <c r="D98" s="13" t="s">
        <v>264</v>
      </c>
      <c r="E98" s="9">
        <v>20</v>
      </c>
      <c r="F98" s="9">
        <v>35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221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152</v>
      </c>
      <c r="V98" s="10">
        <v>0</v>
      </c>
      <c r="W98" s="10">
        <v>152</v>
      </c>
      <c r="X98" s="10">
        <v>6000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5987</v>
      </c>
      <c r="AG98" s="1" t="s">
        <v>119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288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45611</v>
      </c>
      <c r="B99" s="14" t="s">
        <v>218</v>
      </c>
      <c r="C99" s="9" t="s">
        <v>147</v>
      </c>
      <c r="D99" s="13" t="s">
        <v>217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117</v>
      </c>
      <c r="V99" s="10">
        <v>0</v>
      </c>
      <c r="W99" s="10">
        <v>117</v>
      </c>
      <c r="X99" s="10">
        <v>10065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45523</v>
      </c>
      <c r="B100" s="14" t="s">
        <v>195</v>
      </c>
      <c r="C100" s="9" t="s">
        <v>147</v>
      </c>
      <c r="D100" s="13" t="s">
        <v>193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1260</v>
      </c>
      <c r="V100" s="10">
        <v>0</v>
      </c>
      <c r="W100" s="10">
        <v>1260</v>
      </c>
      <c r="X100" s="10">
        <v>11095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45523</v>
      </c>
      <c r="B101" s="14" t="s">
        <v>195</v>
      </c>
      <c r="C101" s="9" t="s">
        <v>147</v>
      </c>
      <c r="D101" s="13" t="s">
        <v>194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89</v>
      </c>
      <c r="V101" s="10">
        <v>0</v>
      </c>
      <c r="W101" s="10">
        <v>89</v>
      </c>
      <c r="X101" s="10">
        <v>11180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45741</v>
      </c>
      <c r="B102" s="14" t="s">
        <v>304</v>
      </c>
      <c r="C102" s="9" t="s">
        <v>111</v>
      </c>
      <c r="D102" s="13" t="s">
        <v>302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137</v>
      </c>
      <c r="U102" s="11">
        <v>4000</v>
      </c>
      <c r="V102" s="10">
        <v>3857</v>
      </c>
      <c r="W102" s="10">
        <v>143</v>
      </c>
      <c r="X102" s="10">
        <v>4200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137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313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45720</v>
      </c>
      <c r="B103" s="14" t="s">
        <v>133</v>
      </c>
      <c r="C103" s="9" t="s">
        <v>111</v>
      </c>
      <c r="D103" s="13" t="s">
        <v>238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137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137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45720</v>
      </c>
      <c r="B104" s="14" t="s">
        <v>133</v>
      </c>
      <c r="C104" s="9" t="s">
        <v>111</v>
      </c>
      <c r="D104" s="13" t="s">
        <v>256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137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75</v>
      </c>
      <c r="AI104" s="1">
        <v>4</v>
      </c>
      <c r="AJ104" s="3" t="s">
        <v>137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45541</v>
      </c>
      <c r="B105" s="14" t="s">
        <v>199</v>
      </c>
      <c r="C105" s="9" t="s">
        <v>111</v>
      </c>
      <c r="D105" s="13" t="s">
        <v>200</v>
      </c>
      <c r="E105" s="9">
        <v>20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137</v>
      </c>
      <c r="U105" s="11">
        <v>3000</v>
      </c>
      <c r="V105" s="10">
        <v>3318</v>
      </c>
      <c r="W105" s="10">
        <v>0</v>
      </c>
      <c r="X105" s="10">
        <v>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203</v>
      </c>
      <c r="AG105" s="1" t="s">
        <v>119</v>
      </c>
      <c r="AH105" s="1" t="s">
        <v>75</v>
      </c>
      <c r="AI105" s="1">
        <v>4</v>
      </c>
      <c r="AJ105" s="3" t="s">
        <v>137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 t="s">
        <v>259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45581</v>
      </c>
      <c r="B106" s="14" t="s">
        <v>207</v>
      </c>
      <c r="C106" s="9" t="s">
        <v>111</v>
      </c>
      <c r="D106" s="13" t="s">
        <v>208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137</v>
      </c>
      <c r="U106" s="11">
        <v>3000</v>
      </c>
      <c r="V106" s="10">
        <v>3194</v>
      </c>
      <c r="W106" s="10">
        <v>0</v>
      </c>
      <c r="X106" s="10">
        <v>5632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75</v>
      </c>
      <c r="AI106" s="1">
        <v>4</v>
      </c>
      <c r="AJ106" s="3" t="s">
        <v>137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0</v>
      </c>
      <c r="B107" s="14">
        <v>0</v>
      </c>
      <c r="C107" s="9">
        <v>0</v>
      </c>
      <c r="D107" s="13">
        <v>0</v>
      </c>
      <c r="E107" s="9">
        <v>20</v>
      </c>
      <c r="F107" s="9">
        <v>38</v>
      </c>
      <c r="G107" s="9">
        <v>0</v>
      </c>
      <c r="H107" s="9">
        <v>0</v>
      </c>
      <c r="I107" s="9">
        <v>84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81</v>
      </c>
      <c r="AA107" s="8">
        <v>271159.84299800009</v>
      </c>
      <c r="AB107" s="8">
        <v>89302.88</v>
      </c>
      <c r="AC107" s="8">
        <v>181856.962998</v>
      </c>
      <c r="AD107" s="8">
        <v>0</v>
      </c>
      <c r="AE107" s="8">
        <v>271159.84299800009</v>
      </c>
      <c r="AF107" s="8" t="s">
        <v>58</v>
      </c>
      <c r="AG107" s="1" t="s">
        <v>121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45818</v>
      </c>
      <c r="B108" s="14" t="s">
        <v>561</v>
      </c>
      <c r="C108" s="9" t="s">
        <v>86</v>
      </c>
      <c r="D108" s="13" t="s">
        <v>529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212</v>
      </c>
      <c r="T108" s="12">
        <v>45826</v>
      </c>
      <c r="U108" s="11">
        <v>10000</v>
      </c>
      <c r="V108" s="10">
        <v>0</v>
      </c>
      <c r="W108" s="10">
        <v>10000</v>
      </c>
      <c r="X108" s="10">
        <v>10400</v>
      </c>
      <c r="Y108" s="10">
        <v>0</v>
      </c>
      <c r="Z108" s="9" t="s">
        <v>82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530</v>
      </c>
      <c r="AG108" s="1" t="s">
        <v>120</v>
      </c>
      <c r="AH108" s="1" t="s">
        <v>74</v>
      </c>
      <c r="AI108" s="1">
        <v>2</v>
      </c>
      <c r="AJ108" s="3">
        <v>45826</v>
      </c>
      <c r="AK108" s="3">
        <v>0</v>
      </c>
      <c r="AL108" s="3">
        <v>45817</v>
      </c>
      <c r="AM108" s="3">
        <v>45824</v>
      </c>
      <c r="AN108" s="3">
        <v>45825</v>
      </c>
      <c r="AO108" s="3">
        <v>45825</v>
      </c>
      <c r="AP108" s="3">
        <v>45821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45818</v>
      </c>
      <c r="B109" s="14" t="s">
        <v>561</v>
      </c>
      <c r="C109" s="9" t="s">
        <v>86</v>
      </c>
      <c r="D109" s="13" t="s">
        <v>531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212</v>
      </c>
      <c r="T109" s="12">
        <v>45826</v>
      </c>
      <c r="U109" s="11">
        <v>5000</v>
      </c>
      <c r="V109" s="10">
        <v>0</v>
      </c>
      <c r="W109" s="10">
        <v>5000</v>
      </c>
      <c r="X109" s="10">
        <v>5400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530</v>
      </c>
      <c r="AG109" s="1" t="s">
        <v>120</v>
      </c>
      <c r="AH109" s="1" t="s">
        <v>74</v>
      </c>
      <c r="AI109" s="1">
        <v>2</v>
      </c>
      <c r="AJ109" s="3">
        <v>45826</v>
      </c>
      <c r="AK109" s="3">
        <v>0</v>
      </c>
      <c r="AL109" s="3">
        <v>45817</v>
      </c>
      <c r="AM109" s="3">
        <v>45824</v>
      </c>
      <c r="AN109" s="3">
        <v>45825</v>
      </c>
      <c r="AO109" s="3">
        <v>45825</v>
      </c>
      <c r="AP109" s="3">
        <v>45821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45818</v>
      </c>
      <c r="B110" s="14" t="s">
        <v>561</v>
      </c>
      <c r="C110" s="9" t="s">
        <v>86</v>
      </c>
      <c r="D110" s="13" t="s">
        <v>535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212</v>
      </c>
      <c r="T110" s="12">
        <v>45826</v>
      </c>
      <c r="U110" s="11">
        <v>5000</v>
      </c>
      <c r="V110" s="10">
        <v>0</v>
      </c>
      <c r="W110" s="10">
        <v>5000</v>
      </c>
      <c r="X110" s="10">
        <v>5435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530</v>
      </c>
      <c r="AG110" s="1" t="s">
        <v>121</v>
      </c>
      <c r="AH110" s="1" t="s">
        <v>74</v>
      </c>
      <c r="AI110" s="1">
        <v>2</v>
      </c>
      <c r="AJ110" s="3">
        <v>45826</v>
      </c>
      <c r="AK110" s="3">
        <v>0</v>
      </c>
      <c r="AL110" s="3">
        <v>45817</v>
      </c>
      <c r="AM110" s="3">
        <v>45824</v>
      </c>
      <c r="AN110" s="3">
        <v>45825</v>
      </c>
      <c r="AO110" s="3">
        <v>45825</v>
      </c>
      <c r="AP110" s="3">
        <v>45821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45812</v>
      </c>
      <c r="B111" s="14" t="s">
        <v>489</v>
      </c>
      <c r="C111" s="9" t="s">
        <v>73</v>
      </c>
      <c r="D111" s="13" t="s">
        <v>466</v>
      </c>
      <c r="E111" s="9">
        <v>20</v>
      </c>
      <c r="F111" s="9">
        <v>32</v>
      </c>
      <c r="G111" s="9" t="s">
        <v>60</v>
      </c>
      <c r="H111" s="9">
        <v>0</v>
      </c>
      <c r="I111" s="9">
        <v>72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150</v>
      </c>
      <c r="T111" s="12">
        <v>45827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4679.9500000000007</v>
      </c>
      <c r="AB111" s="8">
        <v>4679.9500000000007</v>
      </c>
      <c r="AC111" s="8">
        <v>0</v>
      </c>
      <c r="AD111" s="8">
        <v>0</v>
      </c>
      <c r="AE111" s="8">
        <v>0</v>
      </c>
      <c r="AF111" s="8" t="s">
        <v>467</v>
      </c>
      <c r="AG111" s="1" t="s">
        <v>119</v>
      </c>
      <c r="AH111" s="1" t="s">
        <v>74</v>
      </c>
      <c r="AI111" s="1">
        <v>2</v>
      </c>
      <c r="AJ111" s="3">
        <v>45827</v>
      </c>
      <c r="AK111" s="3">
        <v>0</v>
      </c>
      <c r="AL111" s="3">
        <v>45818</v>
      </c>
      <c r="AM111" s="3">
        <v>45825</v>
      </c>
      <c r="AN111" s="3">
        <v>45826</v>
      </c>
      <c r="AO111" s="3">
        <v>45826</v>
      </c>
      <c r="AP111" s="3">
        <v>45822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45820</v>
      </c>
      <c r="B112" s="14" t="s">
        <v>585</v>
      </c>
      <c r="C112" s="9" t="s">
        <v>73</v>
      </c>
      <c r="D112" s="13" t="s">
        <v>562</v>
      </c>
      <c r="E112" s="9">
        <v>20</v>
      </c>
      <c r="F112" s="9">
        <v>32</v>
      </c>
      <c r="G112" s="9" t="s">
        <v>60</v>
      </c>
      <c r="H112" s="9">
        <v>0</v>
      </c>
      <c r="I112" s="9">
        <v>72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150</v>
      </c>
      <c r="T112" s="12">
        <v>45832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82</v>
      </c>
      <c r="AA112" s="8">
        <v>4679.9500000000007</v>
      </c>
      <c r="AB112" s="8">
        <v>4679.9500000000007</v>
      </c>
      <c r="AC112" s="8">
        <v>0</v>
      </c>
      <c r="AD112" s="8">
        <v>0</v>
      </c>
      <c r="AE112" s="8">
        <v>0</v>
      </c>
      <c r="AF112" s="8" t="s">
        <v>563</v>
      </c>
      <c r="AG112" s="1" t="s">
        <v>121</v>
      </c>
      <c r="AH112" s="1" t="s">
        <v>74</v>
      </c>
      <c r="AI112" s="1">
        <v>2</v>
      </c>
      <c r="AJ112" s="3">
        <v>45832</v>
      </c>
      <c r="AK112" s="3">
        <v>0</v>
      </c>
      <c r="AL112" s="3">
        <v>45823</v>
      </c>
      <c r="AM112" s="3">
        <v>45830</v>
      </c>
      <c r="AN112" s="3">
        <v>45831</v>
      </c>
      <c r="AO112" s="3">
        <v>45831</v>
      </c>
      <c r="AP112" s="3">
        <v>45827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45818</v>
      </c>
      <c r="B113" s="14" t="s">
        <v>564</v>
      </c>
      <c r="C113" s="9" t="s">
        <v>86</v>
      </c>
      <c r="D113" s="13" t="s">
        <v>346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212</v>
      </c>
      <c r="T113" s="12">
        <v>45831</v>
      </c>
      <c r="U113" s="11">
        <v>30000</v>
      </c>
      <c r="V113" s="10">
        <v>0</v>
      </c>
      <c r="W113" s="10">
        <v>30000</v>
      </c>
      <c r="X113" s="10">
        <v>31405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532</v>
      </c>
      <c r="AG113" s="1" t="s">
        <v>120</v>
      </c>
      <c r="AH113" s="1" t="s">
        <v>74</v>
      </c>
      <c r="AI113" s="1">
        <v>2</v>
      </c>
      <c r="AJ113" s="3">
        <v>45831</v>
      </c>
      <c r="AK113" s="3">
        <v>0</v>
      </c>
      <c r="AL113" s="3">
        <v>45822</v>
      </c>
      <c r="AM113" s="3">
        <v>45829</v>
      </c>
      <c r="AN113" s="3">
        <v>45830</v>
      </c>
      <c r="AO113" s="3">
        <v>45830</v>
      </c>
      <c r="AP113" s="3">
        <v>45826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45786</v>
      </c>
      <c r="B114" s="14" t="s">
        <v>356</v>
      </c>
      <c r="C114" s="9" t="s">
        <v>86</v>
      </c>
      <c r="D114" s="13" t="s">
        <v>351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252</v>
      </c>
      <c r="T114" s="12">
        <v>45838</v>
      </c>
      <c r="U114" s="11">
        <v>10000</v>
      </c>
      <c r="V114" s="10">
        <v>10196</v>
      </c>
      <c r="W114" s="10">
        <v>0</v>
      </c>
      <c r="X114" s="10">
        <v>10500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239</v>
      </c>
      <c r="AG114" s="1" t="s">
        <v>121</v>
      </c>
      <c r="AH114" s="1" t="s">
        <v>74</v>
      </c>
      <c r="AI114" s="1">
        <v>2</v>
      </c>
      <c r="AJ114" s="3">
        <v>45838</v>
      </c>
      <c r="AK114" s="3">
        <v>0</v>
      </c>
      <c r="AL114" s="3">
        <v>45829</v>
      </c>
      <c r="AM114" s="3">
        <v>45836</v>
      </c>
      <c r="AN114" s="3">
        <v>45837</v>
      </c>
      <c r="AO114" s="3">
        <v>45837</v>
      </c>
      <c r="AP114" s="3">
        <v>45833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45813</v>
      </c>
      <c r="B115" s="14" t="s">
        <v>508</v>
      </c>
      <c r="C115" s="9" t="s">
        <v>86</v>
      </c>
      <c r="D115" s="13" t="s">
        <v>490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252</v>
      </c>
      <c r="T115" s="12">
        <v>45838</v>
      </c>
      <c r="U115" s="11">
        <v>5000</v>
      </c>
      <c r="V115" s="10">
        <v>0</v>
      </c>
      <c r="W115" s="10">
        <v>5000</v>
      </c>
      <c r="X115" s="10">
        <v>5400</v>
      </c>
      <c r="Y115" s="10">
        <v>0</v>
      </c>
      <c r="Z115" s="9" t="s">
        <v>82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239</v>
      </c>
      <c r="AG115" s="1" t="s">
        <v>121</v>
      </c>
      <c r="AH115" s="1" t="s">
        <v>74</v>
      </c>
      <c r="AI115" s="1">
        <v>2</v>
      </c>
      <c r="AJ115" s="3">
        <v>45838</v>
      </c>
      <c r="AK115" s="3">
        <v>0</v>
      </c>
      <c r="AL115" s="3">
        <v>45829</v>
      </c>
      <c r="AM115" s="3">
        <v>45836</v>
      </c>
      <c r="AN115" s="3">
        <v>45837</v>
      </c>
      <c r="AO115" s="3">
        <v>45837</v>
      </c>
      <c r="AP115" s="3">
        <v>45833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45818</v>
      </c>
      <c r="B116" s="14" t="s">
        <v>565</v>
      </c>
      <c r="C116" s="9" t="s">
        <v>546</v>
      </c>
      <c r="D116" s="13" t="s">
        <v>547</v>
      </c>
      <c r="E116" s="9">
        <v>20</v>
      </c>
      <c r="F116" s="9">
        <v>34</v>
      </c>
      <c r="G116" s="9" t="s">
        <v>60</v>
      </c>
      <c r="H116" s="9">
        <v>0</v>
      </c>
      <c r="I116" s="9">
        <v>75</v>
      </c>
      <c r="J116" s="9" t="s">
        <v>57</v>
      </c>
      <c r="K116" s="9">
        <v>5</v>
      </c>
      <c r="L116" s="9" t="s">
        <v>93</v>
      </c>
      <c r="M116" s="10">
        <v>21</v>
      </c>
      <c r="N116" s="9">
        <v>37</v>
      </c>
      <c r="O116" s="9">
        <v>40</v>
      </c>
      <c r="P116" s="10">
        <v>479.23258992000001</v>
      </c>
      <c r="Q116" s="10">
        <v>0</v>
      </c>
      <c r="R116" s="10">
        <v>479.23258992000001</v>
      </c>
      <c r="S116" s="9" t="s">
        <v>71</v>
      </c>
      <c r="T116" s="12">
        <v>45832</v>
      </c>
      <c r="U116" s="11">
        <v>25000</v>
      </c>
      <c r="V116" s="10">
        <v>0</v>
      </c>
      <c r="W116" s="10">
        <v>25000</v>
      </c>
      <c r="X116" s="10">
        <v>0</v>
      </c>
      <c r="Y116" s="10">
        <v>26250</v>
      </c>
      <c r="Z116" s="9" t="s">
        <v>82</v>
      </c>
      <c r="AA116" s="8">
        <v>24796.750000000004</v>
      </c>
      <c r="AB116" s="8">
        <v>24796.750000000004</v>
      </c>
      <c r="AC116" s="8">
        <v>0</v>
      </c>
      <c r="AD116" s="8">
        <v>0</v>
      </c>
      <c r="AE116" s="8">
        <v>0</v>
      </c>
      <c r="AF116" s="8" t="s">
        <v>421</v>
      </c>
      <c r="AG116" s="1" t="s">
        <v>121</v>
      </c>
      <c r="AH116" s="1" t="s">
        <v>72</v>
      </c>
      <c r="AI116" s="1">
        <v>3</v>
      </c>
      <c r="AJ116" s="3">
        <v>45832</v>
      </c>
      <c r="AK116" s="3">
        <v>0</v>
      </c>
      <c r="AL116" s="3">
        <v>45822</v>
      </c>
      <c r="AM116" s="3">
        <v>45829</v>
      </c>
      <c r="AN116" s="3">
        <v>45830</v>
      </c>
      <c r="AO116" s="3">
        <v>45830</v>
      </c>
      <c r="AP116" s="3">
        <v>45827</v>
      </c>
      <c r="AQ116" s="3">
        <v>45831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45818</v>
      </c>
      <c r="B117" s="14" t="s">
        <v>566</v>
      </c>
      <c r="C117" s="9" t="s">
        <v>86</v>
      </c>
      <c r="D117" s="13" t="s">
        <v>346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212</v>
      </c>
      <c r="T117" s="12">
        <v>45842</v>
      </c>
      <c r="U117" s="11">
        <v>50000</v>
      </c>
      <c r="V117" s="10">
        <v>0</v>
      </c>
      <c r="W117" s="10">
        <v>50000</v>
      </c>
      <c r="X117" s="10">
        <v>52500</v>
      </c>
      <c r="Y117" s="10">
        <v>0</v>
      </c>
      <c r="Z117" s="9" t="s">
        <v>82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532</v>
      </c>
      <c r="AG117" s="1" t="s">
        <v>120</v>
      </c>
      <c r="AH117" s="1" t="s">
        <v>74</v>
      </c>
      <c r="AI117" s="1">
        <v>2</v>
      </c>
      <c r="AJ117" s="3">
        <v>45842</v>
      </c>
      <c r="AK117" s="3">
        <v>0</v>
      </c>
      <c r="AL117" s="3">
        <v>45833</v>
      </c>
      <c r="AM117" s="3">
        <v>45840</v>
      </c>
      <c r="AN117" s="3">
        <v>45841</v>
      </c>
      <c r="AO117" s="3">
        <v>45841</v>
      </c>
      <c r="AP117" s="3">
        <v>45837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45805</v>
      </c>
      <c r="B118" s="14" t="s">
        <v>430</v>
      </c>
      <c r="C118" s="9" t="s">
        <v>86</v>
      </c>
      <c r="D118" s="13" t="s">
        <v>431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212</v>
      </c>
      <c r="T118" s="12">
        <v>45845</v>
      </c>
      <c r="U118" s="11">
        <v>5000</v>
      </c>
      <c r="V118" s="10">
        <v>0</v>
      </c>
      <c r="W118" s="10">
        <v>5000</v>
      </c>
      <c r="X118" s="10">
        <v>5400</v>
      </c>
      <c r="Y118" s="10">
        <v>0</v>
      </c>
      <c r="Z118" s="9" t="s">
        <v>82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347</v>
      </c>
      <c r="AG118" s="1" t="s">
        <v>120</v>
      </c>
      <c r="AH118" s="1" t="s">
        <v>74</v>
      </c>
      <c r="AI118" s="1">
        <v>2</v>
      </c>
      <c r="AJ118" s="3">
        <v>45845</v>
      </c>
      <c r="AK118" s="3">
        <v>0</v>
      </c>
      <c r="AL118" s="3">
        <v>45836</v>
      </c>
      <c r="AM118" s="3">
        <v>45843</v>
      </c>
      <c r="AN118" s="3">
        <v>45844</v>
      </c>
      <c r="AO118" s="3">
        <v>45844</v>
      </c>
      <c r="AP118" s="3">
        <v>45840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45805</v>
      </c>
      <c r="B119" s="14" t="s">
        <v>430</v>
      </c>
      <c r="C119" s="9" t="s">
        <v>86</v>
      </c>
      <c r="D119" s="13" t="s">
        <v>328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212</v>
      </c>
      <c r="T119" s="12">
        <v>45845</v>
      </c>
      <c r="U119" s="11">
        <v>5000</v>
      </c>
      <c r="V119" s="10">
        <v>0</v>
      </c>
      <c r="W119" s="10">
        <v>5000</v>
      </c>
      <c r="X119" s="10">
        <v>5450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347</v>
      </c>
      <c r="AG119" s="1" t="s">
        <v>120</v>
      </c>
      <c r="AH119" s="1" t="s">
        <v>74</v>
      </c>
      <c r="AI119" s="1">
        <v>2</v>
      </c>
      <c r="AJ119" s="3">
        <v>45845</v>
      </c>
      <c r="AK119" s="3">
        <v>0</v>
      </c>
      <c r="AL119" s="3">
        <v>45836</v>
      </c>
      <c r="AM119" s="3">
        <v>45843</v>
      </c>
      <c r="AN119" s="3">
        <v>45844</v>
      </c>
      <c r="AO119" s="3">
        <v>45844</v>
      </c>
      <c r="AP119" s="3">
        <v>45840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45818</v>
      </c>
      <c r="B120" s="14" t="s">
        <v>567</v>
      </c>
      <c r="C120" s="9" t="s">
        <v>86</v>
      </c>
      <c r="D120" s="13" t="s">
        <v>533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212</v>
      </c>
      <c r="T120" s="12">
        <v>45847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82</v>
      </c>
      <c r="AA120" s="8">
        <v>32270.700000000004</v>
      </c>
      <c r="AB120" s="8">
        <v>32270.700000000004</v>
      </c>
      <c r="AC120" s="8">
        <v>0</v>
      </c>
      <c r="AD120" s="8">
        <v>0</v>
      </c>
      <c r="AE120" s="8">
        <v>0</v>
      </c>
      <c r="AF120" s="8" t="s">
        <v>532</v>
      </c>
      <c r="AG120" s="1" t="s">
        <v>120</v>
      </c>
      <c r="AH120" s="1" t="s">
        <v>74</v>
      </c>
      <c r="AI120" s="1">
        <v>2</v>
      </c>
      <c r="AJ120" s="3">
        <v>45847</v>
      </c>
      <c r="AK120" s="3">
        <v>0</v>
      </c>
      <c r="AL120" s="3">
        <v>45838</v>
      </c>
      <c r="AM120" s="3">
        <v>45845</v>
      </c>
      <c r="AN120" s="3">
        <v>45846</v>
      </c>
      <c r="AO120" s="3">
        <v>45846</v>
      </c>
      <c r="AP120" s="3">
        <v>45842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45818</v>
      </c>
      <c r="B121" s="14" t="s">
        <v>568</v>
      </c>
      <c r="C121" s="9" t="s">
        <v>86</v>
      </c>
      <c r="D121" s="13" t="s">
        <v>534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212</v>
      </c>
      <c r="T121" s="12">
        <v>45847</v>
      </c>
      <c r="U121" s="11">
        <v>30000</v>
      </c>
      <c r="V121" s="10">
        <v>0</v>
      </c>
      <c r="W121" s="10">
        <v>30000</v>
      </c>
      <c r="X121" s="10">
        <v>0</v>
      </c>
      <c r="Y121" s="10">
        <v>31500</v>
      </c>
      <c r="Z121" s="9" t="s">
        <v>82</v>
      </c>
      <c r="AA121" s="8">
        <v>32270.700000000004</v>
      </c>
      <c r="AB121" s="8">
        <v>18074</v>
      </c>
      <c r="AC121" s="8">
        <v>14196.700000000004</v>
      </c>
      <c r="AD121" s="8">
        <v>0</v>
      </c>
      <c r="AE121" s="8">
        <v>0</v>
      </c>
      <c r="AF121" s="8" t="s">
        <v>532</v>
      </c>
      <c r="AG121" s="1" t="s">
        <v>120</v>
      </c>
      <c r="AH121" s="1" t="s">
        <v>74</v>
      </c>
      <c r="AI121" s="1">
        <v>2</v>
      </c>
      <c r="AJ121" s="3">
        <v>45847</v>
      </c>
      <c r="AK121" s="3">
        <v>0</v>
      </c>
      <c r="AL121" s="3">
        <v>45838</v>
      </c>
      <c r="AM121" s="3">
        <v>45845</v>
      </c>
      <c r="AN121" s="3">
        <v>45846</v>
      </c>
      <c r="AO121" s="3">
        <v>45846</v>
      </c>
      <c r="AP121" s="3">
        <v>45842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1085.2588444444448</v>
      </c>
    </row>
    <row r="122" spans="1:56" ht="27.75" customHeight="1" x14ac:dyDescent="0.45">
      <c r="A122" s="3">
        <v>45818</v>
      </c>
      <c r="B122" s="14" t="s">
        <v>567</v>
      </c>
      <c r="C122" s="9" t="s">
        <v>86</v>
      </c>
      <c r="D122" s="13" t="s">
        <v>346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212</v>
      </c>
      <c r="T122" s="12">
        <v>45859</v>
      </c>
      <c r="U122" s="11">
        <v>50000</v>
      </c>
      <c r="V122" s="10">
        <v>0</v>
      </c>
      <c r="W122" s="10">
        <v>50000</v>
      </c>
      <c r="X122" s="10">
        <v>0</v>
      </c>
      <c r="Y122" s="10">
        <v>52500</v>
      </c>
      <c r="Z122" s="9" t="s">
        <v>82</v>
      </c>
      <c r="AA122" s="8">
        <v>53784.500000000007</v>
      </c>
      <c r="AB122" s="8">
        <v>0</v>
      </c>
      <c r="AC122" s="8">
        <v>53784.500000000007</v>
      </c>
      <c r="AD122" s="8">
        <v>0</v>
      </c>
      <c r="AE122" s="8">
        <v>0</v>
      </c>
      <c r="AF122" s="8" t="s">
        <v>532</v>
      </c>
      <c r="AG122" s="1" t="s">
        <v>120</v>
      </c>
      <c r="AH122" s="1" t="s">
        <v>74</v>
      </c>
      <c r="AI122" s="1">
        <v>2</v>
      </c>
      <c r="AJ122" s="3">
        <v>45859</v>
      </c>
      <c r="AK122" s="3">
        <v>0</v>
      </c>
      <c r="AL122" s="3">
        <v>45850</v>
      </c>
      <c r="AM122" s="3">
        <v>45857</v>
      </c>
      <c r="AN122" s="3">
        <v>45858</v>
      </c>
      <c r="AO122" s="3">
        <v>45858</v>
      </c>
      <c r="AP122" s="3">
        <v>45854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4111.5262222222227</v>
      </c>
    </row>
    <row r="123" spans="1:56" ht="27.75" customHeight="1" x14ac:dyDescent="0.45">
      <c r="A123" s="3">
        <v>45818</v>
      </c>
      <c r="B123" s="14" t="s">
        <v>568</v>
      </c>
      <c r="C123" s="9" t="s">
        <v>86</v>
      </c>
      <c r="D123" s="13" t="s">
        <v>533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212</v>
      </c>
      <c r="T123" s="12">
        <v>45859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82</v>
      </c>
      <c r="AA123" s="8">
        <v>32270.700000000004</v>
      </c>
      <c r="AB123" s="8">
        <v>0</v>
      </c>
      <c r="AC123" s="8">
        <v>32270.700000000004</v>
      </c>
      <c r="AD123" s="8">
        <v>0</v>
      </c>
      <c r="AE123" s="8">
        <v>0</v>
      </c>
      <c r="AF123" s="8" t="s">
        <v>532</v>
      </c>
      <c r="AG123" s="1" t="s">
        <v>120</v>
      </c>
      <c r="AH123" s="1" t="s">
        <v>74</v>
      </c>
      <c r="AI123" s="1">
        <v>2</v>
      </c>
      <c r="AJ123" s="3">
        <v>45859</v>
      </c>
      <c r="AK123" s="3">
        <v>0</v>
      </c>
      <c r="AL123" s="3">
        <v>45850</v>
      </c>
      <c r="AM123" s="3">
        <v>45857</v>
      </c>
      <c r="AN123" s="3">
        <v>45858</v>
      </c>
      <c r="AO123" s="3">
        <v>45858</v>
      </c>
      <c r="AP123" s="3">
        <v>45854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2466.9157333333337</v>
      </c>
    </row>
    <row r="124" spans="1:56" ht="27.75" customHeight="1" x14ac:dyDescent="0.45">
      <c r="A124" s="3">
        <v>45821</v>
      </c>
      <c r="B124" s="14" t="s">
        <v>590</v>
      </c>
      <c r="C124" s="9" t="s">
        <v>86</v>
      </c>
      <c r="D124" s="13" t="s">
        <v>346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212</v>
      </c>
      <c r="T124" s="12">
        <v>45852</v>
      </c>
      <c r="U124" s="11">
        <v>80000</v>
      </c>
      <c r="V124" s="10">
        <v>0</v>
      </c>
      <c r="W124" s="10">
        <v>80000</v>
      </c>
      <c r="X124" s="10">
        <v>0</v>
      </c>
      <c r="Y124" s="10">
        <v>84000</v>
      </c>
      <c r="Z124" s="9" t="s">
        <v>82</v>
      </c>
      <c r="AA124" s="8">
        <v>86055.200000000012</v>
      </c>
      <c r="AB124" s="8">
        <v>0</v>
      </c>
      <c r="AC124" s="8">
        <v>86055.200000000012</v>
      </c>
      <c r="AD124" s="8">
        <v>0</v>
      </c>
      <c r="AE124" s="8">
        <v>0</v>
      </c>
      <c r="AF124" s="8" t="s">
        <v>347</v>
      </c>
      <c r="AG124" s="1" t="s">
        <v>120</v>
      </c>
      <c r="AH124" s="1" t="s">
        <v>74</v>
      </c>
      <c r="AI124" s="1">
        <v>2</v>
      </c>
      <c r="AJ124" s="3">
        <v>45852</v>
      </c>
      <c r="AK124" s="3">
        <v>0</v>
      </c>
      <c r="AL124" s="3">
        <v>45843</v>
      </c>
      <c r="AM124" s="3">
        <v>45850</v>
      </c>
      <c r="AN124" s="3">
        <v>45851</v>
      </c>
      <c r="AO124" s="3">
        <v>45851</v>
      </c>
      <c r="AP124" s="3">
        <v>45847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6578.441955555556</v>
      </c>
    </row>
    <row r="125" spans="1:56" ht="27.75" customHeight="1" x14ac:dyDescent="0.45">
      <c r="A125" s="3">
        <v>45821</v>
      </c>
      <c r="B125" s="14" t="s">
        <v>590</v>
      </c>
      <c r="C125" s="9" t="s">
        <v>86</v>
      </c>
      <c r="D125" s="13" t="s">
        <v>591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212</v>
      </c>
      <c r="T125" s="12">
        <v>45852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82</v>
      </c>
      <c r="AA125" s="8">
        <v>21513.800000000003</v>
      </c>
      <c r="AB125" s="8">
        <v>0</v>
      </c>
      <c r="AC125" s="8">
        <v>21513.800000000003</v>
      </c>
      <c r="AD125" s="8">
        <v>0</v>
      </c>
      <c r="AE125" s="8">
        <v>0</v>
      </c>
      <c r="AF125" s="8" t="s">
        <v>347</v>
      </c>
      <c r="AG125" s="1" t="s">
        <v>120</v>
      </c>
      <c r="AH125" s="1" t="s">
        <v>74</v>
      </c>
      <c r="AI125" s="1">
        <v>2</v>
      </c>
      <c r="AJ125" s="3">
        <v>45852</v>
      </c>
      <c r="AK125" s="3">
        <v>0</v>
      </c>
      <c r="AL125" s="3">
        <v>45843</v>
      </c>
      <c r="AM125" s="3">
        <v>45850</v>
      </c>
      <c r="AN125" s="3">
        <v>45851</v>
      </c>
      <c r="AO125" s="3">
        <v>45851</v>
      </c>
      <c r="AP125" s="3">
        <v>45847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1644.610488888889</v>
      </c>
    </row>
    <row r="126" spans="1:56" ht="27.75" customHeight="1" x14ac:dyDescent="0.45">
      <c r="A126" s="3">
        <v>45821</v>
      </c>
      <c r="B126" s="14" t="s">
        <v>592</v>
      </c>
      <c r="C126" s="9" t="s">
        <v>86</v>
      </c>
      <c r="D126" s="13" t="s">
        <v>593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212</v>
      </c>
      <c r="T126" s="12">
        <v>45848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82</v>
      </c>
      <c r="AA126" s="8">
        <v>5378.4500000000007</v>
      </c>
      <c r="AB126" s="8">
        <v>0</v>
      </c>
      <c r="AC126" s="8">
        <v>5378.4500000000007</v>
      </c>
      <c r="AD126" s="8">
        <v>0</v>
      </c>
      <c r="AE126" s="8">
        <v>0</v>
      </c>
      <c r="AF126" s="8" t="s">
        <v>347</v>
      </c>
      <c r="AG126" s="1" t="s">
        <v>119</v>
      </c>
      <c r="AH126" s="1" t="s">
        <v>74</v>
      </c>
      <c r="AI126" s="1">
        <v>2</v>
      </c>
      <c r="AJ126" s="3">
        <v>45848</v>
      </c>
      <c r="AK126" s="3">
        <v>0</v>
      </c>
      <c r="AL126" s="3">
        <v>45839</v>
      </c>
      <c r="AM126" s="3">
        <v>45846</v>
      </c>
      <c r="AN126" s="3">
        <v>45847</v>
      </c>
      <c r="AO126" s="3">
        <v>45847</v>
      </c>
      <c r="AP126" s="3">
        <v>45843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411.15262222222225</v>
      </c>
    </row>
    <row r="127" spans="1:56" ht="27.75" customHeight="1" x14ac:dyDescent="0.45">
      <c r="A127" s="3">
        <v>45821</v>
      </c>
      <c r="B127" s="14" t="s">
        <v>592</v>
      </c>
      <c r="C127" s="9" t="s">
        <v>86</v>
      </c>
      <c r="D127" s="13" t="s">
        <v>594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212</v>
      </c>
      <c r="T127" s="12">
        <v>45848</v>
      </c>
      <c r="U127" s="11">
        <v>30000</v>
      </c>
      <c r="V127" s="10">
        <v>0</v>
      </c>
      <c r="W127" s="10">
        <v>30000</v>
      </c>
      <c r="X127" s="10">
        <v>0</v>
      </c>
      <c r="Y127" s="10">
        <v>31500</v>
      </c>
      <c r="Z127" s="9" t="s">
        <v>82</v>
      </c>
      <c r="AA127" s="8">
        <v>32270.700000000004</v>
      </c>
      <c r="AB127" s="8">
        <v>0</v>
      </c>
      <c r="AC127" s="8">
        <v>32270.700000000004</v>
      </c>
      <c r="AD127" s="8">
        <v>0</v>
      </c>
      <c r="AE127" s="8">
        <v>0</v>
      </c>
      <c r="AF127" s="8" t="s">
        <v>347</v>
      </c>
      <c r="AG127" s="1" t="s">
        <v>61</v>
      </c>
      <c r="AH127" s="1" t="s">
        <v>74</v>
      </c>
      <c r="AI127" s="1">
        <v>2</v>
      </c>
      <c r="AJ127" s="3">
        <v>45848</v>
      </c>
      <c r="AK127" s="3">
        <v>0</v>
      </c>
      <c r="AL127" s="3">
        <v>45839</v>
      </c>
      <c r="AM127" s="3">
        <v>45846</v>
      </c>
      <c r="AN127" s="3">
        <v>45847</v>
      </c>
      <c r="AO127" s="3">
        <v>45847</v>
      </c>
      <c r="AP127" s="3">
        <v>45843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2466.9157333333337</v>
      </c>
    </row>
    <row r="128" spans="1:56" ht="27.75" customHeight="1" x14ac:dyDescent="0.45">
      <c r="A128" s="3">
        <v>45821</v>
      </c>
      <c r="B128" s="14" t="s">
        <v>592</v>
      </c>
      <c r="C128" s="9" t="s">
        <v>86</v>
      </c>
      <c r="D128" s="13" t="s">
        <v>595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212</v>
      </c>
      <c r="T128" s="12">
        <v>45848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82</v>
      </c>
      <c r="AA128" s="8">
        <v>5378.4500000000007</v>
      </c>
      <c r="AB128" s="8">
        <v>0</v>
      </c>
      <c r="AC128" s="8">
        <v>5378.4500000000007</v>
      </c>
      <c r="AD128" s="8">
        <v>0</v>
      </c>
      <c r="AE128" s="8">
        <v>0</v>
      </c>
      <c r="AF128" s="8" t="s">
        <v>347</v>
      </c>
      <c r="AG128" s="1" t="s">
        <v>119</v>
      </c>
      <c r="AH128" s="1" t="s">
        <v>74</v>
      </c>
      <c r="AI128" s="1">
        <v>2</v>
      </c>
      <c r="AJ128" s="3">
        <v>45848</v>
      </c>
      <c r="AK128" s="3">
        <v>0</v>
      </c>
      <c r="AL128" s="3">
        <v>45839</v>
      </c>
      <c r="AM128" s="3">
        <v>45846</v>
      </c>
      <c r="AN128" s="3">
        <v>45847</v>
      </c>
      <c r="AO128" s="3">
        <v>45847</v>
      </c>
      <c r="AP128" s="3">
        <v>45843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65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411.15262222222225</v>
      </c>
    </row>
    <row r="129" spans="1:56" ht="27.75" customHeight="1" x14ac:dyDescent="0.45">
      <c r="A129" s="3">
        <v>45796</v>
      </c>
      <c r="B129" s="14" t="s">
        <v>375</v>
      </c>
      <c r="C129" s="9" t="s">
        <v>147</v>
      </c>
      <c r="D129" s="13" t="s">
        <v>363</v>
      </c>
      <c r="E129" s="9">
        <v>20</v>
      </c>
      <c r="F129" s="9">
        <v>36</v>
      </c>
      <c r="G129" s="9" t="s">
        <v>60</v>
      </c>
      <c r="H129" s="9">
        <v>0</v>
      </c>
      <c r="I129" s="9">
        <v>78</v>
      </c>
      <c r="J129" s="9" t="s">
        <v>57</v>
      </c>
      <c r="K129" s="9">
        <v>5</v>
      </c>
      <c r="L129" s="9" t="s">
        <v>221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112</v>
      </c>
      <c r="T129" s="12" t="s">
        <v>63</v>
      </c>
      <c r="U129" s="11">
        <v>640</v>
      </c>
      <c r="V129" s="10">
        <v>0</v>
      </c>
      <c r="W129" s="10">
        <v>640</v>
      </c>
      <c r="X129" s="10">
        <v>83500</v>
      </c>
      <c r="Y129" s="10">
        <v>0</v>
      </c>
      <c r="Z129" s="9" t="s">
        <v>82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240</v>
      </c>
      <c r="AG129" s="1" t="s">
        <v>119</v>
      </c>
      <c r="AH129" s="1" t="s">
        <v>74</v>
      </c>
      <c r="AI129" s="1">
        <v>2</v>
      </c>
      <c r="AJ129" s="3" t="s">
        <v>63</v>
      </c>
      <c r="AK129" s="3">
        <v>0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 t="s">
        <v>141</v>
      </c>
      <c r="B130" s="14" t="s">
        <v>141</v>
      </c>
      <c r="C130" s="9" t="s">
        <v>147</v>
      </c>
      <c r="D130" s="13" t="s">
        <v>61</v>
      </c>
      <c r="E130" s="9">
        <v>20</v>
      </c>
      <c r="F130" s="9">
        <v>36</v>
      </c>
      <c r="G130" s="9" t="s">
        <v>60</v>
      </c>
      <c r="H130" s="9">
        <v>0</v>
      </c>
      <c r="I130" s="9">
        <v>78</v>
      </c>
      <c r="J130" s="9" t="s">
        <v>57</v>
      </c>
      <c r="K130" s="9">
        <v>5</v>
      </c>
      <c r="L130" s="9" t="s">
        <v>221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112</v>
      </c>
      <c r="T130" s="12">
        <v>45838</v>
      </c>
      <c r="U130" s="11">
        <v>150000</v>
      </c>
      <c r="V130" s="10">
        <v>0</v>
      </c>
      <c r="W130" s="10">
        <v>150000</v>
      </c>
      <c r="X130" s="10">
        <v>0</v>
      </c>
      <c r="Y130" s="10">
        <v>157500</v>
      </c>
      <c r="Z130" s="9" t="s">
        <v>82</v>
      </c>
      <c r="AA130" s="8">
        <v>157162.5</v>
      </c>
      <c r="AB130" s="8">
        <v>0</v>
      </c>
      <c r="AC130" s="8">
        <v>157162.5</v>
      </c>
      <c r="AD130" s="8">
        <v>0</v>
      </c>
      <c r="AE130" s="8">
        <v>0</v>
      </c>
      <c r="AF130" s="8" t="s">
        <v>240</v>
      </c>
      <c r="AG130" s="1" t="s">
        <v>119</v>
      </c>
      <c r="AH130" s="1" t="s">
        <v>74</v>
      </c>
      <c r="AI130" s="1">
        <v>2</v>
      </c>
      <c r="AJ130" s="3">
        <v>45838</v>
      </c>
      <c r="AK130" s="3">
        <v>0</v>
      </c>
      <c r="AL130" s="3">
        <v>45829</v>
      </c>
      <c r="AM130" s="3">
        <v>45836</v>
      </c>
      <c r="AN130" s="3">
        <v>45837</v>
      </c>
      <c r="AO130" s="3">
        <v>45837</v>
      </c>
      <c r="AP130" s="3">
        <v>45833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12014.2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37</v>
      </c>
      <c r="G131" s="9">
        <v>0</v>
      </c>
      <c r="H131" s="9">
        <v>0</v>
      </c>
      <c r="I131" s="9">
        <v>80</v>
      </c>
      <c r="J131" s="9" t="s">
        <v>57</v>
      </c>
      <c r="K131" s="9">
        <v>3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82</v>
      </c>
      <c r="AA131" s="8">
        <v>492512.35000000009</v>
      </c>
      <c r="AB131" s="8">
        <v>84501.35</v>
      </c>
      <c r="AC131" s="8">
        <v>408011.00000000006</v>
      </c>
      <c r="AD131" s="8">
        <v>0</v>
      </c>
      <c r="AE131" s="8">
        <v>0</v>
      </c>
      <c r="AF131" s="8" t="s">
        <v>58</v>
      </c>
      <c r="AG131" s="1" t="s">
        <v>119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>
        <v>45815</v>
      </c>
      <c r="B132" s="14" t="s">
        <v>518</v>
      </c>
      <c r="C132" s="9" t="s">
        <v>519</v>
      </c>
      <c r="D132" s="13" t="s">
        <v>332</v>
      </c>
      <c r="E132" s="9">
        <v>20</v>
      </c>
      <c r="F132" s="9">
        <v>34</v>
      </c>
      <c r="G132" s="9" t="s">
        <v>60</v>
      </c>
      <c r="H132" s="9">
        <v>0</v>
      </c>
      <c r="I132" s="9">
        <v>85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128</v>
      </c>
      <c r="T132" s="12">
        <v>45838</v>
      </c>
      <c r="U132" s="11">
        <v>1345000</v>
      </c>
      <c r="V132" s="10">
        <v>825000</v>
      </c>
      <c r="W132" s="10">
        <v>520000</v>
      </c>
      <c r="X132" s="10">
        <v>858367</v>
      </c>
      <c r="Y132" s="10">
        <v>510964.65</v>
      </c>
      <c r="Z132" s="9" t="s">
        <v>333</v>
      </c>
      <c r="AA132" s="8">
        <v>465344.19315404998</v>
      </c>
      <c r="AB132" s="8">
        <v>108001.92811785615</v>
      </c>
      <c r="AC132" s="8">
        <v>357342.26503619383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74</v>
      </c>
      <c r="AI132" s="1">
        <v>2</v>
      </c>
      <c r="AJ132" s="3">
        <v>45838</v>
      </c>
      <c r="AK132" s="3">
        <v>0</v>
      </c>
      <c r="AL132" s="3">
        <v>45829</v>
      </c>
      <c r="AM132" s="3">
        <v>45836</v>
      </c>
      <c r="AN132" s="3">
        <v>45837</v>
      </c>
      <c r="AO132" s="3">
        <v>45837</v>
      </c>
      <c r="AP132" s="3">
        <v>45833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334</v>
      </c>
      <c r="BD132" s="56">
        <v>31386.56227901236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34</v>
      </c>
      <c r="G133" s="9">
        <v>0</v>
      </c>
      <c r="H133" s="9">
        <v>0</v>
      </c>
      <c r="I133" s="9">
        <v>85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333</v>
      </c>
      <c r="AA133" s="8">
        <v>465344.19315404998</v>
      </c>
      <c r="AB133" s="8">
        <v>108001.92811785615</v>
      </c>
      <c r="AC133" s="8">
        <v>357342.26503619383</v>
      </c>
      <c r="AD133" s="8">
        <v>0</v>
      </c>
      <c r="AE133" s="8">
        <v>0</v>
      </c>
      <c r="AF133" s="8" t="s">
        <v>58</v>
      </c>
      <c r="AG133" s="1" t="s">
        <v>122</v>
      </c>
      <c r="AH133" s="1">
        <v>0</v>
      </c>
      <c r="AI133" s="1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335</v>
      </c>
      <c r="BD133" s="56">
        <v>0</v>
      </c>
    </row>
    <row r="134" spans="1:56" ht="27.75" customHeight="1" x14ac:dyDescent="0.45">
      <c r="A134" s="3">
        <v>45818</v>
      </c>
      <c r="B134" s="14" t="s">
        <v>586</v>
      </c>
      <c r="C134" s="9" t="s">
        <v>185</v>
      </c>
      <c r="D134" s="13" t="s">
        <v>59</v>
      </c>
      <c r="E134" s="9">
        <v>21</v>
      </c>
      <c r="F134" s="9">
        <v>38</v>
      </c>
      <c r="G134" s="9" t="s">
        <v>60</v>
      </c>
      <c r="H134" s="9">
        <v>0</v>
      </c>
      <c r="I134" s="9">
        <v>69</v>
      </c>
      <c r="J134" s="9" t="s">
        <v>57</v>
      </c>
      <c r="K134" s="9">
        <v>5</v>
      </c>
      <c r="L134" s="9" t="s">
        <v>93</v>
      </c>
      <c r="M134" s="10">
        <v>22</v>
      </c>
      <c r="N134" s="9">
        <v>41</v>
      </c>
      <c r="O134" s="9">
        <v>40</v>
      </c>
      <c r="P134" s="10">
        <v>122.39242618239999</v>
      </c>
      <c r="Q134" s="10">
        <v>0</v>
      </c>
      <c r="R134" s="10">
        <v>122.39242618239999</v>
      </c>
      <c r="S134" s="9" t="s">
        <v>71</v>
      </c>
      <c r="T134" s="12">
        <v>45824</v>
      </c>
      <c r="U134" s="11">
        <v>10000</v>
      </c>
      <c r="V134" s="10">
        <v>4500</v>
      </c>
      <c r="W134" s="10">
        <v>5500</v>
      </c>
      <c r="X134" s="10">
        <v>0</v>
      </c>
      <c r="Y134" s="10">
        <v>0</v>
      </c>
      <c r="Z134" s="9" t="s">
        <v>135</v>
      </c>
      <c r="AA134" s="8">
        <v>6069.9650000000001</v>
      </c>
      <c r="AB134" s="8">
        <v>2800</v>
      </c>
      <c r="AC134" s="8">
        <v>3269.9650000000001</v>
      </c>
      <c r="AD134" s="8">
        <v>0</v>
      </c>
      <c r="AE134" s="8">
        <v>0</v>
      </c>
      <c r="AF134" s="8">
        <v>0</v>
      </c>
      <c r="AG134" s="1" t="s">
        <v>119</v>
      </c>
      <c r="AH134" s="1" t="s">
        <v>389</v>
      </c>
      <c r="AI134" s="1">
        <v>2</v>
      </c>
      <c r="AJ134" s="3">
        <v>45824</v>
      </c>
      <c r="AK134" s="3">
        <v>0</v>
      </c>
      <c r="AL134" s="3">
        <v>0</v>
      </c>
      <c r="AM134" s="3">
        <v>0</v>
      </c>
      <c r="AN134" s="3">
        <v>0</v>
      </c>
      <c r="AO134" s="3">
        <v>45822</v>
      </c>
      <c r="AP134" s="3">
        <v>45819</v>
      </c>
      <c r="AQ134" s="3">
        <v>45823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223.17511124999999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21</v>
      </c>
      <c r="F135" s="9">
        <v>37</v>
      </c>
      <c r="G135" s="9" t="s">
        <v>60</v>
      </c>
      <c r="H135" s="9">
        <v>0</v>
      </c>
      <c r="I135" s="9">
        <v>67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135</v>
      </c>
      <c r="AA135" s="8">
        <v>6069.9650000000001</v>
      </c>
      <c r="AB135" s="8">
        <v>2800</v>
      </c>
      <c r="AC135" s="8">
        <v>3269.9650000000001</v>
      </c>
      <c r="AD135" s="8">
        <v>0</v>
      </c>
      <c r="AE135" s="8">
        <v>0</v>
      </c>
      <c r="AF135" s="8" t="s">
        <v>58</v>
      </c>
      <c r="AG135" s="1" t="s">
        <v>119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7.75" customHeight="1" x14ac:dyDescent="0.45">
      <c r="A136" s="3">
        <v>45799</v>
      </c>
      <c r="B136" s="14" t="s">
        <v>419</v>
      </c>
      <c r="C136" s="9" t="s">
        <v>115</v>
      </c>
      <c r="D136" s="13" t="s">
        <v>298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45825</v>
      </c>
      <c r="U136" s="11">
        <v>9545</v>
      </c>
      <c r="V136" s="10">
        <v>10163</v>
      </c>
      <c r="W136" s="10">
        <v>0</v>
      </c>
      <c r="X136" s="10">
        <v>21000</v>
      </c>
      <c r="Y136" s="10">
        <v>0</v>
      </c>
      <c r="Z136" s="9" t="s">
        <v>124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119</v>
      </c>
      <c r="AH136" s="1" t="s">
        <v>68</v>
      </c>
      <c r="AI136" s="1">
        <v>4</v>
      </c>
      <c r="AJ136" s="3">
        <v>45825</v>
      </c>
      <c r="AK136" s="3">
        <v>45821</v>
      </c>
      <c r="AL136" s="3">
        <v>45815</v>
      </c>
      <c r="AM136" s="3">
        <v>45822</v>
      </c>
      <c r="AN136" s="3">
        <v>45823</v>
      </c>
      <c r="AO136" s="3">
        <v>45823</v>
      </c>
      <c r="AP136" s="3">
        <v>45820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0</v>
      </c>
    </row>
    <row r="137" spans="1:56" ht="27.75" customHeight="1" x14ac:dyDescent="0.45">
      <c r="A137" s="3">
        <v>45799</v>
      </c>
      <c r="B137" s="14" t="s">
        <v>418</v>
      </c>
      <c r="C137" s="9" t="s">
        <v>115</v>
      </c>
      <c r="D137" s="13" t="s">
        <v>391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92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>
        <v>45825</v>
      </c>
      <c r="U137" s="11">
        <v>20000</v>
      </c>
      <c r="V137" s="10">
        <v>19967</v>
      </c>
      <c r="W137" s="10">
        <v>33</v>
      </c>
      <c r="X137" s="10">
        <v>21000</v>
      </c>
      <c r="Y137" s="10">
        <v>0</v>
      </c>
      <c r="Z137" s="9" t="s">
        <v>124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121</v>
      </c>
      <c r="AH137" s="1" t="s">
        <v>68</v>
      </c>
      <c r="AI137" s="1">
        <v>4</v>
      </c>
      <c r="AJ137" s="3">
        <v>45825</v>
      </c>
      <c r="AK137" s="3">
        <v>45821</v>
      </c>
      <c r="AL137" s="3">
        <v>45815</v>
      </c>
      <c r="AM137" s="3">
        <v>45822</v>
      </c>
      <c r="AN137" s="3">
        <v>45823</v>
      </c>
      <c r="AO137" s="3">
        <v>45823</v>
      </c>
      <c r="AP137" s="3">
        <v>45820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125</v>
      </c>
      <c r="BD137" s="56">
        <v>0</v>
      </c>
    </row>
    <row r="138" spans="1:56" ht="27.75" customHeight="1" x14ac:dyDescent="0.45">
      <c r="A138" s="3">
        <v>45814</v>
      </c>
      <c r="B138" s="14" t="s">
        <v>526</v>
      </c>
      <c r="C138" s="9" t="s">
        <v>111</v>
      </c>
      <c r="D138" s="13" t="s">
        <v>398</v>
      </c>
      <c r="E138" s="9">
        <v>21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42</v>
      </c>
      <c r="O138" s="9">
        <v>40</v>
      </c>
      <c r="P138" s="10">
        <v>68.387785804799989</v>
      </c>
      <c r="Q138" s="10">
        <v>0</v>
      </c>
      <c r="R138" s="10">
        <v>68.387785804799989</v>
      </c>
      <c r="S138" s="9" t="s">
        <v>67</v>
      </c>
      <c r="T138" s="12">
        <v>45824</v>
      </c>
      <c r="U138" s="11">
        <v>3000</v>
      </c>
      <c r="V138" s="10">
        <v>0</v>
      </c>
      <c r="W138" s="10">
        <v>3000</v>
      </c>
      <c r="X138" s="10">
        <v>3300</v>
      </c>
      <c r="Y138" s="10">
        <v>0</v>
      </c>
      <c r="Z138" s="9" t="s">
        <v>124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123</v>
      </c>
      <c r="AH138" s="1" t="s">
        <v>68</v>
      </c>
      <c r="AI138" s="1">
        <v>4</v>
      </c>
      <c r="AJ138" s="3">
        <v>45824</v>
      </c>
      <c r="AK138" s="3">
        <v>45820</v>
      </c>
      <c r="AL138" s="3">
        <v>45814</v>
      </c>
      <c r="AM138" s="3">
        <v>45821</v>
      </c>
      <c r="AN138" s="3">
        <v>45822</v>
      </c>
      <c r="AO138" s="3">
        <v>45822</v>
      </c>
      <c r="AP138" s="3">
        <v>45819</v>
      </c>
      <c r="AQ138" s="3">
        <v>45823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0</v>
      </c>
    </row>
    <row r="139" spans="1:56" ht="27.75" customHeight="1" x14ac:dyDescent="0.45">
      <c r="A139" s="3">
        <v>45814</v>
      </c>
      <c r="B139" s="14" t="s">
        <v>514</v>
      </c>
      <c r="C139" s="9" t="s">
        <v>515</v>
      </c>
      <c r="D139" s="13" t="s">
        <v>516</v>
      </c>
      <c r="E139" s="9">
        <v>21</v>
      </c>
      <c r="F139" s="9">
        <v>37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45827</v>
      </c>
      <c r="U139" s="11">
        <v>5000</v>
      </c>
      <c r="V139" s="10">
        <v>4712</v>
      </c>
      <c r="W139" s="10">
        <v>288</v>
      </c>
      <c r="X139" s="10">
        <v>5220</v>
      </c>
      <c r="Y139" s="10">
        <v>0</v>
      </c>
      <c r="Z139" s="9" t="s">
        <v>124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120</v>
      </c>
      <c r="AH139" s="1" t="s">
        <v>68</v>
      </c>
      <c r="AI139" s="1">
        <v>4</v>
      </c>
      <c r="AJ139" s="3">
        <v>45827</v>
      </c>
      <c r="AK139" s="3">
        <v>45823</v>
      </c>
      <c r="AL139" s="3">
        <v>45817</v>
      </c>
      <c r="AM139" s="3">
        <v>45824</v>
      </c>
      <c r="AN139" s="3">
        <v>45825</v>
      </c>
      <c r="AO139" s="3">
        <v>45825</v>
      </c>
      <c r="AP139" s="3">
        <v>45822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0</v>
      </c>
    </row>
    <row r="140" spans="1:56" ht="27.75" customHeight="1" x14ac:dyDescent="0.45">
      <c r="A140" s="3">
        <v>45798</v>
      </c>
      <c r="B140" s="14" t="s">
        <v>399</v>
      </c>
      <c r="C140" s="9" t="s">
        <v>111</v>
      </c>
      <c r="D140" s="13" t="s">
        <v>392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65.13122457599998</v>
      </c>
      <c r="Q140" s="10">
        <v>0</v>
      </c>
      <c r="R140" s="10">
        <v>65.13122457599998</v>
      </c>
      <c r="S140" s="9" t="s">
        <v>67</v>
      </c>
      <c r="T140" s="12">
        <v>45824</v>
      </c>
      <c r="U140" s="11">
        <v>3000</v>
      </c>
      <c r="V140" s="10">
        <v>0</v>
      </c>
      <c r="W140" s="10">
        <v>3000</v>
      </c>
      <c r="X140" s="10">
        <v>3325</v>
      </c>
      <c r="Y140" s="10">
        <v>0</v>
      </c>
      <c r="Z140" s="9" t="s">
        <v>124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120</v>
      </c>
      <c r="AH140" s="1" t="s">
        <v>68</v>
      </c>
      <c r="AI140" s="1">
        <v>4</v>
      </c>
      <c r="AJ140" s="3">
        <v>45824</v>
      </c>
      <c r="AK140" s="3">
        <v>45820</v>
      </c>
      <c r="AL140" s="3">
        <v>45814</v>
      </c>
      <c r="AM140" s="3">
        <v>45821</v>
      </c>
      <c r="AN140" s="3">
        <v>45822</v>
      </c>
      <c r="AO140" s="3">
        <v>45822</v>
      </c>
      <c r="AP140" s="3">
        <v>45819</v>
      </c>
      <c r="AQ140" s="3">
        <v>45823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125</v>
      </c>
      <c r="BD140" s="56">
        <v>0</v>
      </c>
    </row>
    <row r="141" spans="1:56" ht="27.75" customHeight="1" x14ac:dyDescent="0.45">
      <c r="A141" s="3">
        <v>45815</v>
      </c>
      <c r="B141" s="14" t="s">
        <v>524</v>
      </c>
      <c r="C141" s="9" t="s">
        <v>509</v>
      </c>
      <c r="D141" s="13" t="s">
        <v>510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40</v>
      </c>
      <c r="O141" s="9">
        <v>40</v>
      </c>
      <c r="P141" s="10">
        <v>217.10408191999997</v>
      </c>
      <c r="Q141" s="10">
        <v>0</v>
      </c>
      <c r="R141" s="10">
        <v>217.10408191999997</v>
      </c>
      <c r="S141" s="9" t="s">
        <v>71</v>
      </c>
      <c r="T141" s="12">
        <v>45826</v>
      </c>
      <c r="U141" s="11">
        <v>10000</v>
      </c>
      <c r="V141" s="10">
        <v>0</v>
      </c>
      <c r="W141" s="10">
        <v>10000</v>
      </c>
      <c r="X141" s="10">
        <v>8390</v>
      </c>
      <c r="Y141" s="10">
        <v>1690.5</v>
      </c>
      <c r="Z141" s="9" t="s">
        <v>124</v>
      </c>
      <c r="AA141" s="8">
        <v>1818.4539450000002</v>
      </c>
      <c r="AB141" s="8">
        <v>1818.4539450000002</v>
      </c>
      <c r="AC141" s="8">
        <v>0</v>
      </c>
      <c r="AD141" s="8">
        <v>0</v>
      </c>
      <c r="AE141" s="8">
        <v>1818.4539450000002</v>
      </c>
      <c r="AF141" s="8">
        <v>0</v>
      </c>
      <c r="AG141" s="1" t="s">
        <v>120</v>
      </c>
      <c r="AH141" s="1" t="s">
        <v>68</v>
      </c>
      <c r="AI141" s="1">
        <v>4</v>
      </c>
      <c r="AJ141" s="3">
        <v>45826</v>
      </c>
      <c r="AK141" s="3">
        <v>45822</v>
      </c>
      <c r="AL141" s="3">
        <v>45816</v>
      </c>
      <c r="AM141" s="3">
        <v>45823</v>
      </c>
      <c r="AN141" s="3">
        <v>45824</v>
      </c>
      <c r="AO141" s="3">
        <v>45824</v>
      </c>
      <c r="AP141" s="3">
        <v>45821</v>
      </c>
      <c r="AQ141" s="3">
        <v>45825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541</v>
      </c>
      <c r="AZ141" s="2">
        <v>0</v>
      </c>
      <c r="BA141" s="2">
        <v>0</v>
      </c>
      <c r="BB141" s="2">
        <v>0</v>
      </c>
      <c r="BC141" s="1" t="s">
        <v>125</v>
      </c>
      <c r="BD141" s="56">
        <v>0</v>
      </c>
    </row>
    <row r="142" spans="1:56" ht="27.75" customHeight="1" x14ac:dyDescent="0.45">
      <c r="A142" s="3">
        <v>45817</v>
      </c>
      <c r="B142" s="14" t="s">
        <v>549</v>
      </c>
      <c r="C142" s="9" t="s">
        <v>185</v>
      </c>
      <c r="D142" s="13" t="s">
        <v>537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>
        <v>22</v>
      </c>
      <c r="N142" s="9">
        <v>40</v>
      </c>
      <c r="O142" s="9">
        <v>40</v>
      </c>
      <c r="P142" s="10">
        <v>217.10408191999997</v>
      </c>
      <c r="Q142" s="10">
        <v>0</v>
      </c>
      <c r="R142" s="10">
        <v>217.10408191999997</v>
      </c>
      <c r="S142" s="9" t="s">
        <v>71</v>
      </c>
      <c r="T142" s="12">
        <v>45829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124</v>
      </c>
      <c r="AA142" s="8">
        <v>10756.900000000001</v>
      </c>
      <c r="AB142" s="8">
        <v>10756.900000000001</v>
      </c>
      <c r="AC142" s="8">
        <v>0</v>
      </c>
      <c r="AD142" s="8">
        <v>0</v>
      </c>
      <c r="AE142" s="8">
        <v>10756.900000000001</v>
      </c>
      <c r="AF142" s="8">
        <v>0</v>
      </c>
      <c r="AG142" s="1" t="s">
        <v>120</v>
      </c>
      <c r="AH142" s="1" t="s">
        <v>68</v>
      </c>
      <c r="AI142" s="1">
        <v>4</v>
      </c>
      <c r="AJ142" s="3">
        <v>45829</v>
      </c>
      <c r="AK142" s="3">
        <v>45825</v>
      </c>
      <c r="AL142" s="3">
        <v>45819</v>
      </c>
      <c r="AM142" s="3">
        <v>45826</v>
      </c>
      <c r="AN142" s="3">
        <v>45827</v>
      </c>
      <c r="AO142" s="3">
        <v>45827</v>
      </c>
      <c r="AP142" s="3">
        <v>45824</v>
      </c>
      <c r="AQ142" s="3">
        <v>45828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0</v>
      </c>
    </row>
    <row r="143" spans="1:56" ht="27.75" customHeight="1" x14ac:dyDescent="0.45">
      <c r="A143" s="3">
        <v>45803</v>
      </c>
      <c r="B143" s="14" t="s">
        <v>416</v>
      </c>
      <c r="C143" s="9" t="s">
        <v>111</v>
      </c>
      <c r="D143" s="13" t="s">
        <v>417</v>
      </c>
      <c r="E143" s="9">
        <v>21</v>
      </c>
      <c r="F143" s="9">
        <v>40</v>
      </c>
      <c r="G143" s="9" t="s">
        <v>60</v>
      </c>
      <c r="H143" s="9" t="s">
        <v>66</v>
      </c>
      <c r="I143" s="9">
        <v>108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42</v>
      </c>
      <c r="O143" s="9">
        <v>40</v>
      </c>
      <c r="P143" s="10">
        <v>113.97964300799998</v>
      </c>
      <c r="Q143" s="10">
        <v>0</v>
      </c>
      <c r="R143" s="10">
        <v>113.97964300799998</v>
      </c>
      <c r="S143" s="9" t="s">
        <v>67</v>
      </c>
      <c r="T143" s="12">
        <v>45831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124</v>
      </c>
      <c r="AA143" s="8">
        <v>5797.55</v>
      </c>
      <c r="AB143" s="8">
        <v>5797.55</v>
      </c>
      <c r="AC143" s="8">
        <v>0</v>
      </c>
      <c r="AD143" s="8">
        <v>0</v>
      </c>
      <c r="AE143" s="8">
        <v>5797.55</v>
      </c>
      <c r="AF143" s="8">
        <v>0</v>
      </c>
      <c r="AG143" s="1" t="s">
        <v>120</v>
      </c>
      <c r="AH143" s="1" t="s">
        <v>68</v>
      </c>
      <c r="AI143" s="1">
        <v>4</v>
      </c>
      <c r="AJ143" s="3">
        <v>45831</v>
      </c>
      <c r="AK143" s="3">
        <v>45827</v>
      </c>
      <c r="AL143" s="3">
        <v>45821</v>
      </c>
      <c r="AM143" s="3">
        <v>45828</v>
      </c>
      <c r="AN143" s="3">
        <v>45829</v>
      </c>
      <c r="AO143" s="3">
        <v>45829</v>
      </c>
      <c r="AP143" s="3">
        <v>45826</v>
      </c>
      <c r="AQ143" s="3">
        <v>45830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0</v>
      </c>
    </row>
    <row r="144" spans="1:56" ht="27.75" customHeight="1" x14ac:dyDescent="0.45">
      <c r="A144" s="3">
        <v>45817</v>
      </c>
      <c r="B144" s="14" t="s">
        <v>550</v>
      </c>
      <c r="C144" s="9" t="s">
        <v>538</v>
      </c>
      <c r="D144" s="13" t="s">
        <v>539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71</v>
      </c>
      <c r="T144" s="12">
        <v>45831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124</v>
      </c>
      <c r="AA144" s="8">
        <v>5378.4500000000007</v>
      </c>
      <c r="AB144" s="8">
        <v>5378.4500000000007</v>
      </c>
      <c r="AC144" s="8">
        <v>0</v>
      </c>
      <c r="AD144" s="8">
        <v>0</v>
      </c>
      <c r="AE144" s="8">
        <v>5378.4500000000007</v>
      </c>
      <c r="AF144" s="8">
        <v>0</v>
      </c>
      <c r="AG144" s="1" t="s">
        <v>120</v>
      </c>
      <c r="AH144" s="1" t="s">
        <v>68</v>
      </c>
      <c r="AI144" s="1">
        <v>4</v>
      </c>
      <c r="AJ144" s="3">
        <v>45831</v>
      </c>
      <c r="AK144" s="3">
        <v>45827</v>
      </c>
      <c r="AL144" s="3">
        <v>45821</v>
      </c>
      <c r="AM144" s="3">
        <v>45828</v>
      </c>
      <c r="AN144" s="3">
        <v>45829</v>
      </c>
      <c r="AO144" s="3">
        <v>45829</v>
      </c>
      <c r="AP144" s="3">
        <v>45826</v>
      </c>
      <c r="AQ144" s="3">
        <v>45830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125</v>
      </c>
      <c r="BD144" s="56">
        <v>0</v>
      </c>
    </row>
    <row r="145" spans="1:56" ht="27.75" customHeight="1" x14ac:dyDescent="0.45">
      <c r="A145" s="3">
        <v>45817</v>
      </c>
      <c r="B145" s="14" t="s">
        <v>550</v>
      </c>
      <c r="C145" s="9" t="s">
        <v>538</v>
      </c>
      <c r="D145" s="13" t="s">
        <v>540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97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108.55204095999999</v>
      </c>
      <c r="Q145" s="10">
        <v>0</v>
      </c>
      <c r="R145" s="10">
        <v>108.55204095999999</v>
      </c>
      <c r="S145" s="9" t="s">
        <v>71</v>
      </c>
      <c r="T145" s="12">
        <v>45831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124</v>
      </c>
      <c r="AA145" s="8">
        <v>5378.4500000000007</v>
      </c>
      <c r="AB145" s="8">
        <v>5378.4500000000007</v>
      </c>
      <c r="AC145" s="8">
        <v>0</v>
      </c>
      <c r="AD145" s="8">
        <v>0</v>
      </c>
      <c r="AE145" s="8">
        <v>5378.4500000000007</v>
      </c>
      <c r="AF145" s="8">
        <v>0</v>
      </c>
      <c r="AG145" s="1" t="s">
        <v>61</v>
      </c>
      <c r="AH145" s="1" t="s">
        <v>68</v>
      </c>
      <c r="AI145" s="1">
        <v>4</v>
      </c>
      <c r="AJ145" s="3">
        <v>45831</v>
      </c>
      <c r="AK145" s="3">
        <v>45827</v>
      </c>
      <c r="AL145" s="3">
        <v>45821</v>
      </c>
      <c r="AM145" s="3">
        <v>45828</v>
      </c>
      <c r="AN145" s="3">
        <v>45829</v>
      </c>
      <c r="AO145" s="3">
        <v>45829</v>
      </c>
      <c r="AP145" s="3">
        <v>45826</v>
      </c>
      <c r="AQ145" s="3">
        <v>45830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0</v>
      </c>
    </row>
    <row r="146" spans="1:56" ht="27.75" customHeight="1" x14ac:dyDescent="0.45">
      <c r="A146" s="3">
        <v>45822</v>
      </c>
      <c r="B146" s="14" t="s">
        <v>133</v>
      </c>
      <c r="C146" s="9" t="s">
        <v>538</v>
      </c>
      <c r="D146" s="13" t="s">
        <v>587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97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71</v>
      </c>
      <c r="T146" s="12">
        <v>45831</v>
      </c>
      <c r="U146" s="11">
        <v>3000</v>
      </c>
      <c r="V146" s="10">
        <v>0</v>
      </c>
      <c r="W146" s="10">
        <v>3000</v>
      </c>
      <c r="X146" s="10">
        <v>0</v>
      </c>
      <c r="Y146" s="10">
        <v>3150</v>
      </c>
      <c r="Z146" s="9" t="s">
        <v>124</v>
      </c>
      <c r="AA146" s="8">
        <v>3227.07</v>
      </c>
      <c r="AB146" s="8">
        <v>0</v>
      </c>
      <c r="AC146" s="8">
        <v>3227.07</v>
      </c>
      <c r="AD146" s="8">
        <v>0</v>
      </c>
      <c r="AE146" s="8">
        <v>3227.07</v>
      </c>
      <c r="AF146" s="8">
        <v>0</v>
      </c>
      <c r="AG146" s="1" t="s">
        <v>120</v>
      </c>
      <c r="AH146" s="1" t="s">
        <v>68</v>
      </c>
      <c r="AI146" s="1">
        <v>4</v>
      </c>
      <c r="AJ146" s="3">
        <v>45831</v>
      </c>
      <c r="AK146" s="3">
        <v>45827</v>
      </c>
      <c r="AL146" s="3">
        <v>45821</v>
      </c>
      <c r="AM146" s="3">
        <v>45828</v>
      </c>
      <c r="AN146" s="3">
        <v>45829</v>
      </c>
      <c r="AO146" s="3">
        <v>45829</v>
      </c>
      <c r="AP146" s="3">
        <v>45826</v>
      </c>
      <c r="AQ146" s="3">
        <v>45830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125</v>
      </c>
      <c r="BD146" s="56">
        <v>232.06936059999995</v>
      </c>
    </row>
    <row r="147" spans="1:56" ht="27.75" customHeight="1" x14ac:dyDescent="0.45">
      <c r="A147" s="3">
        <v>45822</v>
      </c>
      <c r="B147" s="14" t="s">
        <v>596</v>
      </c>
      <c r="C147" s="9" t="s">
        <v>185</v>
      </c>
      <c r="D147" s="13" t="s">
        <v>597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217.10408191999997</v>
      </c>
      <c r="Q147" s="10">
        <v>0</v>
      </c>
      <c r="R147" s="10">
        <v>217.10408191999997</v>
      </c>
      <c r="S147" s="9" t="s">
        <v>71</v>
      </c>
      <c r="T147" s="12">
        <v>45834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124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10756.900000000001</v>
      </c>
      <c r="AF147" s="8">
        <v>0</v>
      </c>
      <c r="AG147" s="1" t="s">
        <v>119</v>
      </c>
      <c r="AH147" s="1" t="s">
        <v>68</v>
      </c>
      <c r="AI147" s="1">
        <v>4</v>
      </c>
      <c r="AJ147" s="3">
        <v>45834</v>
      </c>
      <c r="AK147" s="3">
        <v>45830</v>
      </c>
      <c r="AL147" s="3">
        <v>45824</v>
      </c>
      <c r="AM147" s="3">
        <v>45831</v>
      </c>
      <c r="AN147" s="3">
        <v>45832</v>
      </c>
      <c r="AO147" s="3">
        <v>45832</v>
      </c>
      <c r="AP147" s="3">
        <v>45829</v>
      </c>
      <c r="AQ147" s="3">
        <v>45833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125</v>
      </c>
      <c r="BD147" s="56">
        <v>773.56453533333331</v>
      </c>
    </row>
    <row r="148" spans="1:56" ht="27.75" customHeight="1" x14ac:dyDescent="0.45">
      <c r="A148" s="3" t="s">
        <v>141</v>
      </c>
      <c r="B148" s="14" t="s">
        <v>141</v>
      </c>
      <c r="C148" s="9" t="s">
        <v>115</v>
      </c>
      <c r="D148" s="13" t="s">
        <v>61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>
        <v>45838</v>
      </c>
      <c r="U148" s="11">
        <v>130000</v>
      </c>
      <c r="V148" s="10">
        <v>0</v>
      </c>
      <c r="W148" s="10">
        <v>130000</v>
      </c>
      <c r="X148" s="10">
        <v>0</v>
      </c>
      <c r="Y148" s="10">
        <v>136500</v>
      </c>
      <c r="Z148" s="9" t="s">
        <v>124</v>
      </c>
      <c r="AA148" s="8">
        <v>139839.70000000001</v>
      </c>
      <c r="AB148" s="8">
        <v>0</v>
      </c>
      <c r="AC148" s="8">
        <v>139839.70000000001</v>
      </c>
      <c r="AD148" s="8">
        <v>0</v>
      </c>
      <c r="AE148" s="8">
        <v>139839.70000000001</v>
      </c>
      <c r="AF148" s="8">
        <v>0</v>
      </c>
      <c r="AG148" s="1" t="s">
        <v>120</v>
      </c>
      <c r="AH148" s="1" t="s">
        <v>68</v>
      </c>
      <c r="AI148" s="1">
        <v>4</v>
      </c>
      <c r="AJ148" s="3">
        <v>45838</v>
      </c>
      <c r="AK148" s="3">
        <v>45834</v>
      </c>
      <c r="AL148" s="3">
        <v>45828</v>
      </c>
      <c r="AM148" s="3">
        <v>45835</v>
      </c>
      <c r="AN148" s="3">
        <v>45836</v>
      </c>
      <c r="AO148" s="3">
        <v>45836</v>
      </c>
      <c r="AP148" s="3">
        <v>45833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125</v>
      </c>
      <c r="BD148" s="56">
        <v>10056.338959333332</v>
      </c>
    </row>
    <row r="149" spans="1:56" ht="27.75" customHeight="1" x14ac:dyDescent="0.45">
      <c r="A149" s="3">
        <v>45628</v>
      </c>
      <c r="B149" s="14" t="s">
        <v>226</v>
      </c>
      <c r="C149" s="9" t="s">
        <v>113</v>
      </c>
      <c r="D149" s="13" t="s">
        <v>153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>
        <v>45838</v>
      </c>
      <c r="U149" s="11">
        <v>8000</v>
      </c>
      <c r="V149" s="10">
        <v>0</v>
      </c>
      <c r="W149" s="10">
        <v>8000</v>
      </c>
      <c r="X149" s="10">
        <v>0</v>
      </c>
      <c r="Y149" s="10">
        <v>8400</v>
      </c>
      <c r="Z149" s="9" t="s">
        <v>124</v>
      </c>
      <c r="AA149" s="8">
        <v>8605.52</v>
      </c>
      <c r="AB149" s="8">
        <v>0</v>
      </c>
      <c r="AC149" s="8">
        <v>8605.52</v>
      </c>
      <c r="AD149" s="8">
        <v>0</v>
      </c>
      <c r="AE149" s="8">
        <v>8605.52</v>
      </c>
      <c r="AF149" s="8">
        <v>0</v>
      </c>
      <c r="AG149" s="1" t="s">
        <v>120</v>
      </c>
      <c r="AH149" s="1" t="s">
        <v>68</v>
      </c>
      <c r="AI149" s="1">
        <v>4</v>
      </c>
      <c r="AJ149" s="3">
        <v>45838</v>
      </c>
      <c r="AK149" s="3">
        <v>45834</v>
      </c>
      <c r="AL149" s="3">
        <v>45828</v>
      </c>
      <c r="AM149" s="3">
        <v>45835</v>
      </c>
      <c r="AN149" s="3">
        <v>45836</v>
      </c>
      <c r="AO149" s="3">
        <v>45836</v>
      </c>
      <c r="AP149" s="3">
        <v>45833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253</v>
      </c>
      <c r="AZ149" s="2">
        <v>0</v>
      </c>
      <c r="BA149" s="2">
        <v>0</v>
      </c>
      <c r="BB149" s="2">
        <v>0</v>
      </c>
      <c r="BC149" s="1" t="s">
        <v>125</v>
      </c>
      <c r="BD149" s="56">
        <v>618.85162826666658</v>
      </c>
    </row>
    <row r="150" spans="1:56" ht="27.75" customHeight="1" x14ac:dyDescent="0.45">
      <c r="A150" s="3">
        <v>45800</v>
      </c>
      <c r="B150" s="14" t="s">
        <v>397</v>
      </c>
      <c r="C150" s="9" t="s">
        <v>80</v>
      </c>
      <c r="D150" s="13" t="s">
        <v>398</v>
      </c>
      <c r="E150" s="9">
        <v>21</v>
      </c>
      <c r="F150" s="9">
        <v>40</v>
      </c>
      <c r="G150" s="9" t="s">
        <v>60</v>
      </c>
      <c r="H150" s="9" t="s">
        <v>76</v>
      </c>
      <c r="I150" s="9">
        <v>108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42</v>
      </c>
      <c r="O150" s="9">
        <v>40</v>
      </c>
      <c r="P150" s="10">
        <v>5.2886554355711999</v>
      </c>
      <c r="Q150" s="10">
        <v>0</v>
      </c>
      <c r="R150" s="10">
        <v>5.2886554355711999</v>
      </c>
      <c r="S150" s="9" t="s">
        <v>67</v>
      </c>
      <c r="T150" s="12">
        <v>45838</v>
      </c>
      <c r="U150" s="11">
        <v>5000</v>
      </c>
      <c r="V150" s="10">
        <v>4768</v>
      </c>
      <c r="W150" s="10">
        <v>232</v>
      </c>
      <c r="X150" s="10">
        <v>10420</v>
      </c>
      <c r="Y150" s="10">
        <v>0</v>
      </c>
      <c r="Z150" s="9" t="s">
        <v>124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120</v>
      </c>
      <c r="AH150" s="1" t="s">
        <v>68</v>
      </c>
      <c r="AI150" s="1">
        <v>4</v>
      </c>
      <c r="AJ150" s="3">
        <v>45838</v>
      </c>
      <c r="AK150" s="3">
        <v>45834</v>
      </c>
      <c r="AL150" s="3">
        <v>45828</v>
      </c>
      <c r="AM150" s="3">
        <v>45835</v>
      </c>
      <c r="AN150" s="3">
        <v>45836</v>
      </c>
      <c r="AO150" s="3">
        <v>45836</v>
      </c>
      <c r="AP150" s="3">
        <v>45833</v>
      </c>
      <c r="AQ150" s="3">
        <v>45837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125</v>
      </c>
      <c r="BD150" s="56">
        <v>0</v>
      </c>
    </row>
    <row r="151" spans="1:56" ht="27.75" customHeight="1" x14ac:dyDescent="0.45">
      <c r="A151" s="3">
        <v>45631</v>
      </c>
      <c r="B151" s="14" t="s">
        <v>229</v>
      </c>
      <c r="C151" s="9" t="s">
        <v>113</v>
      </c>
      <c r="D151" s="13" t="s">
        <v>153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 t="s">
        <v>63</v>
      </c>
      <c r="U151" s="11">
        <v>16000</v>
      </c>
      <c r="V151" s="10">
        <v>0</v>
      </c>
      <c r="W151" s="10">
        <v>16000</v>
      </c>
      <c r="X151" s="10">
        <v>0</v>
      </c>
      <c r="Y151" s="10">
        <v>16800</v>
      </c>
      <c r="Z151" s="9" t="s">
        <v>124</v>
      </c>
      <c r="AA151" s="8">
        <v>17211.04</v>
      </c>
      <c r="AB151" s="8">
        <v>0</v>
      </c>
      <c r="AC151" s="8">
        <v>17211.04</v>
      </c>
      <c r="AD151" s="8">
        <v>0</v>
      </c>
      <c r="AE151" s="8">
        <v>17211.04</v>
      </c>
      <c r="AF151" s="8">
        <v>0</v>
      </c>
      <c r="AG151" s="1" t="s">
        <v>61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254</v>
      </c>
      <c r="AZ151" s="2">
        <v>0</v>
      </c>
      <c r="BA151" s="2">
        <v>0</v>
      </c>
      <c r="BB151" s="2">
        <v>0</v>
      </c>
      <c r="BC151" s="1" t="s">
        <v>125</v>
      </c>
      <c r="BD151" s="56">
        <v>1237.7032565333332</v>
      </c>
    </row>
    <row r="152" spans="1:56" ht="27.75" customHeight="1" x14ac:dyDescent="0.45">
      <c r="A152" s="3">
        <v>45631</v>
      </c>
      <c r="B152" s="14" t="s">
        <v>230</v>
      </c>
      <c r="C152" s="9" t="s">
        <v>113</v>
      </c>
      <c r="D152" s="13" t="s">
        <v>153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 t="s">
        <v>63</v>
      </c>
      <c r="U152" s="11">
        <v>16000</v>
      </c>
      <c r="V152" s="10">
        <v>0</v>
      </c>
      <c r="W152" s="10">
        <v>16000</v>
      </c>
      <c r="X152" s="10">
        <v>0</v>
      </c>
      <c r="Y152" s="10">
        <v>16800</v>
      </c>
      <c r="Z152" s="9" t="s">
        <v>124</v>
      </c>
      <c r="AA152" s="8">
        <v>17211.04</v>
      </c>
      <c r="AB152" s="8">
        <v>0</v>
      </c>
      <c r="AC152" s="8">
        <v>17211.04</v>
      </c>
      <c r="AD152" s="8">
        <v>0</v>
      </c>
      <c r="AE152" s="8">
        <v>17211.04</v>
      </c>
      <c r="AF152" s="8">
        <v>0</v>
      </c>
      <c r="AG152" s="1" t="s">
        <v>120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 t="s">
        <v>255</v>
      </c>
      <c r="AZ152" s="2">
        <v>0</v>
      </c>
      <c r="BA152" s="2">
        <v>0</v>
      </c>
      <c r="BB152" s="2">
        <v>0</v>
      </c>
      <c r="BC152" s="1" t="s">
        <v>125</v>
      </c>
      <c r="BD152" s="56">
        <v>1237.7032565333332</v>
      </c>
    </row>
    <row r="153" spans="1:56" ht="27.75" customHeight="1" x14ac:dyDescent="0.45">
      <c r="A153" s="3" t="s">
        <v>141</v>
      </c>
      <c r="B153" s="14" t="s">
        <v>141</v>
      </c>
      <c r="C153" s="9" t="s">
        <v>113</v>
      </c>
      <c r="D153" s="13" t="s">
        <v>153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114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124</v>
      </c>
      <c r="AA153" s="8">
        <v>10756.900000000001</v>
      </c>
      <c r="AB153" s="8">
        <v>0</v>
      </c>
      <c r="AC153" s="8">
        <v>10756.900000000001</v>
      </c>
      <c r="AD153" s="8">
        <v>0</v>
      </c>
      <c r="AE153" s="8">
        <v>10756.900000000001</v>
      </c>
      <c r="AF153" s="8">
        <v>0</v>
      </c>
      <c r="AG153" s="1" t="s">
        <v>119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125</v>
      </c>
      <c r="BD153" s="56">
        <v>773.56453533333331</v>
      </c>
    </row>
    <row r="154" spans="1:56" ht="27.75" customHeight="1" x14ac:dyDescent="0.45">
      <c r="A154" s="3" t="s">
        <v>141</v>
      </c>
      <c r="B154" s="14" t="s">
        <v>141</v>
      </c>
      <c r="C154" s="9" t="s">
        <v>111</v>
      </c>
      <c r="D154" s="13" t="s">
        <v>61</v>
      </c>
      <c r="E154" s="9">
        <v>21</v>
      </c>
      <c r="F154" s="9">
        <v>40</v>
      </c>
      <c r="G154" s="9" t="s">
        <v>60</v>
      </c>
      <c r="H154" s="9" t="s">
        <v>66</v>
      </c>
      <c r="I154" s="9">
        <v>108</v>
      </c>
      <c r="J154" s="9" t="s">
        <v>57</v>
      </c>
      <c r="K154" s="9">
        <v>5</v>
      </c>
      <c r="L154" s="9" t="s">
        <v>91</v>
      </c>
      <c r="M154" s="10">
        <v>22</v>
      </c>
      <c r="N154" s="9">
        <v>42</v>
      </c>
      <c r="O154" s="9">
        <v>40</v>
      </c>
      <c r="P154" s="10">
        <v>227.95928601599996</v>
      </c>
      <c r="Q154" s="10">
        <v>0</v>
      </c>
      <c r="R154" s="10">
        <v>227.95928601599996</v>
      </c>
      <c r="S154" s="9" t="s">
        <v>67</v>
      </c>
      <c r="T154" s="12" t="s">
        <v>63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124</v>
      </c>
      <c r="AA154" s="8">
        <v>11595.1</v>
      </c>
      <c r="AB154" s="8">
        <v>0</v>
      </c>
      <c r="AC154" s="8">
        <v>11595.1</v>
      </c>
      <c r="AD154" s="8">
        <v>0</v>
      </c>
      <c r="AE154" s="8">
        <v>11595.1</v>
      </c>
      <c r="AF154" s="8">
        <v>0</v>
      </c>
      <c r="AG154" s="1" t="s">
        <v>123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125</v>
      </c>
      <c r="BD154" s="56">
        <v>833.84229133333326</v>
      </c>
    </row>
    <row r="155" spans="1:56" ht="27.75" customHeight="1" x14ac:dyDescent="0.45">
      <c r="A155" s="3">
        <v>45066</v>
      </c>
      <c r="B155" s="14" t="s">
        <v>131</v>
      </c>
      <c r="C155" s="9" t="s">
        <v>80</v>
      </c>
      <c r="D155" s="13" t="s">
        <v>130</v>
      </c>
      <c r="E155" s="9">
        <v>21</v>
      </c>
      <c r="F155" s="9">
        <v>38</v>
      </c>
      <c r="G155" s="9" t="s">
        <v>60</v>
      </c>
      <c r="H155" s="9" t="s">
        <v>76</v>
      </c>
      <c r="I155" s="9">
        <v>102</v>
      </c>
      <c r="J155" s="9" t="s">
        <v>57</v>
      </c>
      <c r="K155" s="9">
        <v>5</v>
      </c>
      <c r="L155" s="9" t="s">
        <v>92</v>
      </c>
      <c r="M155" s="10">
        <v>22</v>
      </c>
      <c r="N155" s="9">
        <v>40</v>
      </c>
      <c r="O155" s="9">
        <v>40</v>
      </c>
      <c r="P155" s="10">
        <v>108.55204095999999</v>
      </c>
      <c r="Q155" s="10">
        <v>0</v>
      </c>
      <c r="R155" s="10">
        <v>108.55204095999999</v>
      </c>
      <c r="S155" s="9" t="s">
        <v>67</v>
      </c>
      <c r="T155" s="12" t="s">
        <v>63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124</v>
      </c>
      <c r="AA155" s="8">
        <v>5518.15</v>
      </c>
      <c r="AB155" s="8">
        <v>0</v>
      </c>
      <c r="AC155" s="8">
        <v>5518.15</v>
      </c>
      <c r="AD155" s="8">
        <v>0</v>
      </c>
      <c r="AE155" s="8">
        <v>5518.15</v>
      </c>
      <c r="AF155" s="8">
        <v>0</v>
      </c>
      <c r="AG155" s="1" t="s">
        <v>119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 t="e">
        <v>#VALUE!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125</v>
      </c>
      <c r="BD155" s="56">
        <v>396.82856033333326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21</v>
      </c>
      <c r="F156" s="9">
        <v>37</v>
      </c>
      <c r="G156" s="9">
        <v>0</v>
      </c>
      <c r="H156" s="9">
        <v>0</v>
      </c>
      <c r="I156" s="9">
        <v>74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 t="s">
        <v>83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124</v>
      </c>
      <c r="AA156" s="8">
        <v>253851.22394500003</v>
      </c>
      <c r="AB156" s="8">
        <v>29129.803945000003</v>
      </c>
      <c r="AC156" s="8">
        <v>224721.42</v>
      </c>
      <c r="AD156" s="8">
        <v>0</v>
      </c>
      <c r="AE156" s="8">
        <v>253851.22394500003</v>
      </c>
      <c r="AF156" s="8" t="s">
        <v>58</v>
      </c>
      <c r="AG156" s="1" t="s">
        <v>120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126</v>
      </c>
      <c r="BD156" s="56">
        <v>0</v>
      </c>
    </row>
    <row r="157" spans="1:56" ht="27.75" customHeight="1" x14ac:dyDescent="0.45">
      <c r="A157" s="3">
        <v>9</v>
      </c>
      <c r="B157" s="14" t="s">
        <v>357</v>
      </c>
      <c r="C157" s="9" t="s">
        <v>352</v>
      </c>
      <c r="D157" s="13" t="s">
        <v>353</v>
      </c>
      <c r="E157" s="9">
        <v>22</v>
      </c>
      <c r="F157" s="9">
        <v>34</v>
      </c>
      <c r="G157" s="9" t="s">
        <v>60</v>
      </c>
      <c r="H157" s="9" t="s">
        <v>66</v>
      </c>
      <c r="I157" s="9">
        <v>115</v>
      </c>
      <c r="J157" s="9" t="s">
        <v>78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354</v>
      </c>
      <c r="T157" s="12">
        <v>45833</v>
      </c>
      <c r="U157" s="11">
        <v>239700</v>
      </c>
      <c r="V157" s="10">
        <v>0</v>
      </c>
      <c r="W157" s="10">
        <v>239700</v>
      </c>
      <c r="X157" s="10">
        <v>117200</v>
      </c>
      <c r="Y157" s="10">
        <v>128625</v>
      </c>
      <c r="Z157" s="9" t="s">
        <v>279</v>
      </c>
      <c r="AA157" s="8">
        <v>127579.27875</v>
      </c>
      <c r="AB157" s="8">
        <v>79537</v>
      </c>
      <c r="AC157" s="8">
        <v>48042.278749999998</v>
      </c>
      <c r="AD157" s="8">
        <v>7900</v>
      </c>
      <c r="AE157" s="8">
        <v>119679.27875</v>
      </c>
      <c r="AF157" s="8" t="s">
        <v>355</v>
      </c>
      <c r="AG157" s="1" t="s">
        <v>120</v>
      </c>
      <c r="AH157" s="1" t="s">
        <v>68</v>
      </c>
      <c r="AI157" s="1">
        <v>4</v>
      </c>
      <c r="AJ157" s="3">
        <v>45833</v>
      </c>
      <c r="AK157" s="3">
        <v>45829</v>
      </c>
      <c r="AL157" s="3">
        <v>45823</v>
      </c>
      <c r="AM157" s="3">
        <v>45830</v>
      </c>
      <c r="AN157" s="3">
        <v>45831</v>
      </c>
      <c r="AO157" s="3">
        <v>45831</v>
      </c>
      <c r="AP157" s="3">
        <v>45828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281</v>
      </c>
      <c r="BD157" s="56">
        <v>5133.1573435083337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21.6</v>
      </c>
      <c r="F158" s="9">
        <v>34</v>
      </c>
      <c r="G158" s="9">
        <v>0</v>
      </c>
      <c r="H158" s="9">
        <v>0</v>
      </c>
      <c r="I158" s="9">
        <v>97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279</v>
      </c>
      <c r="AA158" s="8">
        <v>127579.27875</v>
      </c>
      <c r="AB158" s="8">
        <v>79537</v>
      </c>
      <c r="AC158" s="8">
        <v>48042.278749999998</v>
      </c>
      <c r="AD158" s="8">
        <v>7900</v>
      </c>
      <c r="AE158" s="8">
        <v>119679.27875</v>
      </c>
      <c r="AF158" s="8" t="s">
        <v>58</v>
      </c>
      <c r="AG158" s="1" t="s">
        <v>120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281</v>
      </c>
      <c r="BD158" s="56">
        <v>0</v>
      </c>
    </row>
    <row r="159" spans="1:56" ht="27.75" customHeight="1" x14ac:dyDescent="0.45">
      <c r="A159" s="3">
        <v>45820</v>
      </c>
      <c r="B159" s="14" t="s">
        <v>598</v>
      </c>
      <c r="C159" s="9" t="s">
        <v>234</v>
      </c>
      <c r="D159" s="13" t="s">
        <v>569</v>
      </c>
      <c r="E159" s="9">
        <v>23</v>
      </c>
      <c r="F159" s="9">
        <v>38</v>
      </c>
      <c r="G159" s="9" t="s">
        <v>60</v>
      </c>
      <c r="H159" s="9" t="s">
        <v>66</v>
      </c>
      <c r="I159" s="9">
        <v>100</v>
      </c>
      <c r="J159" s="9" t="s">
        <v>57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45834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84</v>
      </c>
      <c r="AA159" s="8">
        <v>5518.15</v>
      </c>
      <c r="AB159" s="8">
        <v>5518.15</v>
      </c>
      <c r="AC159" s="8">
        <v>0</v>
      </c>
      <c r="AD159" s="8">
        <v>0</v>
      </c>
      <c r="AE159" s="8">
        <v>5518.15</v>
      </c>
      <c r="AF159" s="8">
        <v>0</v>
      </c>
      <c r="AG159" s="1" t="s">
        <v>120</v>
      </c>
      <c r="AH159" s="1" t="s">
        <v>68</v>
      </c>
      <c r="AI159" s="1">
        <v>4</v>
      </c>
      <c r="AJ159" s="3">
        <v>45834</v>
      </c>
      <c r="AK159" s="3">
        <v>45830</v>
      </c>
      <c r="AL159" s="3">
        <v>45824</v>
      </c>
      <c r="AM159" s="3">
        <v>45831</v>
      </c>
      <c r="AN159" s="3">
        <v>45832</v>
      </c>
      <c r="AO159" s="3">
        <v>45832</v>
      </c>
      <c r="AP159" s="3">
        <v>45829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45">
      <c r="A160" s="3">
        <v>45820</v>
      </c>
      <c r="B160" s="14" t="s">
        <v>599</v>
      </c>
      <c r="C160" s="9" t="s">
        <v>258</v>
      </c>
      <c r="D160" s="13" t="s">
        <v>570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93</v>
      </c>
      <c r="M160" s="10">
        <v>24</v>
      </c>
      <c r="N160" s="9">
        <v>37</v>
      </c>
      <c r="O160" s="9">
        <v>50</v>
      </c>
      <c r="P160" s="10">
        <v>178.00067625600002</v>
      </c>
      <c r="Q160" s="10">
        <v>0</v>
      </c>
      <c r="R160" s="10">
        <v>178.00067625600002</v>
      </c>
      <c r="S160" s="9" t="s">
        <v>128</v>
      </c>
      <c r="T160" s="12">
        <v>45847</v>
      </c>
      <c r="U160" s="11">
        <v>6500</v>
      </c>
      <c r="V160" s="10">
        <v>0</v>
      </c>
      <c r="W160" s="10">
        <v>6500</v>
      </c>
      <c r="X160" s="10">
        <v>0</v>
      </c>
      <c r="Y160" s="10">
        <v>6825</v>
      </c>
      <c r="Z160" s="9" t="s">
        <v>84</v>
      </c>
      <c r="AA160" s="8">
        <v>6447.1549999999997</v>
      </c>
      <c r="AB160" s="8">
        <v>6447.1549999999997</v>
      </c>
      <c r="AC160" s="8">
        <v>0</v>
      </c>
      <c r="AD160" s="8">
        <v>0</v>
      </c>
      <c r="AE160" s="8">
        <v>0</v>
      </c>
      <c r="AF160" s="8">
        <v>0</v>
      </c>
      <c r="AG160" s="1" t="s">
        <v>61</v>
      </c>
      <c r="AH160" s="1" t="s">
        <v>68</v>
      </c>
      <c r="AI160" s="1">
        <v>4</v>
      </c>
      <c r="AJ160" s="3">
        <v>45847</v>
      </c>
      <c r="AK160" s="3">
        <v>45843</v>
      </c>
      <c r="AL160" s="3">
        <v>45837</v>
      </c>
      <c r="AM160" s="3">
        <v>45844</v>
      </c>
      <c r="AN160" s="3">
        <v>45845</v>
      </c>
      <c r="AO160" s="3">
        <v>45845</v>
      </c>
      <c r="AP160" s="3">
        <v>45842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>
        <v>45820</v>
      </c>
      <c r="B161" s="14" t="s">
        <v>599</v>
      </c>
      <c r="C161" s="9" t="s">
        <v>258</v>
      </c>
      <c r="D161" s="13" t="s">
        <v>571</v>
      </c>
      <c r="E161" s="9">
        <v>23</v>
      </c>
      <c r="F161" s="9">
        <v>34</v>
      </c>
      <c r="G161" s="9" t="s">
        <v>60</v>
      </c>
      <c r="H161" s="9">
        <v>0</v>
      </c>
      <c r="I161" s="9">
        <v>68</v>
      </c>
      <c r="J161" s="9" t="s">
        <v>57</v>
      </c>
      <c r="K161" s="9">
        <v>5</v>
      </c>
      <c r="L161" s="9" t="s">
        <v>93</v>
      </c>
      <c r="M161" s="10">
        <v>24</v>
      </c>
      <c r="N161" s="9">
        <v>37</v>
      </c>
      <c r="O161" s="9">
        <v>50</v>
      </c>
      <c r="P161" s="10">
        <v>178.00067625600002</v>
      </c>
      <c r="Q161" s="10">
        <v>0</v>
      </c>
      <c r="R161" s="10">
        <v>178.00067625600002</v>
      </c>
      <c r="S161" s="9" t="s">
        <v>128</v>
      </c>
      <c r="T161" s="12">
        <v>45847</v>
      </c>
      <c r="U161" s="11">
        <v>6500</v>
      </c>
      <c r="V161" s="10">
        <v>0</v>
      </c>
      <c r="W161" s="10">
        <v>6500</v>
      </c>
      <c r="X161" s="10">
        <v>0</v>
      </c>
      <c r="Y161" s="10">
        <v>6825</v>
      </c>
      <c r="Z161" s="9" t="s">
        <v>84</v>
      </c>
      <c r="AA161" s="8">
        <v>6447.1549999999997</v>
      </c>
      <c r="AB161" s="8">
        <v>6447.1549999999997</v>
      </c>
      <c r="AC161" s="8">
        <v>0</v>
      </c>
      <c r="AD161" s="8">
        <v>0</v>
      </c>
      <c r="AE161" s="8">
        <v>0</v>
      </c>
      <c r="AF161" s="8">
        <v>0</v>
      </c>
      <c r="AG161" s="1" t="s">
        <v>119</v>
      </c>
      <c r="AH161" s="1" t="s">
        <v>68</v>
      </c>
      <c r="AI161" s="1">
        <v>4</v>
      </c>
      <c r="AJ161" s="3">
        <v>45847</v>
      </c>
      <c r="AK161" s="3">
        <v>45843</v>
      </c>
      <c r="AL161" s="3">
        <v>45837</v>
      </c>
      <c r="AM161" s="3">
        <v>45844</v>
      </c>
      <c r="AN161" s="3">
        <v>45845</v>
      </c>
      <c r="AO161" s="3">
        <v>45845</v>
      </c>
      <c r="AP161" s="3">
        <v>45842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customHeight="1" x14ac:dyDescent="0.45">
      <c r="A162" s="3">
        <v>45820</v>
      </c>
      <c r="B162" s="14" t="s">
        <v>599</v>
      </c>
      <c r="C162" s="9" t="s">
        <v>258</v>
      </c>
      <c r="D162" s="13" t="s">
        <v>231</v>
      </c>
      <c r="E162" s="9">
        <v>23</v>
      </c>
      <c r="F162" s="9">
        <v>38</v>
      </c>
      <c r="G162" s="9" t="s">
        <v>60</v>
      </c>
      <c r="H162" s="9" t="s">
        <v>66</v>
      </c>
      <c r="I162" s="9">
        <v>100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128</v>
      </c>
      <c r="T162" s="12">
        <v>45847</v>
      </c>
      <c r="U162" s="11">
        <v>7000</v>
      </c>
      <c r="V162" s="10">
        <v>0</v>
      </c>
      <c r="W162" s="10">
        <v>7000</v>
      </c>
      <c r="X162" s="10">
        <v>0</v>
      </c>
      <c r="Y162" s="10">
        <v>7350</v>
      </c>
      <c r="Z162" s="9" t="s">
        <v>84</v>
      </c>
      <c r="AA162" s="8">
        <v>7725.41</v>
      </c>
      <c r="AB162" s="8">
        <v>7725.41</v>
      </c>
      <c r="AC162" s="8">
        <v>0</v>
      </c>
      <c r="AD162" s="8">
        <v>0</v>
      </c>
      <c r="AE162" s="8">
        <v>7725.41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45847</v>
      </c>
      <c r="AK162" s="3">
        <v>45843</v>
      </c>
      <c r="AL162" s="3">
        <v>45837</v>
      </c>
      <c r="AM162" s="3">
        <v>45844</v>
      </c>
      <c r="AN162" s="3">
        <v>45845</v>
      </c>
      <c r="AO162" s="3">
        <v>45845</v>
      </c>
      <c r="AP162" s="3">
        <v>45842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7.75" customHeight="1" x14ac:dyDescent="0.45">
      <c r="A163" s="3" t="s">
        <v>141</v>
      </c>
      <c r="B163" s="14" t="s">
        <v>141</v>
      </c>
      <c r="C163" s="9" t="s">
        <v>258</v>
      </c>
      <c r="D163" s="13" t="s">
        <v>61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273.84719423999996</v>
      </c>
      <c r="Q163" s="10">
        <v>0</v>
      </c>
      <c r="R163" s="10">
        <v>273.84719423999996</v>
      </c>
      <c r="S163" s="9" t="s">
        <v>128</v>
      </c>
      <c r="T163" s="12">
        <v>45838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84</v>
      </c>
      <c r="AA163" s="8">
        <v>9918.7000000000007</v>
      </c>
      <c r="AB163" s="8">
        <v>9918.7000000000007</v>
      </c>
      <c r="AC163" s="8">
        <v>0</v>
      </c>
      <c r="AD163" s="8">
        <v>0</v>
      </c>
      <c r="AE163" s="8">
        <v>0</v>
      </c>
      <c r="AF163" s="8">
        <v>0</v>
      </c>
      <c r="AG163" s="1" t="s">
        <v>119</v>
      </c>
      <c r="AH163" s="1" t="s">
        <v>72</v>
      </c>
      <c r="AI163" s="1">
        <v>3</v>
      </c>
      <c r="AJ163" s="3">
        <v>45838</v>
      </c>
      <c r="AK163" s="3">
        <v>0</v>
      </c>
      <c r="AL163" s="3">
        <v>45828</v>
      </c>
      <c r="AM163" s="3">
        <v>45835</v>
      </c>
      <c r="AN163" s="3">
        <v>45836</v>
      </c>
      <c r="AO163" s="3">
        <v>45836</v>
      </c>
      <c r="AP163" s="3">
        <v>45833</v>
      </c>
      <c r="AQ163" s="3">
        <v>45837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7.75" customHeight="1" x14ac:dyDescent="0.45">
      <c r="A164" s="3">
        <v>0</v>
      </c>
      <c r="B164" s="14">
        <v>0</v>
      </c>
      <c r="C164" s="9">
        <v>0</v>
      </c>
      <c r="D164" s="13">
        <v>0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>
        <v>0</v>
      </c>
      <c r="M164" s="10">
        <v>0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>
        <v>0</v>
      </c>
      <c r="T164" s="12"/>
      <c r="U164" s="11">
        <v>0</v>
      </c>
      <c r="V164" s="10">
        <v>0</v>
      </c>
      <c r="W164" s="10">
        <v>0</v>
      </c>
      <c r="X164" s="10">
        <v>0</v>
      </c>
      <c r="Y164" s="10">
        <v>0</v>
      </c>
      <c r="Z164" s="9" t="s">
        <v>84</v>
      </c>
      <c r="AA164" s="8">
        <v>36056.57</v>
      </c>
      <c r="AB164" s="8">
        <v>36056.57</v>
      </c>
      <c r="AC164" s="8">
        <v>0</v>
      </c>
      <c r="AD164" s="8">
        <v>0</v>
      </c>
      <c r="AE164" s="8">
        <v>13243.56</v>
      </c>
      <c r="AF164" s="8" t="s">
        <v>58</v>
      </c>
      <c r="AG164" s="1" t="s">
        <v>119</v>
      </c>
      <c r="AH164" s="1">
        <v>0</v>
      </c>
      <c r="AI164" s="1" t="s">
        <v>15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 t="s">
        <v>141</v>
      </c>
      <c r="B165" s="14" t="s">
        <v>141</v>
      </c>
      <c r="C165" s="9" t="s">
        <v>250</v>
      </c>
      <c r="D165" s="13" t="s">
        <v>61</v>
      </c>
      <c r="E165" s="9">
        <v>23</v>
      </c>
      <c r="F165" s="9">
        <v>34</v>
      </c>
      <c r="G165" s="9" t="s">
        <v>189</v>
      </c>
      <c r="H165" s="9">
        <v>0</v>
      </c>
      <c r="I165" s="9">
        <v>68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45838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191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122</v>
      </c>
      <c r="AH165" s="1" t="s">
        <v>74</v>
      </c>
      <c r="AI165" s="1">
        <v>2</v>
      </c>
      <c r="AJ165" s="3">
        <v>45838</v>
      </c>
      <c r="AK165" s="3">
        <v>0</v>
      </c>
      <c r="AL165" s="3">
        <v>45829</v>
      </c>
      <c r="AM165" s="3">
        <v>45836</v>
      </c>
      <c r="AN165" s="3">
        <v>45837</v>
      </c>
      <c r="AO165" s="3">
        <v>45837</v>
      </c>
      <c r="AP165" s="3">
        <v>45833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800.41704844444439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189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191</v>
      </c>
      <c r="AA166" s="8">
        <v>9918.7000000000007</v>
      </c>
      <c r="AB166" s="8">
        <v>0</v>
      </c>
      <c r="AC166" s="8">
        <v>9918.7000000000007</v>
      </c>
      <c r="AD166" s="8">
        <v>0</v>
      </c>
      <c r="AE166" s="8">
        <v>0</v>
      </c>
      <c r="AF166" s="8">
        <v>0</v>
      </c>
      <c r="AG166" s="1" t="s">
        <v>119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190</v>
      </c>
      <c r="BD166" s="56">
        <v>0</v>
      </c>
    </row>
    <row r="167" spans="1:56" ht="27.75" customHeight="1" x14ac:dyDescent="0.45">
      <c r="A167" s="3">
        <v>45822</v>
      </c>
      <c r="B167" s="14" t="s">
        <v>600</v>
      </c>
      <c r="C167" s="9" t="s">
        <v>601</v>
      </c>
      <c r="D167" s="13" t="s">
        <v>59</v>
      </c>
      <c r="E167" s="9">
        <v>23</v>
      </c>
      <c r="F167" s="9">
        <v>37</v>
      </c>
      <c r="G167" s="9" t="s">
        <v>60</v>
      </c>
      <c r="H167" s="9">
        <v>0</v>
      </c>
      <c r="I167" s="9">
        <v>80</v>
      </c>
      <c r="J167" s="9" t="s">
        <v>57</v>
      </c>
      <c r="K167" s="9">
        <v>5</v>
      </c>
      <c r="L167" s="9" t="s">
        <v>93</v>
      </c>
      <c r="M167" s="10">
        <v>24</v>
      </c>
      <c r="N167" s="9">
        <v>40</v>
      </c>
      <c r="O167" s="9">
        <v>55</v>
      </c>
      <c r="P167" s="10">
        <v>32.565612287999997</v>
      </c>
      <c r="Q167" s="10">
        <v>0</v>
      </c>
      <c r="R167" s="10">
        <v>32.565612287999997</v>
      </c>
      <c r="S167" s="9" t="s">
        <v>71</v>
      </c>
      <c r="T167" s="12">
        <v>45826</v>
      </c>
      <c r="U167" s="11">
        <v>1000</v>
      </c>
      <c r="V167" s="10">
        <v>0</v>
      </c>
      <c r="W167" s="10">
        <v>1000</v>
      </c>
      <c r="X167" s="10">
        <v>0</v>
      </c>
      <c r="Y167" s="10">
        <v>0</v>
      </c>
      <c r="Z167" s="9" t="s">
        <v>602</v>
      </c>
      <c r="AA167" s="8">
        <v>1075.69</v>
      </c>
      <c r="AB167" s="8">
        <v>1075.69</v>
      </c>
      <c r="AC167" s="8">
        <v>0</v>
      </c>
      <c r="AD167" s="8">
        <v>0</v>
      </c>
      <c r="AE167" s="8">
        <v>0</v>
      </c>
      <c r="AF167" s="8">
        <v>0</v>
      </c>
      <c r="AG167" s="1" t="s">
        <v>119</v>
      </c>
      <c r="AH167" s="1" t="s">
        <v>389</v>
      </c>
      <c r="AI167" s="1">
        <v>2</v>
      </c>
      <c r="AJ167" s="3">
        <v>45826</v>
      </c>
      <c r="AK167" s="3">
        <v>0</v>
      </c>
      <c r="AL167" s="3">
        <v>0</v>
      </c>
      <c r="AM167" s="3">
        <v>0</v>
      </c>
      <c r="AN167" s="3">
        <v>0</v>
      </c>
      <c r="AO167" s="3">
        <v>45824</v>
      </c>
      <c r="AP167" s="3">
        <v>45821</v>
      </c>
      <c r="AQ167" s="3">
        <v>45825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603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 t="s">
        <v>60</v>
      </c>
      <c r="H168" s="9">
        <v>0</v>
      </c>
      <c r="I168" s="9">
        <v>85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602</v>
      </c>
      <c r="AA168" s="8">
        <v>1075.69</v>
      </c>
      <c r="AB168" s="8">
        <v>1075.69</v>
      </c>
      <c r="AC168" s="8">
        <v>0</v>
      </c>
      <c r="AD168" s="8">
        <v>0</v>
      </c>
      <c r="AE168" s="8">
        <v>0</v>
      </c>
      <c r="AF168" s="8" t="s">
        <v>58</v>
      </c>
      <c r="AG168" s="1" t="s">
        <v>119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603</v>
      </c>
      <c r="BD168" s="56">
        <v>0</v>
      </c>
    </row>
    <row r="169" spans="1:56" ht="27.75" customHeight="1" x14ac:dyDescent="0.45">
      <c r="A169" s="3">
        <v>45727</v>
      </c>
      <c r="B169" s="14" t="s">
        <v>300</v>
      </c>
      <c r="C169" s="9" t="s">
        <v>115</v>
      </c>
      <c r="D169" s="13" t="s">
        <v>59</v>
      </c>
      <c r="E169" s="9">
        <v>23</v>
      </c>
      <c r="F169" s="9">
        <v>40</v>
      </c>
      <c r="G169" s="9" t="s">
        <v>60</v>
      </c>
      <c r="H169" s="9" t="s">
        <v>66</v>
      </c>
      <c r="I169" s="9">
        <v>125</v>
      </c>
      <c r="J169" s="9" t="s">
        <v>57</v>
      </c>
      <c r="K169" s="9">
        <v>5</v>
      </c>
      <c r="L169" s="9" t="s">
        <v>221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1000</v>
      </c>
      <c r="V169" s="10">
        <v>0</v>
      </c>
      <c r="W169" s="10">
        <v>1000</v>
      </c>
      <c r="X169" s="10">
        <v>0</v>
      </c>
      <c r="Y169" s="10">
        <v>0</v>
      </c>
      <c r="Z169" s="9" t="s">
        <v>244</v>
      </c>
      <c r="AA169" s="8">
        <v>1159.5100000000002</v>
      </c>
      <c r="AB169" s="8">
        <v>1159.5100000000002</v>
      </c>
      <c r="AC169" s="8">
        <v>0</v>
      </c>
      <c r="AD169" s="8">
        <v>1159.5100000000002</v>
      </c>
      <c r="AE169" s="8">
        <v>0</v>
      </c>
      <c r="AF169" s="8" t="s">
        <v>247</v>
      </c>
      <c r="AG169" s="1" t="s">
        <v>119</v>
      </c>
      <c r="AH169" s="1" t="s">
        <v>156</v>
      </c>
      <c r="AI169" s="1">
        <v>2</v>
      </c>
      <c r="AJ169" s="3" t="s">
        <v>63</v>
      </c>
      <c r="AK169" s="3" t="e">
        <v>#VALUE!</v>
      </c>
      <c r="AL169" s="3">
        <v>0</v>
      </c>
      <c r="AM169" s="3">
        <v>0</v>
      </c>
      <c r="AN169" s="3">
        <v>0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152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108</v>
      </c>
      <c r="BD169" s="56">
        <v>0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37</v>
      </c>
      <c r="G170" s="9">
        <v>0</v>
      </c>
      <c r="H170" s="9">
        <v>0</v>
      </c>
      <c r="I170" s="9">
        <v>85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244</v>
      </c>
      <c r="AA170" s="8">
        <v>1159.5100000000002</v>
      </c>
      <c r="AB170" s="8">
        <v>1159.5100000000002</v>
      </c>
      <c r="AC170" s="8">
        <v>0</v>
      </c>
      <c r="AD170" s="8">
        <v>1159.5100000000002</v>
      </c>
      <c r="AE170" s="8">
        <v>0</v>
      </c>
      <c r="AF170" s="8" t="s">
        <v>58</v>
      </c>
      <c r="AG170" s="1" t="s">
        <v>119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245</v>
      </c>
      <c r="BD170" s="56">
        <v>0</v>
      </c>
    </row>
    <row r="171" spans="1:56" ht="27.75" customHeight="1" x14ac:dyDescent="0.45">
      <c r="A171" s="3">
        <v>45601</v>
      </c>
      <c r="B171" s="14" t="s">
        <v>216</v>
      </c>
      <c r="C171" s="9" t="s">
        <v>94</v>
      </c>
      <c r="D171" s="13" t="s">
        <v>110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1758.5430635519999</v>
      </c>
      <c r="Q171" s="10">
        <v>0</v>
      </c>
      <c r="R171" s="10">
        <v>1758.5430635519999</v>
      </c>
      <c r="S171" s="9" t="s">
        <v>100</v>
      </c>
      <c r="T171" s="12">
        <v>45831</v>
      </c>
      <c r="U171" s="11">
        <v>54000</v>
      </c>
      <c r="V171" s="10">
        <v>0</v>
      </c>
      <c r="W171" s="10">
        <v>54000</v>
      </c>
      <c r="X171" s="10">
        <v>0</v>
      </c>
      <c r="Y171" s="10">
        <v>56700</v>
      </c>
      <c r="Z171" s="9" t="s">
        <v>101</v>
      </c>
      <c r="AA171" s="8">
        <v>58087.26</v>
      </c>
      <c r="AB171" s="8">
        <v>58087.26</v>
      </c>
      <c r="AC171" s="8">
        <v>0</v>
      </c>
      <c r="AD171" s="8">
        <v>0</v>
      </c>
      <c r="AE171" s="8">
        <v>0</v>
      </c>
      <c r="AF171" s="8">
        <v>0</v>
      </c>
      <c r="AG171" s="1" t="s">
        <v>120</v>
      </c>
      <c r="AH171" s="1" t="s">
        <v>72</v>
      </c>
      <c r="AI171" s="1">
        <v>3</v>
      </c>
      <c r="AJ171" s="3">
        <v>45831</v>
      </c>
      <c r="AK171" s="3">
        <v>0</v>
      </c>
      <c r="AL171" s="3">
        <v>45821</v>
      </c>
      <c r="AM171" s="3">
        <v>45828</v>
      </c>
      <c r="AN171" s="3">
        <v>45829</v>
      </c>
      <c r="AO171" s="3">
        <v>45829</v>
      </c>
      <c r="AP171" s="3">
        <v>45826</v>
      </c>
      <c r="AQ171" s="3">
        <v>45830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117</v>
      </c>
      <c r="BD171" s="56">
        <v>0</v>
      </c>
    </row>
    <row r="172" spans="1:56" ht="27.75" customHeight="1" x14ac:dyDescent="0.45">
      <c r="A172" s="3">
        <v>45601</v>
      </c>
      <c r="B172" s="14" t="s">
        <v>216</v>
      </c>
      <c r="C172" s="9" t="s">
        <v>94</v>
      </c>
      <c r="D172" s="13" t="s">
        <v>110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1758.5430635519999</v>
      </c>
      <c r="Q172" s="10">
        <v>0</v>
      </c>
      <c r="R172" s="10">
        <v>1758.5430635519999</v>
      </c>
      <c r="S172" s="9" t="s">
        <v>100</v>
      </c>
      <c r="T172" s="12">
        <v>45835</v>
      </c>
      <c r="U172" s="11">
        <v>54000</v>
      </c>
      <c r="V172" s="10">
        <v>0</v>
      </c>
      <c r="W172" s="10">
        <v>54000</v>
      </c>
      <c r="X172" s="10">
        <v>0</v>
      </c>
      <c r="Y172" s="10">
        <v>56700</v>
      </c>
      <c r="Z172" s="9" t="s">
        <v>101</v>
      </c>
      <c r="AA172" s="8">
        <v>58087.26</v>
      </c>
      <c r="AB172" s="8">
        <v>7498</v>
      </c>
      <c r="AC172" s="8">
        <v>50589.26</v>
      </c>
      <c r="AD172" s="8">
        <v>0</v>
      </c>
      <c r="AE172" s="8">
        <v>0</v>
      </c>
      <c r="AF172" s="8">
        <v>0</v>
      </c>
      <c r="AG172" s="1" t="s">
        <v>120</v>
      </c>
      <c r="AH172" s="1" t="s">
        <v>72</v>
      </c>
      <c r="AI172" s="1">
        <v>3</v>
      </c>
      <c r="AJ172" s="3">
        <v>45835</v>
      </c>
      <c r="AK172" s="3">
        <v>0</v>
      </c>
      <c r="AL172" s="3">
        <v>45825</v>
      </c>
      <c r="AM172" s="3">
        <v>45832</v>
      </c>
      <c r="AN172" s="3">
        <v>45833</v>
      </c>
      <c r="AO172" s="3">
        <v>45833</v>
      </c>
      <c r="AP172" s="3">
        <v>45830</v>
      </c>
      <c r="AQ172" s="3">
        <v>45834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117</v>
      </c>
      <c r="BD172" s="56">
        <v>6480.6668894388886</v>
      </c>
    </row>
    <row r="173" spans="1:56" ht="27.75" customHeight="1" x14ac:dyDescent="0.45">
      <c r="A173" s="3">
        <v>45601</v>
      </c>
      <c r="B173" s="14" t="s">
        <v>216</v>
      </c>
      <c r="C173" s="9" t="s">
        <v>94</v>
      </c>
      <c r="D173" s="13" t="s">
        <v>110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1396.4134549094399</v>
      </c>
      <c r="Q173" s="10">
        <v>0</v>
      </c>
      <c r="R173" s="10">
        <v>1396.4134549094399</v>
      </c>
      <c r="S173" s="9" t="s">
        <v>100</v>
      </c>
      <c r="T173" s="12">
        <v>45842</v>
      </c>
      <c r="U173" s="11">
        <v>50800</v>
      </c>
      <c r="V173" s="10">
        <v>7920</v>
      </c>
      <c r="W173" s="10">
        <v>42880</v>
      </c>
      <c r="X173" s="10">
        <v>0</v>
      </c>
      <c r="Y173" s="10">
        <v>45024</v>
      </c>
      <c r="Z173" s="9" t="s">
        <v>101</v>
      </c>
      <c r="AA173" s="8">
        <v>46125.587200000002</v>
      </c>
      <c r="AB173" s="8">
        <v>0</v>
      </c>
      <c r="AC173" s="8">
        <v>46125.587200000002</v>
      </c>
      <c r="AD173" s="8">
        <v>0</v>
      </c>
      <c r="AE173" s="8">
        <v>0</v>
      </c>
      <c r="AF173" s="8">
        <v>0</v>
      </c>
      <c r="AG173" s="1" t="s">
        <v>120</v>
      </c>
      <c r="AH173" s="1" t="s">
        <v>72</v>
      </c>
      <c r="AI173" s="1">
        <v>3</v>
      </c>
      <c r="AJ173" s="3">
        <v>45842</v>
      </c>
      <c r="AK173" s="3">
        <v>0</v>
      </c>
      <c r="AL173" s="3">
        <v>45832</v>
      </c>
      <c r="AM173" s="3">
        <v>45839</v>
      </c>
      <c r="AN173" s="3">
        <v>45840</v>
      </c>
      <c r="AO173" s="3">
        <v>45840</v>
      </c>
      <c r="AP173" s="3">
        <v>45837</v>
      </c>
      <c r="AQ173" s="3">
        <v>45841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117</v>
      </c>
      <c r="BD173" s="56">
        <v>5908.8542849404448</v>
      </c>
    </row>
    <row r="174" spans="1:56" ht="27.75" customHeight="1" x14ac:dyDescent="0.45">
      <c r="A174" s="3">
        <v>45601</v>
      </c>
      <c r="B174" s="14" t="s">
        <v>216</v>
      </c>
      <c r="C174" s="9" t="s">
        <v>94</v>
      </c>
      <c r="D174" s="13" t="s">
        <v>151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4070.701536</v>
      </c>
      <c r="Q174" s="10">
        <v>264</v>
      </c>
      <c r="R174" s="10">
        <v>3806.701536</v>
      </c>
      <c r="S174" s="9" t="s">
        <v>100</v>
      </c>
      <c r="T174" s="12" t="s">
        <v>63</v>
      </c>
      <c r="U174" s="11">
        <v>150000</v>
      </c>
      <c r="V174" s="10">
        <v>25000</v>
      </c>
      <c r="W174" s="10">
        <v>125000</v>
      </c>
      <c r="X174" s="10">
        <v>0</v>
      </c>
      <c r="Y174" s="10">
        <v>131250</v>
      </c>
      <c r="Z174" s="9" t="s">
        <v>276</v>
      </c>
      <c r="AA174" s="8">
        <v>134461.25</v>
      </c>
      <c r="AB174" s="8">
        <v>0</v>
      </c>
      <c r="AC174" s="8">
        <v>134461.25</v>
      </c>
      <c r="AD174" s="8">
        <v>0</v>
      </c>
      <c r="AE174" s="8">
        <v>0</v>
      </c>
      <c r="AF174" s="8" t="s">
        <v>277</v>
      </c>
      <c r="AG174" s="1" t="s">
        <v>120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377</v>
      </c>
      <c r="AZ174" s="2">
        <v>0</v>
      </c>
      <c r="BA174" s="2">
        <v>0</v>
      </c>
      <c r="BB174" s="2">
        <v>0</v>
      </c>
      <c r="BC174" s="1" t="s">
        <v>117</v>
      </c>
      <c r="BD174" s="56">
        <v>17224.971679513892</v>
      </c>
    </row>
    <row r="175" spans="1:56" ht="27.75" customHeight="1" x14ac:dyDescent="0.45">
      <c r="A175" s="3">
        <v>45601</v>
      </c>
      <c r="B175" s="14" t="s">
        <v>216</v>
      </c>
      <c r="C175" s="9" t="s">
        <v>94</v>
      </c>
      <c r="D175" s="13" t="s">
        <v>151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6513.1224575999995</v>
      </c>
      <c r="Q175" s="10">
        <v>0</v>
      </c>
      <c r="R175" s="10">
        <v>6513.1224575999995</v>
      </c>
      <c r="S175" s="9" t="s">
        <v>100</v>
      </c>
      <c r="T175" s="12" t="s">
        <v>63</v>
      </c>
      <c r="U175" s="11">
        <v>200000</v>
      </c>
      <c r="V175" s="10">
        <v>0</v>
      </c>
      <c r="W175" s="10">
        <v>200000</v>
      </c>
      <c r="X175" s="10">
        <v>0</v>
      </c>
      <c r="Y175" s="10">
        <v>210000</v>
      </c>
      <c r="Z175" s="9" t="s">
        <v>276</v>
      </c>
      <c r="AA175" s="8">
        <v>215138.00000000003</v>
      </c>
      <c r="AB175" s="8">
        <v>0</v>
      </c>
      <c r="AC175" s="8">
        <v>215138.00000000003</v>
      </c>
      <c r="AD175" s="8">
        <v>0</v>
      </c>
      <c r="AE175" s="8">
        <v>0</v>
      </c>
      <c r="AF175" s="8" t="s">
        <v>277</v>
      </c>
      <c r="AG175" s="1" t="s">
        <v>119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45858</v>
      </c>
      <c r="AZ175" s="2">
        <v>0</v>
      </c>
      <c r="BA175" s="2">
        <v>0</v>
      </c>
      <c r="BB175" s="2">
        <v>0</v>
      </c>
      <c r="BC175" s="1" t="s">
        <v>117</v>
      </c>
      <c r="BD175" s="56">
        <v>27559.954687222227</v>
      </c>
    </row>
    <row r="176" spans="1:56" ht="27.75" customHeight="1" x14ac:dyDescent="0.45">
      <c r="A176" s="3">
        <v>45601</v>
      </c>
      <c r="B176" s="14" t="s">
        <v>216</v>
      </c>
      <c r="C176" s="9" t="s">
        <v>94</v>
      </c>
      <c r="D176" s="13" t="s">
        <v>151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6513.1224575999995</v>
      </c>
      <c r="Q176" s="10">
        <v>0</v>
      </c>
      <c r="R176" s="10">
        <v>6513.1224575999995</v>
      </c>
      <c r="S176" s="9" t="s">
        <v>100</v>
      </c>
      <c r="T176" s="12" t="s">
        <v>63</v>
      </c>
      <c r="U176" s="11">
        <v>200000</v>
      </c>
      <c r="V176" s="10">
        <v>0</v>
      </c>
      <c r="W176" s="10">
        <v>200000</v>
      </c>
      <c r="X176" s="10">
        <v>0</v>
      </c>
      <c r="Y176" s="10">
        <v>210000</v>
      </c>
      <c r="Z176" s="9" t="s">
        <v>101</v>
      </c>
      <c r="AA176" s="8">
        <v>215138.00000000003</v>
      </c>
      <c r="AB176" s="8">
        <v>0</v>
      </c>
      <c r="AC176" s="8">
        <v>215138.00000000003</v>
      </c>
      <c r="AD176" s="8">
        <v>0</v>
      </c>
      <c r="AE176" s="8">
        <v>0</v>
      </c>
      <c r="AF176" s="8" t="s">
        <v>277</v>
      </c>
      <c r="AG176" s="1" t="s">
        <v>119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45889</v>
      </c>
      <c r="AZ176" s="2">
        <v>0</v>
      </c>
      <c r="BA176" s="2">
        <v>0</v>
      </c>
      <c r="BB176" s="2">
        <v>0</v>
      </c>
      <c r="BC176" s="1" t="s">
        <v>117</v>
      </c>
      <c r="BD176" s="56">
        <v>27559.954687222227</v>
      </c>
    </row>
    <row r="177" spans="1:56" ht="27.75" customHeight="1" x14ac:dyDescent="0.45">
      <c r="A177" s="3">
        <v>45601</v>
      </c>
      <c r="B177" s="14" t="s">
        <v>216</v>
      </c>
      <c r="C177" s="9" t="s">
        <v>94</v>
      </c>
      <c r="D177" s="13" t="s">
        <v>151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3461.0081427440637</v>
      </c>
      <c r="Q177" s="10">
        <v>0</v>
      </c>
      <c r="R177" s="10">
        <v>3461.0081427440637</v>
      </c>
      <c r="S177" s="9" t="s">
        <v>100</v>
      </c>
      <c r="T177" s="12" t="s">
        <v>63</v>
      </c>
      <c r="U177" s="11">
        <v>106278</v>
      </c>
      <c r="V177" s="10">
        <v>0</v>
      </c>
      <c r="W177" s="10">
        <v>106278</v>
      </c>
      <c r="X177" s="10">
        <v>0</v>
      </c>
      <c r="Y177" s="10">
        <v>111591.90000000001</v>
      </c>
      <c r="Z177" s="9" t="s">
        <v>101</v>
      </c>
      <c r="AA177" s="8">
        <v>114322.18182000001</v>
      </c>
      <c r="AB177" s="8">
        <v>0</v>
      </c>
      <c r="AC177" s="8">
        <v>114322.18182000001</v>
      </c>
      <c r="AD177" s="8">
        <v>0</v>
      </c>
      <c r="AE177" s="8">
        <v>0</v>
      </c>
      <c r="AF177" s="8" t="s">
        <v>277</v>
      </c>
      <c r="AG177" s="1" t="s">
        <v>119</v>
      </c>
      <c r="AH177" s="1" t="s">
        <v>72</v>
      </c>
      <c r="AI177" s="1">
        <v>3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117</v>
      </c>
      <c r="BD177" s="56">
        <v>14645.084321243019</v>
      </c>
    </row>
    <row r="178" spans="1:56" ht="27.75" customHeight="1" x14ac:dyDescent="0.45">
      <c r="A178" s="3">
        <v>45601</v>
      </c>
      <c r="B178" s="14" t="s">
        <v>216</v>
      </c>
      <c r="C178" s="9" t="s">
        <v>94</v>
      </c>
      <c r="D178" s="13" t="s">
        <v>151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0</v>
      </c>
      <c r="Q178" s="10">
        <v>0</v>
      </c>
      <c r="R178" s="10">
        <v>0</v>
      </c>
      <c r="S178" s="9" t="s">
        <v>100</v>
      </c>
      <c r="T178" s="12" t="s">
        <v>137</v>
      </c>
      <c r="U178" s="11">
        <v>10000</v>
      </c>
      <c r="V178" s="10">
        <v>12607</v>
      </c>
      <c r="W178" s="10">
        <v>0</v>
      </c>
      <c r="X178" s="10">
        <v>56730</v>
      </c>
      <c r="Y178" s="10">
        <v>0</v>
      </c>
      <c r="Z178" s="9" t="s">
        <v>276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119</v>
      </c>
      <c r="AH178" s="1" t="s">
        <v>72</v>
      </c>
      <c r="AI178" s="1">
        <v>3</v>
      </c>
      <c r="AJ178" s="3" t="s">
        <v>137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280</v>
      </c>
      <c r="AZ178" s="2">
        <v>0</v>
      </c>
      <c r="BA178" s="2">
        <v>0</v>
      </c>
      <c r="BB178" s="2">
        <v>0</v>
      </c>
      <c r="BC178" s="1" t="s">
        <v>117</v>
      </c>
      <c r="BD178" s="56">
        <v>0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23</v>
      </c>
      <c r="F179" s="9">
        <v>37</v>
      </c>
      <c r="G179" s="9">
        <v>0</v>
      </c>
      <c r="H179" s="9">
        <v>0</v>
      </c>
      <c r="I179" s="9">
        <v>128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101</v>
      </c>
      <c r="AA179" s="8">
        <v>841359.53902000003</v>
      </c>
      <c r="AB179" s="8">
        <v>65585.260000000009</v>
      </c>
      <c r="AC179" s="8">
        <v>775774.27902000013</v>
      </c>
      <c r="AD179" s="8">
        <v>0</v>
      </c>
      <c r="AE179" s="8">
        <v>0</v>
      </c>
      <c r="AF179" s="8" t="s">
        <v>58</v>
      </c>
      <c r="AG179" s="1" t="s">
        <v>119</v>
      </c>
      <c r="AH179" s="1">
        <v>0</v>
      </c>
      <c r="AI179" s="1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118</v>
      </c>
      <c r="BD179" s="56">
        <v>0</v>
      </c>
    </row>
    <row r="180" spans="1:56" ht="27.75" customHeight="1" x14ac:dyDescent="0.45">
      <c r="A180" s="3" t="s">
        <v>141</v>
      </c>
      <c r="B180" s="14" t="s">
        <v>141</v>
      </c>
      <c r="C180" s="9" t="s">
        <v>148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45838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85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77</v>
      </c>
      <c r="AI180" s="1">
        <v>1</v>
      </c>
      <c r="AJ180" s="3">
        <v>45838</v>
      </c>
      <c r="AK180" s="3">
        <v>0</v>
      </c>
      <c r="AL180" s="3">
        <v>0</v>
      </c>
      <c r="AM180" s="3">
        <v>0</v>
      </c>
      <c r="AN180" s="3">
        <v>0</v>
      </c>
      <c r="AO180" s="3">
        <v>45837</v>
      </c>
      <c r="AP180" s="3">
        <v>45833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3925.4396133333335</v>
      </c>
    </row>
    <row r="181" spans="1:56" ht="27.75" customHeight="1" x14ac:dyDescent="0.45">
      <c r="A181" s="3" t="s">
        <v>141</v>
      </c>
      <c r="B181" s="14" t="s">
        <v>141</v>
      </c>
      <c r="C181" s="9" t="s">
        <v>196</v>
      </c>
      <c r="D181" s="13" t="s">
        <v>61</v>
      </c>
      <c r="E181" s="9">
        <v>26</v>
      </c>
      <c r="F181" s="9">
        <v>41</v>
      </c>
      <c r="G181" s="9" t="s">
        <v>60</v>
      </c>
      <c r="H181" s="9">
        <v>0</v>
      </c>
      <c r="I181" s="9">
        <v>97</v>
      </c>
      <c r="J181" s="9" t="s">
        <v>57</v>
      </c>
      <c r="K181" s="9">
        <v>5</v>
      </c>
      <c r="L181" s="9" t="s">
        <v>92</v>
      </c>
      <c r="M181" s="10">
        <v>27</v>
      </c>
      <c r="N181" s="9">
        <v>43</v>
      </c>
      <c r="O181" s="9">
        <v>40</v>
      </c>
      <c r="P181" s="10">
        <v>286.42936262399996</v>
      </c>
      <c r="Q181" s="10">
        <v>0</v>
      </c>
      <c r="R181" s="10">
        <v>286.42936262399996</v>
      </c>
      <c r="S181" s="9" t="s">
        <v>204</v>
      </c>
      <c r="T181" s="12">
        <v>45838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85</v>
      </c>
      <c r="AA181" s="8">
        <v>11874.499999999998</v>
      </c>
      <c r="AB181" s="8">
        <v>0</v>
      </c>
      <c r="AC181" s="8">
        <v>11874.499999999998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72</v>
      </c>
      <c r="AI181" s="1">
        <v>3</v>
      </c>
      <c r="AJ181" s="3">
        <v>45838</v>
      </c>
      <c r="AK181" s="3">
        <v>0</v>
      </c>
      <c r="AL181" s="3">
        <v>45828</v>
      </c>
      <c r="AM181" s="3">
        <v>45835</v>
      </c>
      <c r="AN181" s="3">
        <v>45836</v>
      </c>
      <c r="AO181" s="3">
        <v>45836</v>
      </c>
      <c r="AP181" s="3">
        <v>45833</v>
      </c>
      <c r="AQ181" s="3">
        <v>45837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958.79990555555537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 t="s">
        <v>60</v>
      </c>
      <c r="H182" s="9">
        <v>0</v>
      </c>
      <c r="I182" s="9">
        <v>102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85</v>
      </c>
      <c r="AA182" s="8">
        <v>60490.100000000006</v>
      </c>
      <c r="AB182" s="8">
        <v>0</v>
      </c>
      <c r="AC182" s="8">
        <v>60490.100000000006</v>
      </c>
      <c r="AD182" s="8">
        <v>0</v>
      </c>
      <c r="AE182" s="8">
        <v>0</v>
      </c>
      <c r="AF182" s="8" t="s">
        <v>58</v>
      </c>
      <c r="AG182" s="1" t="s">
        <v>121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7.75" customHeight="1" x14ac:dyDescent="0.45">
      <c r="A183" s="3">
        <v>45819</v>
      </c>
      <c r="B183" s="14" t="s">
        <v>604</v>
      </c>
      <c r="C183" s="9" t="s">
        <v>572</v>
      </c>
      <c r="D183" s="13" t="s">
        <v>59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45829</v>
      </c>
      <c r="U183" s="11">
        <v>5000</v>
      </c>
      <c r="V183" s="10">
        <v>5000</v>
      </c>
      <c r="W183" s="10">
        <v>0</v>
      </c>
      <c r="X183" s="10">
        <v>0</v>
      </c>
      <c r="Y183" s="10">
        <v>0</v>
      </c>
      <c r="Z183" s="9" t="s">
        <v>157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121</v>
      </c>
      <c r="AH183" s="1" t="s">
        <v>77</v>
      </c>
      <c r="AI183" s="1">
        <v>1</v>
      </c>
      <c r="AJ183" s="3">
        <v>45829</v>
      </c>
      <c r="AK183" s="3">
        <v>0</v>
      </c>
      <c r="AL183" s="3">
        <v>0</v>
      </c>
      <c r="AM183" s="3">
        <v>0</v>
      </c>
      <c r="AN183" s="3">
        <v>0</v>
      </c>
      <c r="AO183" s="3">
        <v>45828</v>
      </c>
      <c r="AP183" s="3">
        <v>45824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0</v>
      </c>
    </row>
    <row r="184" spans="1:56" ht="27.75" customHeight="1" x14ac:dyDescent="0.45">
      <c r="A184" s="3">
        <v>45804</v>
      </c>
      <c r="B184" s="14" t="s">
        <v>491</v>
      </c>
      <c r="C184" s="9" t="s">
        <v>145</v>
      </c>
      <c r="D184" s="13" t="s">
        <v>59</v>
      </c>
      <c r="E184" s="9">
        <v>26</v>
      </c>
      <c r="F184" s="9">
        <v>39</v>
      </c>
      <c r="G184" s="9" t="s">
        <v>60</v>
      </c>
      <c r="H184" s="9">
        <v>0</v>
      </c>
      <c r="I184" s="9">
        <v>93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128</v>
      </c>
      <c r="T184" s="12">
        <v>45827</v>
      </c>
      <c r="U184" s="11">
        <v>8800</v>
      </c>
      <c r="V184" s="10">
        <v>8800</v>
      </c>
      <c r="W184" s="10">
        <v>0</v>
      </c>
      <c r="X184" s="10">
        <v>0</v>
      </c>
      <c r="Y184" s="10">
        <v>0</v>
      </c>
      <c r="Z184" s="9" t="s">
        <v>157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119</v>
      </c>
      <c r="AH184" s="1" t="s">
        <v>77</v>
      </c>
      <c r="AI184" s="1">
        <v>1</v>
      </c>
      <c r="AJ184" s="3">
        <v>45827</v>
      </c>
      <c r="AK184" s="3">
        <v>0</v>
      </c>
      <c r="AL184" s="3">
        <v>0</v>
      </c>
      <c r="AM184" s="3">
        <v>0</v>
      </c>
      <c r="AN184" s="3">
        <v>0</v>
      </c>
      <c r="AO184" s="3">
        <v>45826</v>
      </c>
      <c r="AP184" s="3">
        <v>45822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7.75" customHeight="1" x14ac:dyDescent="0.45">
      <c r="A185" s="3">
        <v>45817</v>
      </c>
      <c r="B185" s="14" t="s">
        <v>551</v>
      </c>
      <c r="C185" s="9" t="s">
        <v>196</v>
      </c>
      <c r="D185" s="13" t="s">
        <v>552</v>
      </c>
      <c r="E185" s="9">
        <v>26</v>
      </c>
      <c r="F185" s="9">
        <v>41</v>
      </c>
      <c r="G185" s="9" t="s">
        <v>60</v>
      </c>
      <c r="H185" s="9">
        <v>0</v>
      </c>
      <c r="I185" s="9">
        <v>97</v>
      </c>
      <c r="J185" s="9" t="s">
        <v>57</v>
      </c>
      <c r="K185" s="9">
        <v>5</v>
      </c>
      <c r="L185" s="9" t="s">
        <v>92</v>
      </c>
      <c r="M185" s="10">
        <v>27</v>
      </c>
      <c r="N185" s="9">
        <v>43</v>
      </c>
      <c r="O185" s="9">
        <v>40</v>
      </c>
      <c r="P185" s="10">
        <v>114.57174504959998</v>
      </c>
      <c r="Q185" s="10">
        <v>0</v>
      </c>
      <c r="R185" s="10">
        <v>114.57174504959998</v>
      </c>
      <c r="S185" s="9" t="s">
        <v>204</v>
      </c>
      <c r="T185" s="12">
        <v>45828</v>
      </c>
      <c r="U185" s="11">
        <v>4000</v>
      </c>
      <c r="V185" s="10">
        <v>0</v>
      </c>
      <c r="W185" s="10">
        <v>4000</v>
      </c>
      <c r="X185" s="10">
        <v>4300</v>
      </c>
      <c r="Y185" s="10">
        <v>0</v>
      </c>
      <c r="Z185" s="9" t="s">
        <v>157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119</v>
      </c>
      <c r="AH185" s="1" t="s">
        <v>72</v>
      </c>
      <c r="AI185" s="1">
        <v>3</v>
      </c>
      <c r="AJ185" s="3">
        <v>45828</v>
      </c>
      <c r="AK185" s="3">
        <v>0</v>
      </c>
      <c r="AL185" s="3">
        <v>45818</v>
      </c>
      <c r="AM185" s="3">
        <v>45825</v>
      </c>
      <c r="AN185" s="3">
        <v>45826</v>
      </c>
      <c r="AO185" s="3">
        <v>45826</v>
      </c>
      <c r="AP185" s="3">
        <v>45823</v>
      </c>
      <c r="AQ185" s="3">
        <v>45827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7.75" customHeight="1" x14ac:dyDescent="0.45">
      <c r="A186" s="3">
        <v>45817</v>
      </c>
      <c r="B186" s="14" t="s">
        <v>551</v>
      </c>
      <c r="C186" s="9" t="s">
        <v>196</v>
      </c>
      <c r="D186" s="13" t="s">
        <v>543</v>
      </c>
      <c r="E186" s="9">
        <v>26</v>
      </c>
      <c r="F186" s="9">
        <v>41</v>
      </c>
      <c r="G186" s="9" t="s">
        <v>60</v>
      </c>
      <c r="H186" s="9">
        <v>0</v>
      </c>
      <c r="I186" s="9">
        <v>97</v>
      </c>
      <c r="J186" s="9" t="s">
        <v>57</v>
      </c>
      <c r="K186" s="9">
        <v>5</v>
      </c>
      <c r="L186" s="9" t="s">
        <v>92</v>
      </c>
      <c r="M186" s="10">
        <v>27</v>
      </c>
      <c r="N186" s="9">
        <v>43</v>
      </c>
      <c r="O186" s="9">
        <v>40</v>
      </c>
      <c r="P186" s="10">
        <v>114.57174504959998</v>
      </c>
      <c r="Q186" s="10">
        <v>0</v>
      </c>
      <c r="R186" s="10">
        <v>114.57174504959998</v>
      </c>
      <c r="S186" s="9" t="s">
        <v>204</v>
      </c>
      <c r="T186" s="12">
        <v>45828</v>
      </c>
      <c r="U186" s="11">
        <v>4000</v>
      </c>
      <c r="V186" s="10">
        <v>0</v>
      </c>
      <c r="W186" s="10">
        <v>4000</v>
      </c>
      <c r="X186" s="10">
        <v>4300</v>
      </c>
      <c r="Y186" s="10">
        <v>0</v>
      </c>
      <c r="Z186" s="9" t="s">
        <v>157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119</v>
      </c>
      <c r="AH186" s="1" t="s">
        <v>72</v>
      </c>
      <c r="AI186" s="1">
        <v>3</v>
      </c>
      <c r="AJ186" s="3">
        <v>45828</v>
      </c>
      <c r="AK186" s="3">
        <v>0</v>
      </c>
      <c r="AL186" s="3">
        <v>45818</v>
      </c>
      <c r="AM186" s="3">
        <v>45825</v>
      </c>
      <c r="AN186" s="3">
        <v>45826</v>
      </c>
      <c r="AO186" s="3">
        <v>45826</v>
      </c>
      <c r="AP186" s="3">
        <v>45823</v>
      </c>
      <c r="AQ186" s="3">
        <v>45827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0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157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121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0</v>
      </c>
    </row>
    <row r="188" spans="1:56" ht="27.75" customHeight="1" x14ac:dyDescent="0.45">
      <c r="A188" s="3">
        <v>45813</v>
      </c>
      <c r="B188" s="14" t="s">
        <v>517</v>
      </c>
      <c r="C188" s="9" t="s">
        <v>492</v>
      </c>
      <c r="D188" s="13" t="s">
        <v>493</v>
      </c>
      <c r="E188" s="9">
        <v>26</v>
      </c>
      <c r="F188" s="9">
        <v>40</v>
      </c>
      <c r="G188" s="9" t="s">
        <v>60</v>
      </c>
      <c r="H188" s="9">
        <v>0</v>
      </c>
      <c r="I188" s="9">
        <v>108</v>
      </c>
      <c r="J188" s="9" t="s">
        <v>57</v>
      </c>
      <c r="K188" s="9">
        <v>5</v>
      </c>
      <c r="L188" s="9" t="s">
        <v>93</v>
      </c>
      <c r="M188" s="10">
        <v>27</v>
      </c>
      <c r="N188" s="9">
        <v>43</v>
      </c>
      <c r="O188" s="9">
        <v>40</v>
      </c>
      <c r="P188" s="10">
        <v>286.42936262399996</v>
      </c>
      <c r="Q188" s="10">
        <v>0</v>
      </c>
      <c r="R188" s="10">
        <v>286.42936262399996</v>
      </c>
      <c r="S188" s="9" t="s">
        <v>494</v>
      </c>
      <c r="T188" s="12">
        <v>45825</v>
      </c>
      <c r="U188" s="11">
        <v>10000</v>
      </c>
      <c r="V188" s="10">
        <v>0</v>
      </c>
      <c r="W188" s="10">
        <v>10000</v>
      </c>
      <c r="X188" s="10">
        <v>10600</v>
      </c>
      <c r="Y188" s="10">
        <v>0</v>
      </c>
      <c r="Z188" s="9" t="s">
        <v>223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122</v>
      </c>
      <c r="AH188" s="1" t="s">
        <v>72</v>
      </c>
      <c r="AI188" s="1">
        <v>3</v>
      </c>
      <c r="AJ188" s="3">
        <v>45825</v>
      </c>
      <c r="AK188" s="3">
        <v>0</v>
      </c>
      <c r="AL188" s="3">
        <v>45815</v>
      </c>
      <c r="AM188" s="3">
        <v>45822</v>
      </c>
      <c r="AN188" s="3">
        <v>45823</v>
      </c>
      <c r="AO188" s="3">
        <v>45823</v>
      </c>
      <c r="AP188" s="3">
        <v>45820</v>
      </c>
      <c r="AQ188" s="3">
        <v>45824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0</v>
      </c>
    </row>
    <row r="189" spans="1:56" ht="27.75" customHeight="1" x14ac:dyDescent="0.45">
      <c r="A189" s="3" t="s">
        <v>141</v>
      </c>
      <c r="B189" s="14" t="s">
        <v>141</v>
      </c>
      <c r="C189" s="9" t="s">
        <v>113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45838</v>
      </c>
      <c r="U189" s="11">
        <v>20000</v>
      </c>
      <c r="V189" s="10">
        <v>0</v>
      </c>
      <c r="W189" s="10">
        <v>20000</v>
      </c>
      <c r="X189" s="10">
        <v>0</v>
      </c>
      <c r="Y189" s="10">
        <v>0</v>
      </c>
      <c r="Z189" s="9" t="s">
        <v>223</v>
      </c>
      <c r="AA189" s="8">
        <v>24866.6</v>
      </c>
      <c r="AB189" s="8">
        <v>9916</v>
      </c>
      <c r="AC189" s="8">
        <v>14950.599999999999</v>
      </c>
      <c r="AD189" s="8">
        <v>0</v>
      </c>
      <c r="AE189" s="8">
        <v>0</v>
      </c>
      <c r="AF189" s="8">
        <v>0</v>
      </c>
      <c r="AG189" s="1" t="s">
        <v>122</v>
      </c>
      <c r="AH189" s="1" t="s">
        <v>77</v>
      </c>
      <c r="AI189" s="1">
        <v>1</v>
      </c>
      <c r="AJ189" s="3">
        <v>45838</v>
      </c>
      <c r="AK189" s="3">
        <v>0</v>
      </c>
      <c r="AL189" s="3">
        <v>0</v>
      </c>
      <c r="AM189" s="3">
        <v>0</v>
      </c>
      <c r="AN189" s="3">
        <v>0</v>
      </c>
      <c r="AO189" s="3">
        <v>45837</v>
      </c>
      <c r="AP189" s="3">
        <v>45833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1485.7574044444445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223</v>
      </c>
      <c r="AA190" s="8">
        <v>24866.6</v>
      </c>
      <c r="AB190" s="8">
        <v>9916</v>
      </c>
      <c r="AC190" s="8">
        <v>14950.599999999999</v>
      </c>
      <c r="AD190" s="8">
        <v>0</v>
      </c>
      <c r="AE190" s="8">
        <v>0</v>
      </c>
      <c r="AF190" s="8" t="s">
        <v>58</v>
      </c>
      <c r="AG190" s="1" t="s">
        <v>122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224</v>
      </c>
      <c r="BD190" s="56">
        <v>0</v>
      </c>
    </row>
    <row r="191" spans="1:56" ht="27.75" customHeight="1" x14ac:dyDescent="0.45">
      <c r="A191" s="3">
        <v>45799</v>
      </c>
      <c r="B191" s="14" t="s">
        <v>424</v>
      </c>
      <c r="C191" s="9" t="s">
        <v>113</v>
      </c>
      <c r="D191" s="13" t="s">
        <v>59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45825</v>
      </c>
      <c r="U191" s="11">
        <v>15000</v>
      </c>
      <c r="V191" s="10">
        <v>0</v>
      </c>
      <c r="W191" s="10">
        <v>15000</v>
      </c>
      <c r="X191" s="10">
        <v>0</v>
      </c>
      <c r="Y191" s="10">
        <v>0</v>
      </c>
      <c r="Z191" s="9" t="s">
        <v>89</v>
      </c>
      <c r="AA191" s="8">
        <v>18649.949999999997</v>
      </c>
      <c r="AB191" s="8">
        <v>18649.949999999997</v>
      </c>
      <c r="AC191" s="8">
        <v>0</v>
      </c>
      <c r="AD191" s="8">
        <v>18649.949999999997</v>
      </c>
      <c r="AE191" s="8">
        <v>0</v>
      </c>
      <c r="AF191" s="8" t="s">
        <v>247</v>
      </c>
      <c r="AG191" s="1" t="s">
        <v>119</v>
      </c>
      <c r="AH191" s="1" t="s">
        <v>389</v>
      </c>
      <c r="AI191" s="1">
        <v>2</v>
      </c>
      <c r="AJ191" s="3">
        <v>45825</v>
      </c>
      <c r="AK191" s="3">
        <v>0</v>
      </c>
      <c r="AL191" s="3">
        <v>0</v>
      </c>
      <c r="AM191" s="3">
        <v>0</v>
      </c>
      <c r="AN191" s="3">
        <v>0</v>
      </c>
      <c r="AO191" s="3">
        <v>45823</v>
      </c>
      <c r="AP191" s="3">
        <v>45820</v>
      </c>
      <c r="AQ191" s="3">
        <v>45824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152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0</v>
      </c>
    </row>
    <row r="192" spans="1:56" ht="27.75" customHeight="1" x14ac:dyDescent="0.45">
      <c r="A192" s="3">
        <v>45815</v>
      </c>
      <c r="B192" s="14" t="s">
        <v>527</v>
      </c>
      <c r="C192" s="9" t="s">
        <v>113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>
        <v>45835</v>
      </c>
      <c r="U192" s="11">
        <v>15000</v>
      </c>
      <c r="V192" s="10">
        <v>0</v>
      </c>
      <c r="W192" s="10">
        <v>15000</v>
      </c>
      <c r="X192" s="10">
        <v>0</v>
      </c>
      <c r="Y192" s="10">
        <v>0</v>
      </c>
      <c r="Z192" s="9" t="s">
        <v>89</v>
      </c>
      <c r="AA192" s="8">
        <v>18649.949999999997</v>
      </c>
      <c r="AB192" s="8">
        <v>18649.949999999997</v>
      </c>
      <c r="AC192" s="8">
        <v>0</v>
      </c>
      <c r="AD192" s="8">
        <v>0</v>
      </c>
      <c r="AE192" s="8">
        <v>18649.949999999997</v>
      </c>
      <c r="AF192" s="8" t="s">
        <v>247</v>
      </c>
      <c r="AG192" s="1" t="s">
        <v>119</v>
      </c>
      <c r="AH192" s="1" t="s">
        <v>389</v>
      </c>
      <c r="AI192" s="1">
        <v>2</v>
      </c>
      <c r="AJ192" s="3">
        <v>45835</v>
      </c>
      <c r="AK192" s="3">
        <v>0</v>
      </c>
      <c r="AL192" s="3">
        <v>0</v>
      </c>
      <c r="AM192" s="3">
        <v>0</v>
      </c>
      <c r="AN192" s="3">
        <v>0</v>
      </c>
      <c r="AO192" s="3">
        <v>45833</v>
      </c>
      <c r="AP192" s="3">
        <v>45830</v>
      </c>
      <c r="AQ192" s="3">
        <v>45834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152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customHeight="1" x14ac:dyDescent="0.45">
      <c r="A193" s="3">
        <v>45820</v>
      </c>
      <c r="B193" s="14" t="s">
        <v>605</v>
      </c>
      <c r="C193" s="9" t="s">
        <v>113</v>
      </c>
      <c r="D193" s="13" t="s">
        <v>59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45838</v>
      </c>
      <c r="U193" s="11">
        <v>15000</v>
      </c>
      <c r="V193" s="10">
        <v>0</v>
      </c>
      <c r="W193" s="10">
        <v>15000</v>
      </c>
      <c r="X193" s="10">
        <v>0</v>
      </c>
      <c r="Y193" s="10">
        <v>0</v>
      </c>
      <c r="Z193" s="9" t="s">
        <v>89</v>
      </c>
      <c r="AA193" s="8">
        <v>18649.949999999997</v>
      </c>
      <c r="AB193" s="8">
        <v>18649.949999999997</v>
      </c>
      <c r="AC193" s="8">
        <v>0</v>
      </c>
      <c r="AD193" s="8">
        <v>0</v>
      </c>
      <c r="AE193" s="8">
        <v>18649.949999999997</v>
      </c>
      <c r="AF193" s="8" t="s">
        <v>247</v>
      </c>
      <c r="AG193" s="1" t="s">
        <v>123</v>
      </c>
      <c r="AH193" s="1" t="s">
        <v>389</v>
      </c>
      <c r="AI193" s="1">
        <v>2</v>
      </c>
      <c r="AJ193" s="3">
        <v>45838</v>
      </c>
      <c r="AK193" s="3">
        <v>0</v>
      </c>
      <c r="AL193" s="3">
        <v>0</v>
      </c>
      <c r="AM193" s="3">
        <v>0</v>
      </c>
      <c r="AN193" s="3">
        <v>0</v>
      </c>
      <c r="AO193" s="3">
        <v>45836</v>
      </c>
      <c r="AP193" s="3">
        <v>45833</v>
      </c>
      <c r="AQ193" s="3">
        <v>45837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152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0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89</v>
      </c>
      <c r="AA194" s="8">
        <v>55949.849999999991</v>
      </c>
      <c r="AB194" s="8">
        <v>55949.849999999991</v>
      </c>
      <c r="AC194" s="8">
        <v>0</v>
      </c>
      <c r="AD194" s="8">
        <v>18649.949999999997</v>
      </c>
      <c r="AE194" s="8">
        <v>37299.899999999994</v>
      </c>
      <c r="AF194" s="8" t="s">
        <v>58</v>
      </c>
      <c r="AG194" s="1" t="s">
        <v>122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109</v>
      </c>
      <c r="BD194" s="56">
        <v>0</v>
      </c>
    </row>
    <row r="195" spans="1:56" ht="27.75" customHeight="1" x14ac:dyDescent="0.45">
      <c r="A195" s="3">
        <v>45800</v>
      </c>
      <c r="B195" s="14" t="s">
        <v>420</v>
      </c>
      <c r="C195" s="9" t="s">
        <v>158</v>
      </c>
      <c r="D195" s="13" t="s">
        <v>159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57</v>
      </c>
      <c r="K195" s="9">
        <v>3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45833</v>
      </c>
      <c r="U195" s="11">
        <v>50000</v>
      </c>
      <c r="V195" s="10">
        <v>8339</v>
      </c>
      <c r="W195" s="10">
        <v>41661</v>
      </c>
      <c r="X195" s="10">
        <v>27330</v>
      </c>
      <c r="Y195" s="10">
        <v>23803.5</v>
      </c>
      <c r="Z195" s="9" t="s">
        <v>132</v>
      </c>
      <c r="AA195" s="8">
        <v>28265.466075</v>
      </c>
      <c r="AB195" s="8">
        <v>22610</v>
      </c>
      <c r="AC195" s="8">
        <v>5655.4660750000003</v>
      </c>
      <c r="AD195" s="8">
        <v>0</v>
      </c>
      <c r="AE195" s="8">
        <v>0</v>
      </c>
      <c r="AF195" s="8">
        <v>0</v>
      </c>
      <c r="AG195" s="1" t="s">
        <v>119</v>
      </c>
      <c r="AH195" s="1" t="s">
        <v>160</v>
      </c>
      <c r="AI195" s="1">
        <v>2</v>
      </c>
      <c r="AJ195" s="3">
        <v>45833</v>
      </c>
      <c r="AK195" s="3">
        <v>0</v>
      </c>
      <c r="AL195" s="3">
        <v>45824</v>
      </c>
      <c r="AM195" s="3">
        <v>45831</v>
      </c>
      <c r="AN195" s="3">
        <v>0</v>
      </c>
      <c r="AO195" s="3">
        <v>45832</v>
      </c>
      <c r="AP195" s="3">
        <v>45828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573</v>
      </c>
      <c r="AZ195" s="2">
        <v>0</v>
      </c>
      <c r="BA195" s="2">
        <v>0</v>
      </c>
      <c r="BB195" s="2">
        <v>0</v>
      </c>
      <c r="BC195" s="1" t="s">
        <v>107</v>
      </c>
      <c r="BD195" s="56">
        <v>635.61154831805561</v>
      </c>
    </row>
    <row r="196" spans="1:56" ht="27.75" customHeight="1" x14ac:dyDescent="0.45">
      <c r="A196" s="3" t="s">
        <v>141</v>
      </c>
      <c r="B196" s="14" t="s">
        <v>141</v>
      </c>
      <c r="C196" s="9" t="s">
        <v>113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114</v>
      </c>
      <c r="T196" s="12">
        <v>45838</v>
      </c>
      <c r="U196" s="11">
        <v>10000</v>
      </c>
      <c r="V196" s="10">
        <v>0</v>
      </c>
      <c r="W196" s="10">
        <v>10000</v>
      </c>
      <c r="X196" s="10">
        <v>0</v>
      </c>
      <c r="Y196" s="10">
        <v>0</v>
      </c>
      <c r="Z196" s="9" t="s">
        <v>132</v>
      </c>
      <c r="AA196" s="8">
        <v>13550.900000000001</v>
      </c>
      <c r="AB196" s="8">
        <v>0</v>
      </c>
      <c r="AC196" s="8">
        <v>13550.900000000001</v>
      </c>
      <c r="AD196" s="8">
        <v>0</v>
      </c>
      <c r="AE196" s="8">
        <v>13550.900000000001</v>
      </c>
      <c r="AF196" s="8">
        <v>0</v>
      </c>
      <c r="AG196" s="1">
        <v>0</v>
      </c>
      <c r="AH196" s="1" t="s">
        <v>77</v>
      </c>
      <c r="AI196" s="1">
        <v>1</v>
      </c>
      <c r="AJ196" s="3">
        <v>45838</v>
      </c>
      <c r="AK196" s="3">
        <v>0</v>
      </c>
      <c r="AL196" s="3">
        <v>0</v>
      </c>
      <c r="AM196" s="3">
        <v>0</v>
      </c>
      <c r="AN196" s="3">
        <v>0</v>
      </c>
      <c r="AO196" s="3">
        <v>45837</v>
      </c>
      <c r="AP196" s="3">
        <v>45833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107</v>
      </c>
      <c r="BD196" s="56">
        <v>1522.9705944444447</v>
      </c>
    </row>
    <row r="197" spans="1:56" ht="27.7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132</v>
      </c>
      <c r="AA197" s="8">
        <v>41816.366074999998</v>
      </c>
      <c r="AB197" s="8">
        <v>22610</v>
      </c>
      <c r="AC197" s="8">
        <v>19206.366075000002</v>
      </c>
      <c r="AD197" s="8">
        <v>0</v>
      </c>
      <c r="AE197" s="8">
        <v>13550.900000000001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161</v>
      </c>
      <c r="BD197" s="56">
        <v>0</v>
      </c>
    </row>
  </sheetData>
  <autoFilter ref="A5:BD19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FE9CF-BF7F-44A7-8EEE-D4186FFA5134}">
  <sheetPr>
    <tabColor rgb="FFFFFF00"/>
  </sheetPr>
  <dimension ref="A1:BD194"/>
  <sheetViews>
    <sheetView zoomScale="80" zoomScaleNormal="80" workbookViewId="0">
      <selection activeCell="D12" sqref="D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45822</v>
      </c>
      <c r="E3" s="81" t="s">
        <v>52</v>
      </c>
      <c r="F3" s="81"/>
      <c r="G3" s="82">
        <v>11.15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141</v>
      </c>
      <c r="B6" s="14" t="s">
        <v>141</v>
      </c>
      <c r="C6" s="9" t="s">
        <v>284</v>
      </c>
      <c r="D6" s="13" t="s">
        <v>285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286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120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286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134</v>
      </c>
      <c r="BD7" s="56">
        <v>0</v>
      </c>
    </row>
    <row r="8" spans="1:56" ht="27.75" customHeight="1" x14ac:dyDescent="0.45">
      <c r="A8" s="3">
        <v>45814</v>
      </c>
      <c r="B8" s="14" t="s">
        <v>495</v>
      </c>
      <c r="C8" s="9" t="s">
        <v>496</v>
      </c>
      <c r="D8" s="13" t="s">
        <v>497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45829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305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 t="s">
        <v>421</v>
      </c>
      <c r="AG8" s="1" t="s">
        <v>120</v>
      </c>
      <c r="AH8" s="1" t="s">
        <v>74</v>
      </c>
      <c r="AI8" s="1">
        <v>2</v>
      </c>
      <c r="AJ8" s="3">
        <v>45829</v>
      </c>
      <c r="AK8" s="3">
        <v>0</v>
      </c>
      <c r="AL8" s="3">
        <v>45820</v>
      </c>
      <c r="AM8" s="3">
        <v>45827</v>
      </c>
      <c r="AN8" s="3">
        <v>45828</v>
      </c>
      <c r="AO8" s="3">
        <v>45828</v>
      </c>
      <c r="AP8" s="3">
        <v>45824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498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305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119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499</v>
      </c>
      <c r="BD9" s="56">
        <v>0</v>
      </c>
    </row>
    <row r="10" spans="1:56" ht="27.75" customHeight="1" x14ac:dyDescent="0.45">
      <c r="A10" s="3" t="s">
        <v>141</v>
      </c>
      <c r="B10" s="14" t="s">
        <v>141</v>
      </c>
      <c r="C10" s="9" t="s">
        <v>242</v>
      </c>
      <c r="D10" s="13" t="s">
        <v>290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139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228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139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45805</v>
      </c>
      <c r="B12" s="14" t="s">
        <v>428</v>
      </c>
      <c r="C12" s="9" t="s">
        <v>329</v>
      </c>
      <c r="D12" s="13" t="s">
        <v>429</v>
      </c>
      <c r="E12" s="9">
        <v>18</v>
      </c>
      <c r="F12" s="9">
        <v>28</v>
      </c>
      <c r="G12" s="9" t="s">
        <v>60</v>
      </c>
      <c r="H12" s="9" t="s">
        <v>66</v>
      </c>
      <c r="I12" s="9">
        <v>69</v>
      </c>
      <c r="J12" s="9" t="s">
        <v>57</v>
      </c>
      <c r="K12" s="9">
        <v>5</v>
      </c>
      <c r="L12" s="9" t="s">
        <v>221</v>
      </c>
      <c r="M12" s="10">
        <v>19</v>
      </c>
      <c r="N12" s="9">
        <v>31</v>
      </c>
      <c r="O12" s="9">
        <v>60</v>
      </c>
      <c r="P12" s="10">
        <v>108.98378203199999</v>
      </c>
      <c r="Q12" s="10">
        <v>0</v>
      </c>
      <c r="R12" s="10">
        <v>108.98378203199999</v>
      </c>
      <c r="S12" s="9" t="s">
        <v>71</v>
      </c>
      <c r="T12" s="12">
        <v>45821</v>
      </c>
      <c r="U12" s="11">
        <v>10000</v>
      </c>
      <c r="V12" s="10">
        <v>5000</v>
      </c>
      <c r="W12" s="10">
        <v>5000</v>
      </c>
      <c r="X12" s="10">
        <v>10600</v>
      </c>
      <c r="Y12" s="10">
        <v>0</v>
      </c>
      <c r="Z12" s="9" t="s">
        <v>143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421</v>
      </c>
      <c r="AG12" s="1" t="s">
        <v>120</v>
      </c>
      <c r="AH12" s="1" t="s">
        <v>75</v>
      </c>
      <c r="AI12" s="1">
        <v>4</v>
      </c>
      <c r="AJ12" s="3">
        <v>45821</v>
      </c>
      <c r="AK12" s="3">
        <v>45817</v>
      </c>
      <c r="AL12" s="3">
        <v>45810</v>
      </c>
      <c r="AM12" s="3">
        <v>45818</v>
      </c>
      <c r="AN12" s="3">
        <v>45819</v>
      </c>
      <c r="AO12" s="3">
        <v>45820</v>
      </c>
      <c r="AP12" s="3">
        <v>45816</v>
      </c>
      <c r="AQ12" s="3">
        <v>45821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45797</v>
      </c>
      <c r="B13" s="14" t="s">
        <v>379</v>
      </c>
      <c r="C13" s="9" t="s">
        <v>184</v>
      </c>
      <c r="D13" s="13" t="s">
        <v>365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45834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143</v>
      </c>
      <c r="AA13" s="8">
        <v>8801.1</v>
      </c>
      <c r="AB13" s="8">
        <v>8000</v>
      </c>
      <c r="AC13" s="8">
        <v>801.10000000000036</v>
      </c>
      <c r="AD13" s="8">
        <v>0</v>
      </c>
      <c r="AE13" s="8">
        <v>8801.1</v>
      </c>
      <c r="AF13" s="8" t="s">
        <v>307</v>
      </c>
      <c r="AG13" s="1" t="s">
        <v>120</v>
      </c>
      <c r="AH13" s="1" t="s">
        <v>75</v>
      </c>
      <c r="AI13" s="1">
        <v>4</v>
      </c>
      <c r="AJ13" s="3">
        <v>45834</v>
      </c>
      <c r="AK13" s="3">
        <v>45830</v>
      </c>
      <c r="AL13" s="3">
        <v>45823</v>
      </c>
      <c r="AM13" s="3">
        <v>45831</v>
      </c>
      <c r="AN13" s="3">
        <v>45832</v>
      </c>
      <c r="AO13" s="3">
        <v>45833</v>
      </c>
      <c r="AP13" s="3">
        <v>45829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51.270400000000031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143</v>
      </c>
      <c r="AA14" s="8">
        <v>8801.1</v>
      </c>
      <c r="AB14" s="8">
        <v>8000</v>
      </c>
      <c r="AC14" s="8">
        <v>801.10000000000036</v>
      </c>
      <c r="AD14" s="8">
        <v>0</v>
      </c>
      <c r="AE14" s="8">
        <v>8801.1</v>
      </c>
      <c r="AF14" s="8" t="s">
        <v>58</v>
      </c>
      <c r="AG14" s="1" t="s">
        <v>120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144</v>
      </c>
      <c r="BD14" s="56">
        <v>0</v>
      </c>
    </row>
    <row r="15" spans="1:56" ht="27.75" customHeight="1" x14ac:dyDescent="0.45">
      <c r="A15" s="3">
        <v>45820</v>
      </c>
      <c r="B15" s="14" t="s">
        <v>574</v>
      </c>
      <c r="C15" s="9" t="s">
        <v>291</v>
      </c>
      <c r="D15" s="13" t="s">
        <v>553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180</v>
      </c>
      <c r="AA15" s="8">
        <v>4400.55</v>
      </c>
      <c r="AB15" s="8">
        <v>4400.55</v>
      </c>
      <c r="AC15" s="8">
        <v>0</v>
      </c>
      <c r="AD15" s="8">
        <v>0</v>
      </c>
      <c r="AE15" s="8">
        <v>0</v>
      </c>
      <c r="AF15" s="8">
        <v>0</v>
      </c>
      <c r="AG15" s="1" t="s">
        <v>120</v>
      </c>
      <c r="AH15" s="1" t="s">
        <v>74</v>
      </c>
      <c r="AI15" s="1">
        <v>2</v>
      </c>
      <c r="AJ15" s="3">
        <v>45827</v>
      </c>
      <c r="AK15" s="3">
        <v>0</v>
      </c>
      <c r="AL15" s="3">
        <v>45818</v>
      </c>
      <c r="AM15" s="3">
        <v>45825</v>
      </c>
      <c r="AN15" s="3">
        <v>45826</v>
      </c>
      <c r="AO15" s="3">
        <v>45826</v>
      </c>
      <c r="AP15" s="3">
        <v>45822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45820</v>
      </c>
      <c r="B16" s="14" t="s">
        <v>574</v>
      </c>
      <c r="C16" s="9" t="s">
        <v>291</v>
      </c>
      <c r="D16" s="13" t="s">
        <v>554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180</v>
      </c>
      <c r="AA16" s="8">
        <v>4400.55</v>
      </c>
      <c r="AB16" s="8">
        <v>4400.55</v>
      </c>
      <c r="AC16" s="8">
        <v>0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45827</v>
      </c>
      <c r="AK16" s="3">
        <v>0</v>
      </c>
      <c r="AL16" s="3">
        <v>45818</v>
      </c>
      <c r="AM16" s="3">
        <v>45825</v>
      </c>
      <c r="AN16" s="3">
        <v>45826</v>
      </c>
      <c r="AO16" s="3">
        <v>45826</v>
      </c>
      <c r="AP16" s="3">
        <v>45822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45820</v>
      </c>
      <c r="B17" s="14" t="s">
        <v>574</v>
      </c>
      <c r="C17" s="9" t="s">
        <v>291</v>
      </c>
      <c r="D17" s="13" t="s">
        <v>555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180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45827</v>
      </c>
      <c r="AK17" s="3">
        <v>0</v>
      </c>
      <c r="AL17" s="3">
        <v>45818</v>
      </c>
      <c r="AM17" s="3">
        <v>45825</v>
      </c>
      <c r="AN17" s="3">
        <v>45826</v>
      </c>
      <c r="AO17" s="3">
        <v>45826</v>
      </c>
      <c r="AP17" s="3">
        <v>45822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45820</v>
      </c>
      <c r="B18" s="14" t="s">
        <v>133</v>
      </c>
      <c r="C18" s="9" t="s">
        <v>575</v>
      </c>
      <c r="D18" s="13" t="s">
        <v>576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128</v>
      </c>
      <c r="T18" s="12">
        <v>45835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180</v>
      </c>
      <c r="AA18" s="8">
        <v>24726.9</v>
      </c>
      <c r="AB18" s="8">
        <v>9403</v>
      </c>
      <c r="AC18" s="8">
        <v>15323.900000000001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45835</v>
      </c>
      <c r="AK18" s="3">
        <v>0</v>
      </c>
      <c r="AL18" s="3">
        <v>45825</v>
      </c>
      <c r="AM18" s="3">
        <v>45832</v>
      </c>
      <c r="AN18" s="3">
        <v>45833</v>
      </c>
      <c r="AO18" s="3">
        <v>45833</v>
      </c>
      <c r="AP18" s="3">
        <v>45830</v>
      </c>
      <c r="AQ18" s="3">
        <v>45834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1112.8556711111116</v>
      </c>
    </row>
    <row r="19" spans="1:56" ht="27.75" customHeight="1" x14ac:dyDescent="0.45">
      <c r="A19" s="3">
        <v>0</v>
      </c>
      <c r="B19" s="14" t="s">
        <v>133</v>
      </c>
      <c r="C19" s="9" t="s">
        <v>142</v>
      </c>
      <c r="D19" s="13" t="s">
        <v>129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45841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180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45841</v>
      </c>
      <c r="AK19" s="3">
        <v>0</v>
      </c>
      <c r="AL19" s="3">
        <v>45832</v>
      </c>
      <c r="AM19" s="3">
        <v>45839</v>
      </c>
      <c r="AN19" s="3">
        <v>45840</v>
      </c>
      <c r="AO19" s="3">
        <v>45840</v>
      </c>
      <c r="AP19" s="3">
        <v>45836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6391.5543999999991</v>
      </c>
    </row>
    <row r="20" spans="1:56" ht="27.75" customHeight="1" x14ac:dyDescent="0.45">
      <c r="A20" s="3">
        <v>0</v>
      </c>
      <c r="B20" s="14" t="s">
        <v>133</v>
      </c>
      <c r="C20" s="9" t="s">
        <v>142</v>
      </c>
      <c r="D20" s="13" t="s">
        <v>225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45841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180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119</v>
      </c>
      <c r="AH20" s="1" t="s">
        <v>74</v>
      </c>
      <c r="AI20" s="1">
        <v>2</v>
      </c>
      <c r="AJ20" s="3">
        <v>45841</v>
      </c>
      <c r="AK20" s="3">
        <v>0</v>
      </c>
      <c r="AL20" s="3">
        <v>45832</v>
      </c>
      <c r="AM20" s="3">
        <v>45839</v>
      </c>
      <c r="AN20" s="3">
        <v>45840</v>
      </c>
      <c r="AO20" s="3">
        <v>45840</v>
      </c>
      <c r="AP20" s="3">
        <v>45836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2556.6217600000009</v>
      </c>
    </row>
    <row r="21" spans="1:56" ht="27.75" customHeight="1" x14ac:dyDescent="0.45">
      <c r="A21" s="3" t="s">
        <v>141</v>
      </c>
      <c r="B21" s="14" t="s">
        <v>141</v>
      </c>
      <c r="C21" s="9" t="s">
        <v>291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45838</v>
      </c>
      <c r="U21" s="11">
        <v>15000</v>
      </c>
      <c r="V21" s="10">
        <v>0</v>
      </c>
      <c r="W21" s="10">
        <v>15000</v>
      </c>
      <c r="X21" s="10">
        <v>0</v>
      </c>
      <c r="Y21" s="10">
        <v>15750</v>
      </c>
      <c r="Z21" s="9" t="s">
        <v>180</v>
      </c>
      <c r="AA21" s="8">
        <v>13201.65</v>
      </c>
      <c r="AB21" s="8">
        <v>0</v>
      </c>
      <c r="AC21" s="8">
        <v>13201.65</v>
      </c>
      <c r="AD21" s="8">
        <v>0</v>
      </c>
      <c r="AE21" s="8">
        <v>0</v>
      </c>
      <c r="AF21" s="8">
        <v>0</v>
      </c>
      <c r="AG21" s="1" t="s">
        <v>119</v>
      </c>
      <c r="AH21" s="1" t="s">
        <v>74</v>
      </c>
      <c r="AI21" s="1">
        <v>2</v>
      </c>
      <c r="AJ21" s="3">
        <v>45838</v>
      </c>
      <c r="AK21" s="3">
        <v>0</v>
      </c>
      <c r="AL21" s="3">
        <v>45829</v>
      </c>
      <c r="AM21" s="3">
        <v>45836</v>
      </c>
      <c r="AN21" s="3">
        <v>45837</v>
      </c>
      <c r="AO21" s="3">
        <v>45837</v>
      </c>
      <c r="AP21" s="3">
        <v>45833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958.73316</v>
      </c>
    </row>
    <row r="22" spans="1:56" ht="27.75" customHeight="1" x14ac:dyDescent="0.45">
      <c r="A22" s="3" t="s">
        <v>141</v>
      </c>
      <c r="B22" s="14" t="s">
        <v>141</v>
      </c>
      <c r="C22" s="9" t="s">
        <v>232</v>
      </c>
      <c r="D22" s="13" t="s">
        <v>233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45838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180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119</v>
      </c>
      <c r="AH22" s="1" t="s">
        <v>72</v>
      </c>
      <c r="AI22" s="1">
        <v>3</v>
      </c>
      <c r="AJ22" s="3">
        <v>45838</v>
      </c>
      <c r="AK22" s="3">
        <v>0</v>
      </c>
      <c r="AL22" s="3">
        <v>45828</v>
      </c>
      <c r="AM22" s="3">
        <v>45835</v>
      </c>
      <c r="AN22" s="3">
        <v>45836</v>
      </c>
      <c r="AO22" s="3">
        <v>45836</v>
      </c>
      <c r="AP22" s="3">
        <v>45833</v>
      </c>
      <c r="AQ22" s="3">
        <v>45837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180</v>
      </c>
      <c r="AA23" s="8">
        <v>183705.49999999997</v>
      </c>
      <c r="AB23" s="8">
        <v>22604.65</v>
      </c>
      <c r="AC23" s="8">
        <v>161100.84999999998</v>
      </c>
      <c r="AD23" s="8">
        <v>0</v>
      </c>
      <c r="AE23" s="8">
        <v>0</v>
      </c>
      <c r="AF23" s="8" t="s">
        <v>58</v>
      </c>
      <c r="AG23" s="1" t="s">
        <v>121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7.75" customHeight="1" x14ac:dyDescent="0.45">
      <c r="A24" s="3">
        <v>45808</v>
      </c>
      <c r="B24" s="14" t="s">
        <v>442</v>
      </c>
      <c r="C24" s="9" t="s">
        <v>73</v>
      </c>
      <c r="D24" s="13" t="s">
        <v>222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45825</v>
      </c>
      <c r="U24" s="11">
        <v>10000</v>
      </c>
      <c r="V24" s="10">
        <v>10000</v>
      </c>
      <c r="W24" s="10">
        <v>0</v>
      </c>
      <c r="X24" s="10">
        <v>10500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119</v>
      </c>
      <c r="AH24" s="1" t="s">
        <v>74</v>
      </c>
      <c r="AI24" s="1">
        <v>2</v>
      </c>
      <c r="AJ24" s="3">
        <v>45825</v>
      </c>
      <c r="AK24" s="3">
        <v>0</v>
      </c>
      <c r="AL24" s="3">
        <v>45816</v>
      </c>
      <c r="AM24" s="3">
        <v>45823</v>
      </c>
      <c r="AN24" s="3">
        <v>45824</v>
      </c>
      <c r="AO24" s="3">
        <v>45824</v>
      </c>
      <c r="AP24" s="3">
        <v>45820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45808</v>
      </c>
      <c r="B25" s="14" t="s">
        <v>443</v>
      </c>
      <c r="C25" s="9" t="s">
        <v>73</v>
      </c>
      <c r="D25" s="13" t="s">
        <v>340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444</v>
      </c>
      <c r="T25" s="12">
        <v>45825</v>
      </c>
      <c r="U25" s="11">
        <v>15000</v>
      </c>
      <c r="V25" s="10">
        <v>14325</v>
      </c>
      <c r="W25" s="10">
        <v>675</v>
      </c>
      <c r="X25" s="10">
        <v>15750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122</v>
      </c>
      <c r="AH25" s="1" t="s">
        <v>74</v>
      </c>
      <c r="AI25" s="1">
        <v>2</v>
      </c>
      <c r="AJ25" s="3">
        <v>45825</v>
      </c>
      <c r="AK25" s="3">
        <v>0</v>
      </c>
      <c r="AL25" s="3">
        <v>45816</v>
      </c>
      <c r="AM25" s="3">
        <v>45823</v>
      </c>
      <c r="AN25" s="3">
        <v>45824</v>
      </c>
      <c r="AO25" s="3">
        <v>45824</v>
      </c>
      <c r="AP25" s="3">
        <v>45820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45812</v>
      </c>
      <c r="B26" s="14" t="s">
        <v>469</v>
      </c>
      <c r="C26" s="9" t="s">
        <v>73</v>
      </c>
      <c r="D26" s="13" t="s">
        <v>475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444</v>
      </c>
      <c r="T26" s="12">
        <v>45825</v>
      </c>
      <c r="U26" s="11">
        <v>3000</v>
      </c>
      <c r="V26" s="10">
        <v>0</v>
      </c>
      <c r="W26" s="10">
        <v>3000</v>
      </c>
      <c r="X26" s="10">
        <v>3300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462</v>
      </c>
      <c r="AG26" s="1" t="s">
        <v>121</v>
      </c>
      <c r="AH26" s="1" t="s">
        <v>74</v>
      </c>
      <c r="AI26" s="1">
        <v>2</v>
      </c>
      <c r="AJ26" s="3">
        <v>45825</v>
      </c>
      <c r="AK26" s="3">
        <v>0</v>
      </c>
      <c r="AL26" s="3">
        <v>45816</v>
      </c>
      <c r="AM26" s="3">
        <v>45823</v>
      </c>
      <c r="AN26" s="3">
        <v>45824</v>
      </c>
      <c r="AO26" s="3">
        <v>45824</v>
      </c>
      <c r="AP26" s="3">
        <v>45820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45812</v>
      </c>
      <c r="B27" s="14" t="s">
        <v>469</v>
      </c>
      <c r="C27" s="9" t="s">
        <v>73</v>
      </c>
      <c r="D27" s="13" t="s">
        <v>222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444</v>
      </c>
      <c r="T27" s="12">
        <v>45825</v>
      </c>
      <c r="U27" s="11">
        <v>10000</v>
      </c>
      <c r="V27" s="10">
        <v>9785</v>
      </c>
      <c r="W27" s="10">
        <v>215</v>
      </c>
      <c r="X27" s="10">
        <v>10400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462</v>
      </c>
      <c r="AG27" s="1" t="s">
        <v>121</v>
      </c>
      <c r="AH27" s="1" t="s">
        <v>74</v>
      </c>
      <c r="AI27" s="1">
        <v>2</v>
      </c>
      <c r="AJ27" s="3">
        <v>45825</v>
      </c>
      <c r="AK27" s="3">
        <v>0</v>
      </c>
      <c r="AL27" s="3">
        <v>45816</v>
      </c>
      <c r="AM27" s="3">
        <v>45823</v>
      </c>
      <c r="AN27" s="3">
        <v>45824</v>
      </c>
      <c r="AO27" s="3">
        <v>45824</v>
      </c>
      <c r="AP27" s="3">
        <v>45820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45812</v>
      </c>
      <c r="B28" s="14" t="s">
        <v>476</v>
      </c>
      <c r="C28" s="9" t="s">
        <v>73</v>
      </c>
      <c r="D28" s="13" t="s">
        <v>59</v>
      </c>
      <c r="E28" s="9">
        <v>19</v>
      </c>
      <c r="F28" s="9">
        <v>36</v>
      </c>
      <c r="G28" s="9" t="s">
        <v>60</v>
      </c>
      <c r="H28" s="9">
        <v>0</v>
      </c>
      <c r="I28" s="9">
        <v>75</v>
      </c>
      <c r="J28" s="9" t="s">
        <v>78</v>
      </c>
      <c r="K28" s="9">
        <v>5</v>
      </c>
      <c r="L28" s="9" t="s">
        <v>93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444</v>
      </c>
      <c r="T28" s="12">
        <v>45825</v>
      </c>
      <c r="U28" s="11">
        <v>10000</v>
      </c>
      <c r="V28" s="10">
        <v>0</v>
      </c>
      <c r="W28" s="10">
        <v>10000</v>
      </c>
      <c r="X28" s="10">
        <v>0</v>
      </c>
      <c r="Y28" s="10">
        <v>0</v>
      </c>
      <c r="Z28" s="9" t="s">
        <v>186</v>
      </c>
      <c r="AA28" s="8">
        <v>10477.5</v>
      </c>
      <c r="AB28" s="8">
        <v>1820</v>
      </c>
      <c r="AC28" s="8">
        <v>8657.5</v>
      </c>
      <c r="AD28" s="8">
        <v>0</v>
      </c>
      <c r="AE28" s="8">
        <v>0</v>
      </c>
      <c r="AF28" s="8" t="s">
        <v>462</v>
      </c>
      <c r="AG28" s="1" t="s">
        <v>121</v>
      </c>
      <c r="AH28" s="1" t="s">
        <v>77</v>
      </c>
      <c r="AI28" s="1">
        <v>2</v>
      </c>
      <c r="AJ28" s="3">
        <v>45825</v>
      </c>
      <c r="AK28" s="3">
        <v>0</v>
      </c>
      <c r="AL28" s="3">
        <v>0</v>
      </c>
      <c r="AM28" s="3">
        <v>0</v>
      </c>
      <c r="AN28" s="3">
        <v>0</v>
      </c>
      <c r="AO28" s="3">
        <v>45823</v>
      </c>
      <c r="AP28" s="3">
        <v>45820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652.12137777777775</v>
      </c>
    </row>
    <row r="29" spans="1:56" ht="27.75" customHeight="1" x14ac:dyDescent="0.45">
      <c r="A29" s="3">
        <v>45812</v>
      </c>
      <c r="B29" s="14" t="s">
        <v>469</v>
      </c>
      <c r="C29" s="9" t="s">
        <v>73</v>
      </c>
      <c r="D29" s="13" t="s">
        <v>477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444</v>
      </c>
      <c r="T29" s="12">
        <v>45827</v>
      </c>
      <c r="U29" s="11">
        <v>5000</v>
      </c>
      <c r="V29" s="10">
        <v>0</v>
      </c>
      <c r="W29" s="10">
        <v>5000</v>
      </c>
      <c r="X29" s="10">
        <v>5200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467</v>
      </c>
      <c r="AG29" s="1" t="s">
        <v>121</v>
      </c>
      <c r="AH29" s="1" t="s">
        <v>74</v>
      </c>
      <c r="AI29" s="1">
        <v>2</v>
      </c>
      <c r="AJ29" s="3">
        <v>45827</v>
      </c>
      <c r="AK29" s="3">
        <v>0</v>
      </c>
      <c r="AL29" s="3">
        <v>45818</v>
      </c>
      <c r="AM29" s="3">
        <v>45825</v>
      </c>
      <c r="AN29" s="3">
        <v>45826</v>
      </c>
      <c r="AO29" s="3">
        <v>45826</v>
      </c>
      <c r="AP29" s="3">
        <v>45822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45812</v>
      </c>
      <c r="B30" s="14" t="s">
        <v>469</v>
      </c>
      <c r="C30" s="9" t="s">
        <v>73</v>
      </c>
      <c r="D30" s="13" t="s">
        <v>478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444</v>
      </c>
      <c r="T30" s="12">
        <v>45827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186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467</v>
      </c>
      <c r="AG30" s="1" t="s">
        <v>121</v>
      </c>
      <c r="AH30" s="1" t="s">
        <v>74</v>
      </c>
      <c r="AI30" s="1">
        <v>2</v>
      </c>
      <c r="AJ30" s="3">
        <v>45827</v>
      </c>
      <c r="AK30" s="3">
        <v>0</v>
      </c>
      <c r="AL30" s="3">
        <v>45818</v>
      </c>
      <c r="AM30" s="3">
        <v>45825</v>
      </c>
      <c r="AN30" s="3">
        <v>45826</v>
      </c>
      <c r="AO30" s="3">
        <v>45826</v>
      </c>
      <c r="AP30" s="3">
        <v>45822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45812</v>
      </c>
      <c r="B31" s="14" t="s">
        <v>469</v>
      </c>
      <c r="C31" s="9" t="s">
        <v>73</v>
      </c>
      <c r="D31" s="13" t="s">
        <v>340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444</v>
      </c>
      <c r="T31" s="12">
        <v>45827</v>
      </c>
      <c r="U31" s="11">
        <v>10000</v>
      </c>
      <c r="V31" s="10">
        <v>0</v>
      </c>
      <c r="W31" s="10">
        <v>10000</v>
      </c>
      <c r="X31" s="10">
        <v>10400</v>
      </c>
      <c r="Y31" s="10">
        <v>0</v>
      </c>
      <c r="Z31" s="9" t="s">
        <v>186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467</v>
      </c>
      <c r="AG31" s="1" t="s">
        <v>120</v>
      </c>
      <c r="AH31" s="1" t="s">
        <v>74</v>
      </c>
      <c r="AI31" s="1">
        <v>2</v>
      </c>
      <c r="AJ31" s="3">
        <v>45827</v>
      </c>
      <c r="AK31" s="3">
        <v>0</v>
      </c>
      <c r="AL31" s="3">
        <v>45818</v>
      </c>
      <c r="AM31" s="3">
        <v>45825</v>
      </c>
      <c r="AN31" s="3">
        <v>45826</v>
      </c>
      <c r="AO31" s="3">
        <v>45826</v>
      </c>
      <c r="AP31" s="3">
        <v>45822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45812</v>
      </c>
      <c r="B32" s="14" t="s">
        <v>479</v>
      </c>
      <c r="C32" s="9" t="s">
        <v>73</v>
      </c>
      <c r="D32" s="13" t="s">
        <v>480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444</v>
      </c>
      <c r="T32" s="12">
        <v>45827</v>
      </c>
      <c r="U32" s="11">
        <v>5000</v>
      </c>
      <c r="V32" s="10">
        <v>0</v>
      </c>
      <c r="W32" s="10">
        <v>5000</v>
      </c>
      <c r="X32" s="10">
        <v>5400</v>
      </c>
      <c r="Y32" s="10">
        <v>0</v>
      </c>
      <c r="Z32" s="9" t="s">
        <v>186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481</v>
      </c>
      <c r="AG32" s="1" t="s">
        <v>120</v>
      </c>
      <c r="AH32" s="1" t="s">
        <v>74</v>
      </c>
      <c r="AI32" s="1">
        <v>2</v>
      </c>
      <c r="AJ32" s="3">
        <v>45827</v>
      </c>
      <c r="AK32" s="3">
        <v>0</v>
      </c>
      <c r="AL32" s="3">
        <v>45818</v>
      </c>
      <c r="AM32" s="3">
        <v>45825</v>
      </c>
      <c r="AN32" s="3">
        <v>45826</v>
      </c>
      <c r="AO32" s="3">
        <v>45826</v>
      </c>
      <c r="AP32" s="3">
        <v>45822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0</v>
      </c>
    </row>
    <row r="33" spans="1:56" ht="27.75" customHeight="1" x14ac:dyDescent="0.45">
      <c r="A33" s="3">
        <v>45812</v>
      </c>
      <c r="B33" s="14" t="s">
        <v>479</v>
      </c>
      <c r="C33" s="9" t="s">
        <v>73</v>
      </c>
      <c r="D33" s="13" t="s">
        <v>482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444</v>
      </c>
      <c r="T33" s="12">
        <v>45827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186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481</v>
      </c>
      <c r="AG33" s="1" t="s">
        <v>120</v>
      </c>
      <c r="AH33" s="1" t="s">
        <v>74</v>
      </c>
      <c r="AI33" s="1">
        <v>2</v>
      </c>
      <c r="AJ33" s="3">
        <v>45827</v>
      </c>
      <c r="AK33" s="3">
        <v>0</v>
      </c>
      <c r="AL33" s="3">
        <v>45818</v>
      </c>
      <c r="AM33" s="3">
        <v>45825</v>
      </c>
      <c r="AN33" s="3">
        <v>45826</v>
      </c>
      <c r="AO33" s="3">
        <v>45826</v>
      </c>
      <c r="AP33" s="3">
        <v>45822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0</v>
      </c>
    </row>
    <row r="34" spans="1:56" ht="27.75" customHeight="1" x14ac:dyDescent="0.45">
      <c r="A34" s="3">
        <v>45812</v>
      </c>
      <c r="B34" s="14" t="s">
        <v>483</v>
      </c>
      <c r="C34" s="9" t="s">
        <v>73</v>
      </c>
      <c r="D34" s="13" t="s">
        <v>340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444</v>
      </c>
      <c r="T34" s="12">
        <v>45827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186</v>
      </c>
      <c r="AA34" s="8">
        <v>9359.9000000000015</v>
      </c>
      <c r="AB34" s="8">
        <v>0</v>
      </c>
      <c r="AC34" s="8">
        <v>9359.9000000000015</v>
      </c>
      <c r="AD34" s="8">
        <v>0</v>
      </c>
      <c r="AE34" s="8">
        <v>0</v>
      </c>
      <c r="AF34" s="8" t="s">
        <v>481</v>
      </c>
      <c r="AG34" s="1" t="s">
        <v>119</v>
      </c>
      <c r="AH34" s="1" t="s">
        <v>74</v>
      </c>
      <c r="AI34" s="1">
        <v>2</v>
      </c>
      <c r="AJ34" s="3">
        <v>45827</v>
      </c>
      <c r="AK34" s="3">
        <v>0</v>
      </c>
      <c r="AL34" s="3">
        <v>45818</v>
      </c>
      <c r="AM34" s="3">
        <v>45825</v>
      </c>
      <c r="AN34" s="3">
        <v>45826</v>
      </c>
      <c r="AO34" s="3">
        <v>45826</v>
      </c>
      <c r="AP34" s="3">
        <v>45822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705.02926755555563</v>
      </c>
    </row>
    <row r="35" spans="1:56" ht="27.75" customHeight="1" x14ac:dyDescent="0.45">
      <c r="A35" s="3">
        <v>45812</v>
      </c>
      <c r="B35" s="14" t="s">
        <v>483</v>
      </c>
      <c r="C35" s="9" t="s">
        <v>73</v>
      </c>
      <c r="D35" s="13" t="s">
        <v>484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444</v>
      </c>
      <c r="T35" s="12">
        <v>45827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481</v>
      </c>
      <c r="AG35" s="1" t="s">
        <v>120</v>
      </c>
      <c r="AH35" s="1" t="s">
        <v>74</v>
      </c>
      <c r="AI35" s="1">
        <v>2</v>
      </c>
      <c r="AJ35" s="3">
        <v>45827</v>
      </c>
      <c r="AK35" s="3">
        <v>0</v>
      </c>
      <c r="AL35" s="3">
        <v>45818</v>
      </c>
      <c r="AM35" s="3">
        <v>45825</v>
      </c>
      <c r="AN35" s="3">
        <v>45826</v>
      </c>
      <c r="AO35" s="3">
        <v>45826</v>
      </c>
      <c r="AP35" s="3">
        <v>45822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352.51463377777782</v>
      </c>
    </row>
    <row r="36" spans="1:56" ht="27.75" customHeight="1" x14ac:dyDescent="0.45">
      <c r="A36" s="3">
        <v>45812</v>
      </c>
      <c r="B36" s="14" t="s">
        <v>479</v>
      </c>
      <c r="C36" s="9" t="s">
        <v>73</v>
      </c>
      <c r="D36" s="13" t="s">
        <v>485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444</v>
      </c>
      <c r="T36" s="12">
        <v>45828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186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 t="s">
        <v>486</v>
      </c>
      <c r="AG36" s="1" t="s">
        <v>121</v>
      </c>
      <c r="AH36" s="1" t="s">
        <v>74</v>
      </c>
      <c r="AI36" s="1">
        <v>2</v>
      </c>
      <c r="AJ36" s="3">
        <v>45828</v>
      </c>
      <c r="AK36" s="3">
        <v>0</v>
      </c>
      <c r="AL36" s="3">
        <v>45819</v>
      </c>
      <c r="AM36" s="3">
        <v>45826</v>
      </c>
      <c r="AN36" s="3">
        <v>45827</v>
      </c>
      <c r="AO36" s="3">
        <v>45827</v>
      </c>
      <c r="AP36" s="3">
        <v>45823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0</v>
      </c>
    </row>
    <row r="37" spans="1:56" ht="27.75" customHeight="1" x14ac:dyDescent="0.45">
      <c r="A37" s="3">
        <v>45812</v>
      </c>
      <c r="B37" s="14" t="s">
        <v>479</v>
      </c>
      <c r="C37" s="9" t="s">
        <v>73</v>
      </c>
      <c r="D37" s="13" t="s">
        <v>183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444</v>
      </c>
      <c r="T37" s="12">
        <v>45828</v>
      </c>
      <c r="U37" s="11">
        <v>10000</v>
      </c>
      <c r="V37" s="10">
        <v>10000</v>
      </c>
      <c r="W37" s="10">
        <v>0</v>
      </c>
      <c r="X37" s="10">
        <v>10200</v>
      </c>
      <c r="Y37" s="10">
        <v>0</v>
      </c>
      <c r="Z37" s="9" t="s">
        <v>186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486</v>
      </c>
      <c r="AG37" s="1" t="s">
        <v>120</v>
      </c>
      <c r="AH37" s="1" t="s">
        <v>74</v>
      </c>
      <c r="AI37" s="1">
        <v>2</v>
      </c>
      <c r="AJ37" s="3">
        <v>45828</v>
      </c>
      <c r="AK37" s="3">
        <v>0</v>
      </c>
      <c r="AL37" s="3">
        <v>45819</v>
      </c>
      <c r="AM37" s="3">
        <v>45826</v>
      </c>
      <c r="AN37" s="3">
        <v>45827</v>
      </c>
      <c r="AO37" s="3">
        <v>45827</v>
      </c>
      <c r="AP37" s="3">
        <v>45823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0</v>
      </c>
    </row>
    <row r="38" spans="1:56" ht="27.75" customHeight="1" x14ac:dyDescent="0.45">
      <c r="A38" s="3">
        <v>45812</v>
      </c>
      <c r="B38" s="14" t="s">
        <v>483</v>
      </c>
      <c r="C38" s="9" t="s">
        <v>73</v>
      </c>
      <c r="D38" s="13" t="s">
        <v>211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444</v>
      </c>
      <c r="T38" s="12">
        <v>45828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186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486</v>
      </c>
      <c r="AG38" s="1" t="s">
        <v>120</v>
      </c>
      <c r="AH38" s="1" t="s">
        <v>74</v>
      </c>
      <c r="AI38" s="1">
        <v>2</v>
      </c>
      <c r="AJ38" s="3">
        <v>45828</v>
      </c>
      <c r="AK38" s="3">
        <v>0</v>
      </c>
      <c r="AL38" s="3">
        <v>45819</v>
      </c>
      <c r="AM38" s="3">
        <v>45826</v>
      </c>
      <c r="AN38" s="3">
        <v>45827</v>
      </c>
      <c r="AO38" s="3">
        <v>45827</v>
      </c>
      <c r="AP38" s="3">
        <v>45823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705.02926755555563</v>
      </c>
    </row>
    <row r="39" spans="1:56" ht="27.75" customHeight="1" x14ac:dyDescent="0.45">
      <c r="A39" s="3">
        <v>45812</v>
      </c>
      <c r="B39" s="14" t="s">
        <v>469</v>
      </c>
      <c r="C39" s="9" t="s">
        <v>73</v>
      </c>
      <c r="D39" s="13" t="s">
        <v>477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444</v>
      </c>
      <c r="T39" s="12">
        <v>45829</v>
      </c>
      <c r="U39" s="11">
        <v>5000</v>
      </c>
      <c r="V39" s="10">
        <v>0</v>
      </c>
      <c r="W39" s="10">
        <v>5000</v>
      </c>
      <c r="X39" s="10">
        <v>5200</v>
      </c>
      <c r="Y39" s="10">
        <v>0</v>
      </c>
      <c r="Z39" s="9" t="s">
        <v>186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487</v>
      </c>
      <c r="AG39" s="1" t="s">
        <v>121</v>
      </c>
      <c r="AH39" s="1" t="s">
        <v>74</v>
      </c>
      <c r="AI39" s="1">
        <v>2</v>
      </c>
      <c r="AJ39" s="3">
        <v>45829</v>
      </c>
      <c r="AK39" s="3">
        <v>0</v>
      </c>
      <c r="AL39" s="3">
        <v>45820</v>
      </c>
      <c r="AM39" s="3">
        <v>45827</v>
      </c>
      <c r="AN39" s="3">
        <v>45828</v>
      </c>
      <c r="AO39" s="3">
        <v>45828</v>
      </c>
      <c r="AP39" s="3">
        <v>45824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0</v>
      </c>
    </row>
    <row r="40" spans="1:56" ht="27.75" customHeight="1" x14ac:dyDescent="0.45">
      <c r="A40" s="3">
        <v>45812</v>
      </c>
      <c r="B40" s="14" t="s">
        <v>469</v>
      </c>
      <c r="C40" s="9" t="s">
        <v>73</v>
      </c>
      <c r="D40" s="13" t="s">
        <v>488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444</v>
      </c>
      <c r="T40" s="12">
        <v>45829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487</v>
      </c>
      <c r="AG40" s="1" t="s">
        <v>120</v>
      </c>
      <c r="AH40" s="1" t="s">
        <v>74</v>
      </c>
      <c r="AI40" s="1">
        <v>2</v>
      </c>
      <c r="AJ40" s="3">
        <v>45829</v>
      </c>
      <c r="AK40" s="3">
        <v>0</v>
      </c>
      <c r="AL40" s="3">
        <v>45820</v>
      </c>
      <c r="AM40" s="3">
        <v>45827</v>
      </c>
      <c r="AN40" s="3">
        <v>45828</v>
      </c>
      <c r="AO40" s="3">
        <v>45828</v>
      </c>
      <c r="AP40" s="3">
        <v>45824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331.46898400000003</v>
      </c>
    </row>
    <row r="41" spans="1:56" ht="27.75" customHeight="1" x14ac:dyDescent="0.45">
      <c r="A41" s="3">
        <v>45812</v>
      </c>
      <c r="B41" s="14" t="s">
        <v>469</v>
      </c>
      <c r="C41" s="9" t="s">
        <v>73</v>
      </c>
      <c r="D41" s="13" t="s">
        <v>210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444</v>
      </c>
      <c r="T41" s="12">
        <v>45829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487</v>
      </c>
      <c r="AG41" s="1" t="s">
        <v>120</v>
      </c>
      <c r="AH41" s="1" t="s">
        <v>74</v>
      </c>
      <c r="AI41" s="1">
        <v>2</v>
      </c>
      <c r="AJ41" s="3">
        <v>45829</v>
      </c>
      <c r="AK41" s="3">
        <v>0</v>
      </c>
      <c r="AL41" s="3">
        <v>45820</v>
      </c>
      <c r="AM41" s="3">
        <v>45827</v>
      </c>
      <c r="AN41" s="3">
        <v>45828</v>
      </c>
      <c r="AO41" s="3">
        <v>45828</v>
      </c>
      <c r="AP41" s="3">
        <v>45824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331.46898400000003</v>
      </c>
    </row>
    <row r="42" spans="1:56" ht="27.75" customHeight="1" x14ac:dyDescent="0.45">
      <c r="A42" s="3">
        <v>45812</v>
      </c>
      <c r="B42" s="14" t="s">
        <v>469</v>
      </c>
      <c r="C42" s="9" t="s">
        <v>73</v>
      </c>
      <c r="D42" s="13" t="s">
        <v>183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444</v>
      </c>
      <c r="T42" s="12">
        <v>45829</v>
      </c>
      <c r="U42" s="11">
        <v>10000</v>
      </c>
      <c r="V42" s="10">
        <v>5000</v>
      </c>
      <c r="W42" s="10">
        <v>5000</v>
      </c>
      <c r="X42" s="10">
        <v>10600</v>
      </c>
      <c r="Y42" s="10">
        <v>0</v>
      </c>
      <c r="Z42" s="9" t="s">
        <v>186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487</v>
      </c>
      <c r="AG42" s="1" t="s">
        <v>120</v>
      </c>
      <c r="AH42" s="1" t="s">
        <v>74</v>
      </c>
      <c r="AI42" s="1">
        <v>2</v>
      </c>
      <c r="AJ42" s="3">
        <v>45829</v>
      </c>
      <c r="AK42" s="3">
        <v>0</v>
      </c>
      <c r="AL42" s="3">
        <v>45820</v>
      </c>
      <c r="AM42" s="3">
        <v>45827</v>
      </c>
      <c r="AN42" s="3">
        <v>45828</v>
      </c>
      <c r="AO42" s="3">
        <v>45828</v>
      </c>
      <c r="AP42" s="3">
        <v>45824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0</v>
      </c>
    </row>
    <row r="43" spans="1:56" ht="27.75" customHeight="1" x14ac:dyDescent="0.45">
      <c r="A43" s="3">
        <v>45820</v>
      </c>
      <c r="B43" s="14" t="s">
        <v>577</v>
      </c>
      <c r="C43" s="9" t="s">
        <v>73</v>
      </c>
      <c r="D43" s="13" t="s">
        <v>480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444</v>
      </c>
      <c r="T43" s="12">
        <v>45832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563</v>
      </c>
      <c r="AG43" s="1" t="s">
        <v>120</v>
      </c>
      <c r="AH43" s="1" t="s">
        <v>74</v>
      </c>
      <c r="AI43" s="1">
        <v>2</v>
      </c>
      <c r="AJ43" s="3">
        <v>45829</v>
      </c>
      <c r="AK43" s="3">
        <v>0</v>
      </c>
      <c r="AL43" s="3">
        <v>45820</v>
      </c>
      <c r="AM43" s="3">
        <v>45827</v>
      </c>
      <c r="AN43" s="3">
        <v>45828</v>
      </c>
      <c r="AO43" s="3">
        <v>45828</v>
      </c>
      <c r="AP43" s="3">
        <v>45824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331.46898400000003</v>
      </c>
    </row>
    <row r="44" spans="1:56" ht="27.75" customHeight="1" x14ac:dyDescent="0.45">
      <c r="A44" s="3">
        <v>45820</v>
      </c>
      <c r="B44" s="14" t="s">
        <v>577</v>
      </c>
      <c r="C44" s="9" t="s">
        <v>73</v>
      </c>
      <c r="D44" s="13" t="s">
        <v>578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444</v>
      </c>
      <c r="T44" s="12">
        <v>45832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563</v>
      </c>
      <c r="AG44" s="1" t="s">
        <v>120</v>
      </c>
      <c r="AH44" s="1" t="s">
        <v>74</v>
      </c>
      <c r="AI44" s="1">
        <v>2</v>
      </c>
      <c r="AJ44" s="3">
        <v>45832</v>
      </c>
      <c r="AK44" s="3">
        <v>0</v>
      </c>
      <c r="AL44" s="3">
        <v>45823</v>
      </c>
      <c r="AM44" s="3">
        <v>45830</v>
      </c>
      <c r="AN44" s="3">
        <v>45831</v>
      </c>
      <c r="AO44" s="3">
        <v>45831</v>
      </c>
      <c r="AP44" s="3">
        <v>45827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331.46898400000003</v>
      </c>
    </row>
    <row r="45" spans="1:56" ht="27.75" customHeight="1" x14ac:dyDescent="0.45">
      <c r="A45" s="3">
        <v>45820</v>
      </c>
      <c r="B45" s="14" t="s">
        <v>577</v>
      </c>
      <c r="C45" s="9" t="s">
        <v>73</v>
      </c>
      <c r="D45" s="13" t="s">
        <v>222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444</v>
      </c>
      <c r="T45" s="12">
        <v>45832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186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563</v>
      </c>
      <c r="AG45" s="1" t="s">
        <v>120</v>
      </c>
      <c r="AH45" s="1" t="s">
        <v>74</v>
      </c>
      <c r="AI45" s="1">
        <v>2</v>
      </c>
      <c r="AJ45" s="3">
        <v>45832</v>
      </c>
      <c r="AK45" s="3">
        <v>0</v>
      </c>
      <c r="AL45" s="3">
        <v>45823</v>
      </c>
      <c r="AM45" s="3">
        <v>45830</v>
      </c>
      <c r="AN45" s="3">
        <v>45831</v>
      </c>
      <c r="AO45" s="3">
        <v>45831</v>
      </c>
      <c r="AP45" s="3">
        <v>45827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662.93796800000007</v>
      </c>
    </row>
    <row r="46" spans="1:56" ht="27.75" customHeight="1" x14ac:dyDescent="0.45">
      <c r="A46" s="3">
        <v>45820</v>
      </c>
      <c r="B46" s="14" t="s">
        <v>577</v>
      </c>
      <c r="C46" s="9" t="s">
        <v>73</v>
      </c>
      <c r="D46" s="13" t="s">
        <v>183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444</v>
      </c>
      <c r="T46" s="12">
        <v>45834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186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557</v>
      </c>
      <c r="AG46" s="1" t="s">
        <v>120</v>
      </c>
      <c r="AH46" s="1" t="s">
        <v>74</v>
      </c>
      <c r="AI46" s="1">
        <v>2</v>
      </c>
      <c r="AJ46" s="3">
        <v>45832</v>
      </c>
      <c r="AK46" s="3">
        <v>0</v>
      </c>
      <c r="AL46" s="3">
        <v>45823</v>
      </c>
      <c r="AM46" s="3">
        <v>45830</v>
      </c>
      <c r="AN46" s="3">
        <v>45831</v>
      </c>
      <c r="AO46" s="3">
        <v>45831</v>
      </c>
      <c r="AP46" s="3">
        <v>45827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662.93796800000007</v>
      </c>
    </row>
    <row r="47" spans="1:56" ht="27.75" customHeight="1" x14ac:dyDescent="0.45">
      <c r="A47" s="3">
        <v>45820</v>
      </c>
      <c r="B47" s="14" t="s">
        <v>577</v>
      </c>
      <c r="C47" s="9" t="s">
        <v>73</v>
      </c>
      <c r="D47" s="13" t="s">
        <v>211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444</v>
      </c>
      <c r="T47" s="12">
        <v>45834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557</v>
      </c>
      <c r="AG47" s="1" t="s">
        <v>120</v>
      </c>
      <c r="AH47" s="1" t="s">
        <v>74</v>
      </c>
      <c r="AI47" s="1">
        <v>2</v>
      </c>
      <c r="AJ47" s="3">
        <v>45834</v>
      </c>
      <c r="AK47" s="3">
        <v>0</v>
      </c>
      <c r="AL47" s="3">
        <v>45825</v>
      </c>
      <c r="AM47" s="3">
        <v>45832</v>
      </c>
      <c r="AN47" s="3">
        <v>45833</v>
      </c>
      <c r="AO47" s="3">
        <v>45833</v>
      </c>
      <c r="AP47" s="3">
        <v>45829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331.46898400000003</v>
      </c>
    </row>
    <row r="48" spans="1:56" ht="27.75" customHeight="1" x14ac:dyDescent="0.45">
      <c r="A48" s="3">
        <v>45820</v>
      </c>
      <c r="B48" s="14" t="s">
        <v>579</v>
      </c>
      <c r="C48" s="9" t="s">
        <v>73</v>
      </c>
      <c r="D48" s="13" t="s">
        <v>480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444</v>
      </c>
      <c r="T48" s="12">
        <v>45832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556</v>
      </c>
      <c r="AG48" s="1" t="s">
        <v>120</v>
      </c>
      <c r="AH48" s="1" t="s">
        <v>74</v>
      </c>
      <c r="AI48" s="1">
        <v>2</v>
      </c>
      <c r="AJ48" s="3">
        <v>45832</v>
      </c>
      <c r="AK48" s="3">
        <v>0</v>
      </c>
      <c r="AL48" s="3">
        <v>45823</v>
      </c>
      <c r="AM48" s="3">
        <v>45830</v>
      </c>
      <c r="AN48" s="3">
        <v>45831</v>
      </c>
      <c r="AO48" s="3">
        <v>45831</v>
      </c>
      <c r="AP48" s="3">
        <v>45827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331.46898400000003</v>
      </c>
    </row>
    <row r="49" spans="1:56" ht="27.75" customHeight="1" x14ac:dyDescent="0.45">
      <c r="A49" s="3">
        <v>45820</v>
      </c>
      <c r="B49" s="14" t="s">
        <v>579</v>
      </c>
      <c r="C49" s="9" t="s">
        <v>73</v>
      </c>
      <c r="D49" s="13" t="s">
        <v>222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444</v>
      </c>
      <c r="T49" s="12">
        <v>45832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186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556</v>
      </c>
      <c r="AG49" s="1" t="s">
        <v>120</v>
      </c>
      <c r="AH49" s="1" t="s">
        <v>74</v>
      </c>
      <c r="AI49" s="1">
        <v>2</v>
      </c>
      <c r="AJ49" s="3">
        <v>45832</v>
      </c>
      <c r="AK49" s="3">
        <v>0</v>
      </c>
      <c r="AL49" s="3">
        <v>45823</v>
      </c>
      <c r="AM49" s="3">
        <v>45830</v>
      </c>
      <c r="AN49" s="3">
        <v>45831</v>
      </c>
      <c r="AO49" s="3">
        <v>45831</v>
      </c>
      <c r="AP49" s="3">
        <v>45827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662.93796800000007</v>
      </c>
    </row>
    <row r="50" spans="1:56" ht="27.75" customHeight="1" x14ac:dyDescent="0.45">
      <c r="A50" s="3">
        <v>45820</v>
      </c>
      <c r="B50" s="14" t="s">
        <v>579</v>
      </c>
      <c r="C50" s="9" t="s">
        <v>73</v>
      </c>
      <c r="D50" s="13" t="s">
        <v>580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444</v>
      </c>
      <c r="T50" s="12">
        <v>45834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558</v>
      </c>
      <c r="AG50" s="1" t="s">
        <v>120</v>
      </c>
      <c r="AH50" s="1" t="s">
        <v>74</v>
      </c>
      <c r="AI50" s="1">
        <v>2</v>
      </c>
      <c r="AJ50" s="3">
        <v>45832</v>
      </c>
      <c r="AK50" s="3">
        <v>0</v>
      </c>
      <c r="AL50" s="3">
        <v>45823</v>
      </c>
      <c r="AM50" s="3">
        <v>45830</v>
      </c>
      <c r="AN50" s="3">
        <v>45831</v>
      </c>
      <c r="AO50" s="3">
        <v>45831</v>
      </c>
      <c r="AP50" s="3">
        <v>45827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187</v>
      </c>
      <c r="BD50" s="56">
        <v>331.46898400000003</v>
      </c>
    </row>
    <row r="51" spans="1:56" ht="27.75" customHeight="1" x14ac:dyDescent="0.45">
      <c r="A51" s="3">
        <v>45820</v>
      </c>
      <c r="B51" s="14" t="s">
        <v>579</v>
      </c>
      <c r="C51" s="9" t="s">
        <v>73</v>
      </c>
      <c r="D51" s="13" t="s">
        <v>581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444</v>
      </c>
      <c r="T51" s="12">
        <v>45834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558</v>
      </c>
      <c r="AG51" s="1" t="s">
        <v>120</v>
      </c>
      <c r="AH51" s="1" t="s">
        <v>74</v>
      </c>
      <c r="AI51" s="1">
        <v>2</v>
      </c>
      <c r="AJ51" s="3">
        <v>45834</v>
      </c>
      <c r="AK51" s="3">
        <v>0</v>
      </c>
      <c r="AL51" s="3">
        <v>45825</v>
      </c>
      <c r="AM51" s="3">
        <v>45832</v>
      </c>
      <c r="AN51" s="3">
        <v>45833</v>
      </c>
      <c r="AO51" s="3">
        <v>45833</v>
      </c>
      <c r="AP51" s="3">
        <v>45829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187</v>
      </c>
      <c r="BD51" s="56">
        <v>331.46898400000003</v>
      </c>
    </row>
    <row r="52" spans="1:56" ht="27.75" customHeight="1" x14ac:dyDescent="0.45">
      <c r="A52" s="3">
        <v>45820</v>
      </c>
      <c r="B52" s="14" t="s">
        <v>579</v>
      </c>
      <c r="C52" s="9" t="s">
        <v>73</v>
      </c>
      <c r="D52" s="13" t="s">
        <v>210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444</v>
      </c>
      <c r="T52" s="12">
        <v>45834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186</v>
      </c>
      <c r="AA52" s="8">
        <v>8801.1</v>
      </c>
      <c r="AB52" s="8">
        <v>0</v>
      </c>
      <c r="AC52" s="8">
        <v>8801.1</v>
      </c>
      <c r="AD52" s="8">
        <v>0</v>
      </c>
      <c r="AE52" s="8">
        <v>0</v>
      </c>
      <c r="AF52" s="8" t="s">
        <v>558</v>
      </c>
      <c r="AG52" s="1" t="s">
        <v>120</v>
      </c>
      <c r="AH52" s="1" t="s">
        <v>74</v>
      </c>
      <c r="AI52" s="1">
        <v>2</v>
      </c>
      <c r="AJ52" s="3">
        <v>45834</v>
      </c>
      <c r="AK52" s="3">
        <v>0</v>
      </c>
      <c r="AL52" s="3">
        <v>45825</v>
      </c>
      <c r="AM52" s="3">
        <v>45832</v>
      </c>
      <c r="AN52" s="3">
        <v>45833</v>
      </c>
      <c r="AO52" s="3">
        <v>45833</v>
      </c>
      <c r="AP52" s="3">
        <v>45829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187</v>
      </c>
      <c r="BD52" s="56">
        <v>662.93796800000007</v>
      </c>
    </row>
    <row r="53" spans="1:56" ht="27.75" customHeight="1" x14ac:dyDescent="0.45">
      <c r="A53" s="3">
        <v>45820</v>
      </c>
      <c r="B53" s="14" t="s">
        <v>582</v>
      </c>
      <c r="C53" s="9" t="s">
        <v>73</v>
      </c>
      <c r="D53" s="13" t="s">
        <v>340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444</v>
      </c>
      <c r="T53" s="12">
        <v>45832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186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556</v>
      </c>
      <c r="AG53" s="1" t="s">
        <v>122</v>
      </c>
      <c r="AH53" s="1" t="s">
        <v>74</v>
      </c>
      <c r="AI53" s="1">
        <v>2</v>
      </c>
      <c r="AJ53" s="3">
        <v>45832</v>
      </c>
      <c r="AK53" s="3">
        <v>0</v>
      </c>
      <c r="AL53" s="3">
        <v>45823</v>
      </c>
      <c r="AM53" s="3">
        <v>45830</v>
      </c>
      <c r="AN53" s="3">
        <v>45831</v>
      </c>
      <c r="AO53" s="3">
        <v>45831</v>
      </c>
      <c r="AP53" s="3">
        <v>45827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187</v>
      </c>
      <c r="BD53" s="56">
        <v>352.51463377777782</v>
      </c>
    </row>
    <row r="54" spans="1:56" ht="27.75" customHeight="1" x14ac:dyDescent="0.45">
      <c r="A54" s="3">
        <v>45820</v>
      </c>
      <c r="B54" s="14" t="s">
        <v>582</v>
      </c>
      <c r="C54" s="9" t="s">
        <v>73</v>
      </c>
      <c r="D54" s="13" t="s">
        <v>211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444</v>
      </c>
      <c r="T54" s="12">
        <v>45832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186</v>
      </c>
      <c r="AA54" s="8">
        <v>4679.9500000000007</v>
      </c>
      <c r="AB54" s="8">
        <v>0</v>
      </c>
      <c r="AC54" s="8">
        <v>4679.9500000000007</v>
      </c>
      <c r="AD54" s="8">
        <v>0</v>
      </c>
      <c r="AE54" s="8">
        <v>0</v>
      </c>
      <c r="AF54" s="8" t="s">
        <v>556</v>
      </c>
      <c r="AG54" s="1" t="s">
        <v>122</v>
      </c>
      <c r="AH54" s="1" t="s">
        <v>74</v>
      </c>
      <c r="AI54" s="1">
        <v>2</v>
      </c>
      <c r="AJ54" s="3">
        <v>45832</v>
      </c>
      <c r="AK54" s="3">
        <v>0</v>
      </c>
      <c r="AL54" s="3">
        <v>45823</v>
      </c>
      <c r="AM54" s="3">
        <v>45830</v>
      </c>
      <c r="AN54" s="3">
        <v>45831</v>
      </c>
      <c r="AO54" s="3">
        <v>45831</v>
      </c>
      <c r="AP54" s="3">
        <v>45827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187</v>
      </c>
      <c r="BD54" s="56">
        <v>352.51463377777782</v>
      </c>
    </row>
    <row r="55" spans="1:56" ht="27.75" customHeight="1" x14ac:dyDescent="0.45">
      <c r="A55" s="3">
        <v>45820</v>
      </c>
      <c r="B55" s="14" t="s">
        <v>583</v>
      </c>
      <c r="C55" s="9" t="s">
        <v>73</v>
      </c>
      <c r="D55" s="13" t="s">
        <v>340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444</v>
      </c>
      <c r="T55" s="12">
        <v>45834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186</v>
      </c>
      <c r="AA55" s="8">
        <v>4679.9500000000007</v>
      </c>
      <c r="AB55" s="8">
        <v>0</v>
      </c>
      <c r="AC55" s="8">
        <v>4679.9500000000007</v>
      </c>
      <c r="AD55" s="8">
        <v>0</v>
      </c>
      <c r="AE55" s="8">
        <v>0</v>
      </c>
      <c r="AF55" s="8" t="s">
        <v>557</v>
      </c>
      <c r="AG55" s="1" t="s">
        <v>61</v>
      </c>
      <c r="AH55" s="1" t="s">
        <v>74</v>
      </c>
      <c r="AI55" s="1">
        <v>2</v>
      </c>
      <c r="AJ55" s="3">
        <v>45834</v>
      </c>
      <c r="AK55" s="3">
        <v>0</v>
      </c>
      <c r="AL55" s="3">
        <v>45825</v>
      </c>
      <c r="AM55" s="3">
        <v>45832</v>
      </c>
      <c r="AN55" s="3">
        <v>45833</v>
      </c>
      <c r="AO55" s="3">
        <v>45833</v>
      </c>
      <c r="AP55" s="3">
        <v>45829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187</v>
      </c>
      <c r="BD55" s="56">
        <v>352.51463377777782</v>
      </c>
    </row>
    <row r="56" spans="1:56" ht="27.75" customHeight="1" x14ac:dyDescent="0.45">
      <c r="A56" s="3">
        <v>45820</v>
      </c>
      <c r="B56" s="14" t="s">
        <v>583</v>
      </c>
      <c r="C56" s="9" t="s">
        <v>73</v>
      </c>
      <c r="D56" s="13" t="s">
        <v>59</v>
      </c>
      <c r="E56" s="9">
        <v>19</v>
      </c>
      <c r="F56" s="9">
        <v>36</v>
      </c>
      <c r="G56" s="9" t="s">
        <v>60</v>
      </c>
      <c r="H56" s="9">
        <v>0</v>
      </c>
      <c r="I56" s="9">
        <v>75</v>
      </c>
      <c r="J56" s="9" t="s">
        <v>78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444</v>
      </c>
      <c r="T56" s="12">
        <v>45834</v>
      </c>
      <c r="U56" s="11">
        <v>5000</v>
      </c>
      <c r="V56" s="10">
        <v>0</v>
      </c>
      <c r="W56" s="10">
        <v>5000</v>
      </c>
      <c r="X56" s="10">
        <v>0</v>
      </c>
      <c r="Y56" s="10">
        <v>0</v>
      </c>
      <c r="Z56" s="9" t="s">
        <v>186</v>
      </c>
      <c r="AA56" s="8">
        <v>5238.75</v>
      </c>
      <c r="AB56" s="8">
        <v>0</v>
      </c>
      <c r="AC56" s="8">
        <v>5238.75</v>
      </c>
      <c r="AD56" s="8">
        <v>0</v>
      </c>
      <c r="AE56" s="8">
        <v>0</v>
      </c>
      <c r="AF56" s="8" t="s">
        <v>557</v>
      </c>
      <c r="AG56" s="1" t="s">
        <v>119</v>
      </c>
      <c r="AH56" s="1" t="s">
        <v>77</v>
      </c>
      <c r="AI56" s="1">
        <v>2</v>
      </c>
      <c r="AJ56" s="3">
        <v>45834</v>
      </c>
      <c r="AK56" s="3">
        <v>0</v>
      </c>
      <c r="AL56" s="3">
        <v>0</v>
      </c>
      <c r="AM56" s="3">
        <v>0</v>
      </c>
      <c r="AN56" s="3">
        <v>0</v>
      </c>
      <c r="AO56" s="3">
        <v>45832</v>
      </c>
      <c r="AP56" s="3">
        <v>45829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187</v>
      </c>
      <c r="BD56" s="56">
        <v>394.60593333333333</v>
      </c>
    </row>
    <row r="57" spans="1:56" ht="27.75" customHeight="1" x14ac:dyDescent="0.45">
      <c r="A57" s="3">
        <v>45820</v>
      </c>
      <c r="B57" s="14" t="s">
        <v>584</v>
      </c>
      <c r="C57" s="9" t="s">
        <v>73</v>
      </c>
      <c r="D57" s="13" t="s">
        <v>59</v>
      </c>
      <c r="E57" s="9">
        <v>19</v>
      </c>
      <c r="F57" s="9">
        <v>36</v>
      </c>
      <c r="G57" s="9" t="s">
        <v>60</v>
      </c>
      <c r="H57" s="9">
        <v>0</v>
      </c>
      <c r="I57" s="9">
        <v>75</v>
      </c>
      <c r="J57" s="9" t="s">
        <v>78</v>
      </c>
      <c r="K57" s="9">
        <v>5</v>
      </c>
      <c r="L57" s="9" t="s">
        <v>93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444</v>
      </c>
      <c r="T57" s="12">
        <v>45834</v>
      </c>
      <c r="U57" s="11">
        <v>5000</v>
      </c>
      <c r="V57" s="10">
        <v>0</v>
      </c>
      <c r="W57" s="10">
        <v>5000</v>
      </c>
      <c r="X57" s="10">
        <v>0</v>
      </c>
      <c r="Y57" s="10">
        <v>0</v>
      </c>
      <c r="Z57" s="9" t="s">
        <v>186</v>
      </c>
      <c r="AA57" s="8">
        <v>5238.75</v>
      </c>
      <c r="AB57" s="8">
        <v>0</v>
      </c>
      <c r="AC57" s="8">
        <v>5238.75</v>
      </c>
      <c r="AD57" s="8">
        <v>0</v>
      </c>
      <c r="AE57" s="8">
        <v>0</v>
      </c>
      <c r="AF57" s="8" t="s">
        <v>558</v>
      </c>
      <c r="AG57" s="1" t="s">
        <v>120</v>
      </c>
      <c r="AH57" s="1" t="s">
        <v>77</v>
      </c>
      <c r="AI57" s="1">
        <v>2</v>
      </c>
      <c r="AJ57" s="3">
        <v>45834</v>
      </c>
      <c r="AK57" s="3">
        <v>0</v>
      </c>
      <c r="AL57" s="3">
        <v>0</v>
      </c>
      <c r="AM57" s="3">
        <v>0</v>
      </c>
      <c r="AN57" s="3">
        <v>0</v>
      </c>
      <c r="AO57" s="3">
        <v>45832</v>
      </c>
      <c r="AP57" s="3">
        <v>45829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187</v>
      </c>
      <c r="BD57" s="56">
        <v>394.60593333333333</v>
      </c>
    </row>
    <row r="58" spans="1:56" ht="27.75" customHeight="1" x14ac:dyDescent="0.45">
      <c r="A58" s="3" t="s">
        <v>141</v>
      </c>
      <c r="B58" s="14" t="s">
        <v>141</v>
      </c>
      <c r="C58" s="9" t="s">
        <v>73</v>
      </c>
      <c r="D58" s="13" t="s">
        <v>61</v>
      </c>
      <c r="E58" s="9">
        <v>19</v>
      </c>
      <c r="F58" s="9">
        <v>30</v>
      </c>
      <c r="G58" s="9" t="s">
        <v>60</v>
      </c>
      <c r="H58" s="9">
        <v>0</v>
      </c>
      <c r="I58" s="9">
        <v>63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150</v>
      </c>
      <c r="T58" s="12">
        <v>45868</v>
      </c>
      <c r="U58" s="11">
        <v>400000</v>
      </c>
      <c r="V58" s="10">
        <v>0</v>
      </c>
      <c r="W58" s="10">
        <v>400000</v>
      </c>
      <c r="X58" s="10">
        <v>0</v>
      </c>
      <c r="Y58" s="10">
        <v>420000</v>
      </c>
      <c r="Z58" s="9" t="s">
        <v>186</v>
      </c>
      <c r="AA58" s="8">
        <v>352043.99999999994</v>
      </c>
      <c r="AB58" s="8">
        <v>0</v>
      </c>
      <c r="AC58" s="8">
        <v>352043.99999999994</v>
      </c>
      <c r="AD58" s="8">
        <v>0</v>
      </c>
      <c r="AE58" s="8">
        <v>0</v>
      </c>
      <c r="AF58" s="8">
        <v>0</v>
      </c>
      <c r="AG58" s="1" t="s">
        <v>119</v>
      </c>
      <c r="AH58" s="1" t="s">
        <v>74</v>
      </c>
      <c r="AI58" s="1">
        <v>2</v>
      </c>
      <c r="AJ58" s="3">
        <v>45868</v>
      </c>
      <c r="AK58" s="3">
        <v>0</v>
      </c>
      <c r="AL58" s="3">
        <v>45859</v>
      </c>
      <c r="AM58" s="3">
        <v>45866</v>
      </c>
      <c r="AN58" s="3">
        <v>45867</v>
      </c>
      <c r="AO58" s="3">
        <v>45867</v>
      </c>
      <c r="AP58" s="3">
        <v>45863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187</v>
      </c>
      <c r="BD58" s="56">
        <v>26517.51872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30</v>
      </c>
      <c r="G59" s="9">
        <v>0</v>
      </c>
      <c r="H59" s="9">
        <v>0</v>
      </c>
      <c r="I59" s="9">
        <v>63</v>
      </c>
      <c r="J59" s="9" t="s">
        <v>78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186</v>
      </c>
      <c r="AA59" s="8">
        <v>485247.94999999995</v>
      </c>
      <c r="AB59" s="8">
        <v>6220.55</v>
      </c>
      <c r="AC59" s="8">
        <v>479027.39999999997</v>
      </c>
      <c r="AD59" s="8">
        <v>0</v>
      </c>
      <c r="AE59" s="8">
        <v>0</v>
      </c>
      <c r="AF59" s="8" t="s">
        <v>58</v>
      </c>
      <c r="AG59" s="1" t="s">
        <v>119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188</v>
      </c>
      <c r="BD59" s="56">
        <v>0</v>
      </c>
    </row>
    <row r="60" spans="1:56" ht="27.75" customHeight="1" x14ac:dyDescent="0.45">
      <c r="A60" s="3">
        <v>45819</v>
      </c>
      <c r="B60" s="14" t="s">
        <v>559</v>
      </c>
      <c r="C60" s="9" t="s">
        <v>402</v>
      </c>
      <c r="D60" s="13" t="s">
        <v>544</v>
      </c>
      <c r="E60" s="9">
        <v>19</v>
      </c>
      <c r="F60" s="9">
        <v>34</v>
      </c>
      <c r="G60" s="9" t="s">
        <v>60</v>
      </c>
      <c r="H60" s="9" t="s">
        <v>76</v>
      </c>
      <c r="I60" s="9">
        <v>84</v>
      </c>
      <c r="J60" s="9" t="s">
        <v>57</v>
      </c>
      <c r="K60" s="9">
        <v>5</v>
      </c>
      <c r="L60" s="9" t="s">
        <v>91</v>
      </c>
      <c r="M60" s="10">
        <v>20</v>
      </c>
      <c r="N60" s="9">
        <v>37</v>
      </c>
      <c r="O60" s="9">
        <v>40</v>
      </c>
      <c r="P60" s="10">
        <v>365.12959231999992</v>
      </c>
      <c r="Q60" s="10">
        <v>0</v>
      </c>
      <c r="R60" s="10">
        <v>365.12959231999992</v>
      </c>
      <c r="S60" s="9" t="s">
        <v>67</v>
      </c>
      <c r="T60" s="12">
        <v>45832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248</v>
      </c>
      <c r="AA60" s="8">
        <v>19837.400000000001</v>
      </c>
      <c r="AB60" s="8">
        <v>19837.400000000001</v>
      </c>
      <c r="AC60" s="8">
        <v>0</v>
      </c>
      <c r="AD60" s="8">
        <v>19837.400000000001</v>
      </c>
      <c r="AE60" s="8">
        <v>0</v>
      </c>
      <c r="AF60" s="8">
        <v>0</v>
      </c>
      <c r="AG60" s="1" t="s">
        <v>119</v>
      </c>
      <c r="AH60" s="1" t="s">
        <v>75</v>
      </c>
      <c r="AI60" s="1">
        <v>4</v>
      </c>
      <c r="AJ60" s="3">
        <v>45832</v>
      </c>
      <c r="AK60" s="3">
        <v>45828</v>
      </c>
      <c r="AL60" s="3">
        <v>45821</v>
      </c>
      <c r="AM60" s="3">
        <v>45829</v>
      </c>
      <c r="AN60" s="3">
        <v>45830</v>
      </c>
      <c r="AO60" s="3">
        <v>45831</v>
      </c>
      <c r="AP60" s="3">
        <v>45827</v>
      </c>
      <c r="AQ60" s="3">
        <v>45832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104</v>
      </c>
      <c r="BD60" s="56">
        <v>0</v>
      </c>
    </row>
    <row r="61" spans="1:56" ht="27.7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19</v>
      </c>
      <c r="F61" s="9">
        <v>30</v>
      </c>
      <c r="G61" s="9">
        <v>0</v>
      </c>
      <c r="H61" s="9">
        <v>0</v>
      </c>
      <c r="I61" s="9">
        <v>56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 t="s">
        <v>96</v>
      </c>
      <c r="W61" s="10">
        <v>0</v>
      </c>
      <c r="X61" s="10">
        <v>0</v>
      </c>
      <c r="Y61" s="10">
        <v>0</v>
      </c>
      <c r="Z61" s="9" t="s">
        <v>248</v>
      </c>
      <c r="AA61" s="8">
        <v>19837.400000000001</v>
      </c>
      <c r="AB61" s="8">
        <v>19837.400000000001</v>
      </c>
      <c r="AC61" s="8">
        <v>0</v>
      </c>
      <c r="AD61" s="8">
        <v>19837.400000000001</v>
      </c>
      <c r="AE61" s="8">
        <v>0</v>
      </c>
      <c r="AF61" s="8" t="s">
        <v>58</v>
      </c>
      <c r="AG61" s="1" t="s">
        <v>120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249</v>
      </c>
      <c r="BD61" s="56">
        <v>0</v>
      </c>
    </row>
    <row r="62" spans="1:56" ht="27.75" customHeight="1" x14ac:dyDescent="0.45">
      <c r="A62" s="3">
        <v>45796</v>
      </c>
      <c r="B62" s="14" t="s">
        <v>368</v>
      </c>
      <c r="C62" s="9" t="s">
        <v>147</v>
      </c>
      <c r="D62" s="13" t="s">
        <v>359</v>
      </c>
      <c r="E62" s="9">
        <v>19</v>
      </c>
      <c r="F62" s="9">
        <v>34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221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 t="s">
        <v>63</v>
      </c>
      <c r="U62" s="11">
        <v>503</v>
      </c>
      <c r="V62" s="10">
        <v>0</v>
      </c>
      <c r="W62" s="10">
        <v>503</v>
      </c>
      <c r="X62" s="10">
        <v>5250</v>
      </c>
      <c r="Y62" s="10">
        <v>0</v>
      </c>
      <c r="Z62" s="9" t="s">
        <v>116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119</v>
      </c>
      <c r="AH62" s="1" t="s">
        <v>75</v>
      </c>
      <c r="AI62" s="1">
        <v>4</v>
      </c>
      <c r="AJ62" s="3" t="s">
        <v>63</v>
      </c>
      <c r="AK62" s="3" t="e">
        <v>#VALUE!</v>
      </c>
      <c r="AL62" s="3" t="e">
        <v>#VALUE!</v>
      </c>
      <c r="AM62" s="3" t="e">
        <v>#VALUE!</v>
      </c>
      <c r="AN62" s="3" t="e">
        <v>#VALUE!</v>
      </c>
      <c r="AO62" s="3" t="e">
        <v>#VALUE!</v>
      </c>
      <c r="AP62" s="3" t="e">
        <v>#VALUE!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214</v>
      </c>
      <c r="BD62" s="56">
        <v>0</v>
      </c>
    </row>
    <row r="63" spans="1:56" ht="27.7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34</v>
      </c>
      <c r="G63" s="9" t="s">
        <v>60</v>
      </c>
      <c r="H63" s="9">
        <v>0</v>
      </c>
      <c r="I63" s="9">
        <v>80</v>
      </c>
      <c r="J63" s="9" t="s">
        <v>57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116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58</v>
      </c>
      <c r="AG63" s="1" t="s">
        <v>119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215</v>
      </c>
      <c r="BD63" s="56">
        <v>0</v>
      </c>
    </row>
    <row r="64" spans="1:56" ht="27.75" customHeight="1" x14ac:dyDescent="0.45">
      <c r="A64" s="3">
        <v>45818</v>
      </c>
      <c r="B64" s="14" t="s">
        <v>560</v>
      </c>
      <c r="C64" s="9" t="s">
        <v>330</v>
      </c>
      <c r="D64" s="13" t="s">
        <v>528</v>
      </c>
      <c r="E64" s="9">
        <v>20</v>
      </c>
      <c r="F64" s="9">
        <v>32</v>
      </c>
      <c r="G64" s="9" t="s">
        <v>60</v>
      </c>
      <c r="H64" s="9">
        <v>0</v>
      </c>
      <c r="I64" s="9">
        <v>60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45828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146</v>
      </c>
      <c r="AA64" s="8">
        <v>18719.800000000003</v>
      </c>
      <c r="AB64" s="8">
        <v>10043</v>
      </c>
      <c r="AC64" s="8">
        <v>8676.8000000000029</v>
      </c>
      <c r="AD64" s="8">
        <v>0</v>
      </c>
      <c r="AE64" s="8">
        <v>0</v>
      </c>
      <c r="AF64" s="8">
        <v>0</v>
      </c>
      <c r="AG64" s="1" t="s">
        <v>121</v>
      </c>
      <c r="AH64" s="1" t="s">
        <v>74</v>
      </c>
      <c r="AI64" s="1">
        <v>2</v>
      </c>
      <c r="AJ64" s="3">
        <v>45828</v>
      </c>
      <c r="AK64" s="3">
        <v>0</v>
      </c>
      <c r="AL64" s="3">
        <v>45819</v>
      </c>
      <c r="AM64" s="3">
        <v>45826</v>
      </c>
      <c r="AN64" s="3">
        <v>45827</v>
      </c>
      <c r="AO64" s="3">
        <v>45827</v>
      </c>
      <c r="AP64" s="3">
        <v>45823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64</v>
      </c>
      <c r="AX64" s="2" t="s">
        <v>70</v>
      </c>
      <c r="AY64" s="2" t="s">
        <v>545</v>
      </c>
      <c r="AZ64" s="2">
        <v>0</v>
      </c>
      <c r="BA64" s="2">
        <v>0</v>
      </c>
      <c r="BB64" s="2">
        <v>0</v>
      </c>
      <c r="BC64" s="1" t="s">
        <v>105</v>
      </c>
      <c r="BD64" s="56">
        <v>532.65911111111109</v>
      </c>
    </row>
    <row r="65" spans="1:56" ht="27.75" customHeight="1" x14ac:dyDescent="0.45">
      <c r="A65" s="3">
        <v>0</v>
      </c>
      <c r="B65" s="14">
        <v>0</v>
      </c>
      <c r="C65" s="9">
        <v>0</v>
      </c>
      <c r="D65" s="13">
        <v>0</v>
      </c>
      <c r="E65" s="9">
        <v>20</v>
      </c>
      <c r="F65" s="9">
        <v>37</v>
      </c>
      <c r="G65" s="9" t="s">
        <v>60</v>
      </c>
      <c r="H65" s="9">
        <v>0</v>
      </c>
      <c r="I65" s="9">
        <v>65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>
        <v>0</v>
      </c>
      <c r="W65" s="10">
        <v>0</v>
      </c>
      <c r="X65" s="10">
        <v>0</v>
      </c>
      <c r="Y65" s="10">
        <v>0</v>
      </c>
      <c r="Z65" s="9" t="s">
        <v>146</v>
      </c>
      <c r="AA65" s="8">
        <v>18719.800000000003</v>
      </c>
      <c r="AB65" s="8">
        <v>10043</v>
      </c>
      <c r="AC65" s="8">
        <v>8676.8000000000029</v>
      </c>
      <c r="AD65" s="8">
        <v>0</v>
      </c>
      <c r="AE65" s="8">
        <v>0</v>
      </c>
      <c r="AF65" s="8" t="s">
        <v>58</v>
      </c>
      <c r="AG65" s="1" t="s">
        <v>121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105</v>
      </c>
      <c r="BD65" s="56">
        <v>0</v>
      </c>
    </row>
    <row r="66" spans="1:56" ht="27.75" customHeight="1" x14ac:dyDescent="0.45">
      <c r="A66" s="3">
        <v>45796</v>
      </c>
      <c r="B66" s="14" t="s">
        <v>369</v>
      </c>
      <c r="C66" s="9" t="s">
        <v>147</v>
      </c>
      <c r="D66" s="13" t="s">
        <v>361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45828</v>
      </c>
      <c r="U66" s="11">
        <v>3280</v>
      </c>
      <c r="V66" s="10">
        <v>2447</v>
      </c>
      <c r="W66" s="10">
        <v>833</v>
      </c>
      <c r="X66" s="10">
        <v>5975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121</v>
      </c>
      <c r="AH66" s="1" t="s">
        <v>75</v>
      </c>
      <c r="AI66" s="1">
        <v>4</v>
      </c>
      <c r="AJ66" s="3">
        <v>45828</v>
      </c>
      <c r="AK66" s="3">
        <v>45824</v>
      </c>
      <c r="AL66" s="3">
        <v>45817</v>
      </c>
      <c r="AM66" s="3">
        <v>45825</v>
      </c>
      <c r="AN66" s="3">
        <v>45826</v>
      </c>
      <c r="AO66" s="3">
        <v>45827</v>
      </c>
      <c r="AP66" s="3">
        <v>45823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45796</v>
      </c>
      <c r="B67" s="14" t="s">
        <v>370</v>
      </c>
      <c r="C67" s="9" t="s">
        <v>147</v>
      </c>
      <c r="D67" s="13" t="s">
        <v>261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45828</v>
      </c>
      <c r="U67" s="11">
        <v>3853</v>
      </c>
      <c r="V67" s="10">
        <v>840</v>
      </c>
      <c r="W67" s="10">
        <v>3013</v>
      </c>
      <c r="X67" s="10">
        <v>15401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119</v>
      </c>
      <c r="AH67" s="1" t="s">
        <v>75</v>
      </c>
      <c r="AI67" s="1">
        <v>4</v>
      </c>
      <c r="AJ67" s="3">
        <v>45828</v>
      </c>
      <c r="AK67" s="3">
        <v>45824</v>
      </c>
      <c r="AL67" s="3">
        <v>45817</v>
      </c>
      <c r="AM67" s="3">
        <v>45825</v>
      </c>
      <c r="AN67" s="3">
        <v>45826</v>
      </c>
      <c r="AO67" s="3">
        <v>45827</v>
      </c>
      <c r="AP67" s="3">
        <v>45823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45796</v>
      </c>
      <c r="B68" s="14" t="s">
        <v>370</v>
      </c>
      <c r="C68" s="9" t="s">
        <v>147</v>
      </c>
      <c r="D68" s="13" t="s">
        <v>209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45822</v>
      </c>
      <c r="U68" s="11">
        <v>4349</v>
      </c>
      <c r="V68" s="10">
        <v>4349</v>
      </c>
      <c r="W68" s="10">
        <v>0</v>
      </c>
      <c r="X68" s="10">
        <v>5300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119</v>
      </c>
      <c r="AH68" s="1" t="s">
        <v>75</v>
      </c>
      <c r="AI68" s="1">
        <v>4</v>
      </c>
      <c r="AJ68" s="3">
        <v>45822</v>
      </c>
      <c r="AK68" s="3">
        <v>45818</v>
      </c>
      <c r="AL68" s="3">
        <v>45811</v>
      </c>
      <c r="AM68" s="3">
        <v>45819</v>
      </c>
      <c r="AN68" s="3">
        <v>45820</v>
      </c>
      <c r="AO68" s="3">
        <v>45821</v>
      </c>
      <c r="AP68" s="3">
        <v>45817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45796</v>
      </c>
      <c r="B69" s="14" t="s">
        <v>373</v>
      </c>
      <c r="C69" s="9" t="s">
        <v>147</v>
      </c>
      <c r="D69" s="13" t="s">
        <v>154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45828</v>
      </c>
      <c r="U69" s="11">
        <v>3360</v>
      </c>
      <c r="V69" s="10">
        <v>0</v>
      </c>
      <c r="W69" s="10">
        <v>3360</v>
      </c>
      <c r="X69" s="10">
        <v>35200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119</v>
      </c>
      <c r="AH69" s="1" t="s">
        <v>75</v>
      </c>
      <c r="AI69" s="1">
        <v>4</v>
      </c>
      <c r="AJ69" s="3">
        <v>45828</v>
      </c>
      <c r="AK69" s="3">
        <v>45824</v>
      </c>
      <c r="AL69" s="3">
        <v>45817</v>
      </c>
      <c r="AM69" s="3">
        <v>45825</v>
      </c>
      <c r="AN69" s="3">
        <v>45826</v>
      </c>
      <c r="AO69" s="3">
        <v>45827</v>
      </c>
      <c r="AP69" s="3">
        <v>45823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364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45796</v>
      </c>
      <c r="B70" s="14" t="s">
        <v>374</v>
      </c>
      <c r="C70" s="9" t="s">
        <v>147</v>
      </c>
      <c r="D70" s="13" t="s">
        <v>263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 t="s">
        <v>63</v>
      </c>
      <c r="U70" s="11">
        <v>614</v>
      </c>
      <c r="V70" s="10">
        <v>0</v>
      </c>
      <c r="W70" s="10">
        <v>614</v>
      </c>
      <c r="X70" s="10">
        <v>12101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119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45756</v>
      </c>
      <c r="B71" s="14" t="s">
        <v>314</v>
      </c>
      <c r="C71" s="9" t="s">
        <v>80</v>
      </c>
      <c r="D71" s="13" t="s">
        <v>315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45827</v>
      </c>
      <c r="U71" s="11">
        <v>3000</v>
      </c>
      <c r="V71" s="10">
        <v>3148</v>
      </c>
      <c r="W71" s="10">
        <v>0</v>
      </c>
      <c r="X71" s="10">
        <v>6505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123</v>
      </c>
      <c r="AH71" s="1" t="s">
        <v>75</v>
      </c>
      <c r="AI71" s="1">
        <v>4</v>
      </c>
      <c r="AJ71" s="3">
        <v>45827</v>
      </c>
      <c r="AK71" s="3">
        <v>45823</v>
      </c>
      <c r="AL71" s="3">
        <v>45816</v>
      </c>
      <c r="AM71" s="3">
        <v>45824</v>
      </c>
      <c r="AN71" s="3">
        <v>45825</v>
      </c>
      <c r="AO71" s="3">
        <v>45826</v>
      </c>
      <c r="AP71" s="3">
        <v>45822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45740</v>
      </c>
      <c r="B72" s="14" t="s">
        <v>303</v>
      </c>
      <c r="C72" s="9" t="s">
        <v>80</v>
      </c>
      <c r="D72" s="13" t="s">
        <v>257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45827</v>
      </c>
      <c r="U72" s="11">
        <v>2500</v>
      </c>
      <c r="V72" s="10">
        <v>2825</v>
      </c>
      <c r="W72" s="10">
        <v>0</v>
      </c>
      <c r="X72" s="10">
        <v>5688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120</v>
      </c>
      <c r="AH72" s="1" t="s">
        <v>75</v>
      </c>
      <c r="AI72" s="1">
        <v>4</v>
      </c>
      <c r="AJ72" s="3">
        <v>45827</v>
      </c>
      <c r="AK72" s="3">
        <v>45823</v>
      </c>
      <c r="AL72" s="3">
        <v>45816</v>
      </c>
      <c r="AM72" s="3">
        <v>45824</v>
      </c>
      <c r="AN72" s="3">
        <v>45825</v>
      </c>
      <c r="AO72" s="3">
        <v>45826</v>
      </c>
      <c r="AP72" s="3">
        <v>45822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45808</v>
      </c>
      <c r="B73" s="14" t="s">
        <v>445</v>
      </c>
      <c r="C73" s="9" t="s">
        <v>436</v>
      </c>
      <c r="D73" s="13" t="s">
        <v>437</v>
      </c>
      <c r="E73" s="9">
        <v>20</v>
      </c>
      <c r="F73" s="9">
        <v>30</v>
      </c>
      <c r="G73" s="9" t="s">
        <v>60</v>
      </c>
      <c r="H73" s="9" t="s">
        <v>66</v>
      </c>
      <c r="I73" s="9">
        <v>80</v>
      </c>
      <c r="J73" s="9" t="s">
        <v>57</v>
      </c>
      <c r="K73" s="9">
        <v>5</v>
      </c>
      <c r="L73" s="9" t="s">
        <v>220</v>
      </c>
      <c r="M73" s="10">
        <v>21</v>
      </c>
      <c r="N73" s="9">
        <v>33</v>
      </c>
      <c r="O73" s="9">
        <v>40</v>
      </c>
      <c r="P73" s="10">
        <v>0</v>
      </c>
      <c r="Q73" s="10">
        <v>0</v>
      </c>
      <c r="R73" s="10">
        <v>0</v>
      </c>
      <c r="S73" s="9" t="s">
        <v>71</v>
      </c>
      <c r="T73" s="12">
        <v>45822</v>
      </c>
      <c r="U73" s="11">
        <v>10000</v>
      </c>
      <c r="V73" s="10">
        <v>10049</v>
      </c>
      <c r="W73" s="10">
        <v>0</v>
      </c>
      <c r="X73" s="10">
        <v>10500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120</v>
      </c>
      <c r="AH73" s="1" t="s">
        <v>68</v>
      </c>
      <c r="AI73" s="1">
        <v>4</v>
      </c>
      <c r="AJ73" s="3">
        <v>45822</v>
      </c>
      <c r="AK73" s="3">
        <v>45818</v>
      </c>
      <c r="AL73" s="3">
        <v>45812</v>
      </c>
      <c r="AM73" s="3">
        <v>45819</v>
      </c>
      <c r="AN73" s="3">
        <v>45820</v>
      </c>
      <c r="AO73" s="3">
        <v>45820</v>
      </c>
      <c r="AP73" s="3">
        <v>45817</v>
      </c>
      <c r="AQ73" s="3">
        <v>45821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45808</v>
      </c>
      <c r="B74" s="14" t="s">
        <v>453</v>
      </c>
      <c r="C74" s="9" t="s">
        <v>147</v>
      </c>
      <c r="D74" s="13" t="s">
        <v>155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322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45822</v>
      </c>
      <c r="U74" s="11">
        <v>5040</v>
      </c>
      <c r="V74" s="10">
        <v>3600</v>
      </c>
      <c r="W74" s="10">
        <v>1440</v>
      </c>
      <c r="X74" s="10">
        <v>3089</v>
      </c>
      <c r="Y74" s="10">
        <v>1512</v>
      </c>
      <c r="Z74" s="9" t="s">
        <v>81</v>
      </c>
      <c r="AA74" s="8">
        <v>1508.76</v>
      </c>
      <c r="AB74" s="8">
        <v>1508.76</v>
      </c>
      <c r="AC74" s="8">
        <v>0</v>
      </c>
      <c r="AD74" s="8">
        <v>1508.76</v>
      </c>
      <c r="AE74" s="8">
        <v>0</v>
      </c>
      <c r="AF74" s="8">
        <v>0</v>
      </c>
      <c r="AG74" s="1" t="s">
        <v>120</v>
      </c>
      <c r="AH74" s="1" t="s">
        <v>75</v>
      </c>
      <c r="AI74" s="1">
        <v>4</v>
      </c>
      <c r="AJ74" s="3">
        <v>45822</v>
      </c>
      <c r="AK74" s="3">
        <v>45818</v>
      </c>
      <c r="AL74" s="3">
        <v>45811</v>
      </c>
      <c r="AM74" s="3">
        <v>45819</v>
      </c>
      <c r="AN74" s="3">
        <v>45820</v>
      </c>
      <c r="AO74" s="3">
        <v>45821</v>
      </c>
      <c r="AP74" s="3">
        <v>45817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45814</v>
      </c>
      <c r="B75" s="14" t="s">
        <v>500</v>
      </c>
      <c r="C75" s="9" t="s">
        <v>501</v>
      </c>
      <c r="D75" s="13" t="s">
        <v>503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45825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81</v>
      </c>
      <c r="AA75" s="8">
        <v>10756.900000000001</v>
      </c>
      <c r="AB75" s="8">
        <v>10756.900000000001</v>
      </c>
      <c r="AC75" s="8">
        <v>0</v>
      </c>
      <c r="AD75" s="8">
        <v>0</v>
      </c>
      <c r="AE75" s="8">
        <v>10756.900000000001</v>
      </c>
      <c r="AF75" s="8">
        <v>0</v>
      </c>
      <c r="AG75" s="1" t="s">
        <v>120</v>
      </c>
      <c r="AH75" s="1" t="s">
        <v>75</v>
      </c>
      <c r="AI75" s="1">
        <v>4</v>
      </c>
      <c r="AJ75" s="3">
        <v>45825</v>
      </c>
      <c r="AK75" s="3">
        <v>45821</v>
      </c>
      <c r="AL75" s="3">
        <v>45814</v>
      </c>
      <c r="AM75" s="3">
        <v>45822</v>
      </c>
      <c r="AN75" s="3">
        <v>45823</v>
      </c>
      <c r="AO75" s="3">
        <v>45824</v>
      </c>
      <c r="AP75" s="3">
        <v>45820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45814</v>
      </c>
      <c r="B76" s="14" t="s">
        <v>500</v>
      </c>
      <c r="C76" s="9" t="s">
        <v>501</v>
      </c>
      <c r="D76" s="13" t="s">
        <v>504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45825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81</v>
      </c>
      <c r="AA76" s="8">
        <v>10756.900000000001</v>
      </c>
      <c r="AB76" s="8">
        <v>10756.900000000001</v>
      </c>
      <c r="AC76" s="8">
        <v>0</v>
      </c>
      <c r="AD76" s="8">
        <v>0</v>
      </c>
      <c r="AE76" s="8">
        <v>10756.900000000001</v>
      </c>
      <c r="AF76" s="8">
        <v>0</v>
      </c>
      <c r="AG76" s="1" t="s">
        <v>120</v>
      </c>
      <c r="AH76" s="1" t="s">
        <v>75</v>
      </c>
      <c r="AI76" s="1">
        <v>4</v>
      </c>
      <c r="AJ76" s="3">
        <v>45825</v>
      </c>
      <c r="AK76" s="3">
        <v>45821</v>
      </c>
      <c r="AL76" s="3">
        <v>45814</v>
      </c>
      <c r="AM76" s="3">
        <v>45822</v>
      </c>
      <c r="AN76" s="3">
        <v>45823</v>
      </c>
      <c r="AO76" s="3">
        <v>45824</v>
      </c>
      <c r="AP76" s="3">
        <v>45820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45803</v>
      </c>
      <c r="B77" s="14" t="s">
        <v>412</v>
      </c>
      <c r="C77" s="9" t="s">
        <v>111</v>
      </c>
      <c r="D77" s="13" t="s">
        <v>413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45831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119</v>
      </c>
      <c r="AH77" s="1" t="s">
        <v>75</v>
      </c>
      <c r="AI77" s="1">
        <v>4</v>
      </c>
      <c r="AJ77" s="3">
        <v>45831</v>
      </c>
      <c r="AK77" s="3">
        <v>45827</v>
      </c>
      <c r="AL77" s="3">
        <v>45820</v>
      </c>
      <c r="AM77" s="3">
        <v>45828</v>
      </c>
      <c r="AN77" s="3">
        <v>45829</v>
      </c>
      <c r="AO77" s="3">
        <v>45830</v>
      </c>
      <c r="AP77" s="3">
        <v>45826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45814</v>
      </c>
      <c r="B78" s="14" t="s">
        <v>500</v>
      </c>
      <c r="C78" s="9" t="s">
        <v>501</v>
      </c>
      <c r="D78" s="13" t="s">
        <v>502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45833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21513.800000000003</v>
      </c>
      <c r="AB78" s="8">
        <v>21513.800000000003</v>
      </c>
      <c r="AC78" s="8">
        <v>0</v>
      </c>
      <c r="AD78" s="8">
        <v>0</v>
      </c>
      <c r="AE78" s="8">
        <v>21513.800000000003</v>
      </c>
      <c r="AF78" s="8">
        <v>0</v>
      </c>
      <c r="AG78" s="1" t="s">
        <v>119</v>
      </c>
      <c r="AH78" s="1" t="s">
        <v>75</v>
      </c>
      <c r="AI78" s="1">
        <v>4</v>
      </c>
      <c r="AJ78" s="3">
        <v>45833</v>
      </c>
      <c r="AK78" s="3">
        <v>45829</v>
      </c>
      <c r="AL78" s="3">
        <v>45822</v>
      </c>
      <c r="AM78" s="3">
        <v>45830</v>
      </c>
      <c r="AN78" s="3">
        <v>45831</v>
      </c>
      <c r="AO78" s="3">
        <v>45832</v>
      </c>
      <c r="AP78" s="3">
        <v>45828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45803</v>
      </c>
      <c r="B79" s="14" t="s">
        <v>408</v>
      </c>
      <c r="C79" s="9" t="s">
        <v>111</v>
      </c>
      <c r="D79" s="13" t="s">
        <v>409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45835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120</v>
      </c>
      <c r="AH79" s="1" t="s">
        <v>75</v>
      </c>
      <c r="AI79" s="1">
        <v>4</v>
      </c>
      <c r="AJ79" s="3">
        <v>45835</v>
      </c>
      <c r="AK79" s="3">
        <v>45831</v>
      </c>
      <c r="AL79" s="3">
        <v>45824</v>
      </c>
      <c r="AM79" s="3">
        <v>45832</v>
      </c>
      <c r="AN79" s="3">
        <v>45833</v>
      </c>
      <c r="AO79" s="3">
        <v>45834</v>
      </c>
      <c r="AP79" s="3">
        <v>45830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45799</v>
      </c>
      <c r="B80" s="14" t="s">
        <v>407</v>
      </c>
      <c r="C80" s="9" t="s">
        <v>385</v>
      </c>
      <c r="D80" s="13" t="s">
        <v>386</v>
      </c>
      <c r="E80" s="9">
        <v>20</v>
      </c>
      <c r="F80" s="9">
        <v>34</v>
      </c>
      <c r="G80" s="9" t="s">
        <v>60</v>
      </c>
      <c r="H80" s="9" t="s">
        <v>66</v>
      </c>
      <c r="I80" s="9">
        <v>95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>
        <v>45838</v>
      </c>
      <c r="U80" s="11">
        <v>8000</v>
      </c>
      <c r="V80" s="10">
        <v>8154</v>
      </c>
      <c r="W80" s="10">
        <v>0</v>
      </c>
      <c r="X80" s="10">
        <v>14180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 t="s">
        <v>240</v>
      </c>
      <c r="AG80" s="1" t="s">
        <v>120</v>
      </c>
      <c r="AH80" s="1" t="s">
        <v>75</v>
      </c>
      <c r="AI80" s="1">
        <v>4</v>
      </c>
      <c r="AJ80" s="3">
        <v>45838</v>
      </c>
      <c r="AK80" s="3">
        <v>45834</v>
      </c>
      <c r="AL80" s="3">
        <v>45827</v>
      </c>
      <c r="AM80" s="3">
        <v>45835</v>
      </c>
      <c r="AN80" s="3">
        <v>45836</v>
      </c>
      <c r="AO80" s="3">
        <v>45837</v>
      </c>
      <c r="AP80" s="3">
        <v>45833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45799</v>
      </c>
      <c r="B81" s="14" t="s">
        <v>407</v>
      </c>
      <c r="C81" s="9" t="s">
        <v>385</v>
      </c>
      <c r="D81" s="13" t="s">
        <v>387</v>
      </c>
      <c r="E81" s="9">
        <v>20</v>
      </c>
      <c r="F81" s="9">
        <v>34</v>
      </c>
      <c r="G81" s="9" t="s">
        <v>60</v>
      </c>
      <c r="H81" s="9" t="s">
        <v>66</v>
      </c>
      <c r="I81" s="9">
        <v>95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71</v>
      </c>
      <c r="T81" s="12">
        <v>45838</v>
      </c>
      <c r="U81" s="11">
        <v>8000</v>
      </c>
      <c r="V81" s="10">
        <v>7840</v>
      </c>
      <c r="W81" s="10">
        <v>160</v>
      </c>
      <c r="X81" s="10">
        <v>8450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 t="s">
        <v>240</v>
      </c>
      <c r="AG81" s="1" t="s">
        <v>61</v>
      </c>
      <c r="AH81" s="1" t="s">
        <v>75</v>
      </c>
      <c r="AI81" s="1">
        <v>4</v>
      </c>
      <c r="AJ81" s="3">
        <v>45838</v>
      </c>
      <c r="AK81" s="3">
        <v>45834</v>
      </c>
      <c r="AL81" s="3">
        <v>45827</v>
      </c>
      <c r="AM81" s="3">
        <v>45835</v>
      </c>
      <c r="AN81" s="3">
        <v>45836</v>
      </c>
      <c r="AO81" s="3">
        <v>45837</v>
      </c>
      <c r="AP81" s="3">
        <v>45833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45814</v>
      </c>
      <c r="B82" s="14" t="s">
        <v>505</v>
      </c>
      <c r="C82" s="9" t="s">
        <v>501</v>
      </c>
      <c r="D82" s="13" t="s">
        <v>506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45838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5378.4500000000007</v>
      </c>
      <c r="AB82" s="8">
        <v>5378.4500000000007</v>
      </c>
      <c r="AC82" s="8">
        <v>0</v>
      </c>
      <c r="AD82" s="8">
        <v>0</v>
      </c>
      <c r="AE82" s="8">
        <v>5378.4500000000007</v>
      </c>
      <c r="AF82" s="8">
        <v>0</v>
      </c>
      <c r="AG82" s="1" t="s">
        <v>119</v>
      </c>
      <c r="AH82" s="1" t="s">
        <v>75</v>
      </c>
      <c r="AI82" s="1">
        <v>4</v>
      </c>
      <c r="AJ82" s="3">
        <v>45838</v>
      </c>
      <c r="AK82" s="3">
        <v>45834</v>
      </c>
      <c r="AL82" s="3">
        <v>45827</v>
      </c>
      <c r="AM82" s="3">
        <v>45835</v>
      </c>
      <c r="AN82" s="3">
        <v>45836</v>
      </c>
      <c r="AO82" s="3">
        <v>45837</v>
      </c>
      <c r="AP82" s="3">
        <v>45833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45814</v>
      </c>
      <c r="B83" s="14" t="s">
        <v>505</v>
      </c>
      <c r="C83" s="9" t="s">
        <v>501</v>
      </c>
      <c r="D83" s="13" t="s">
        <v>507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93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45838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10756.900000000001</v>
      </c>
      <c r="AB83" s="8">
        <v>10756.900000000001</v>
      </c>
      <c r="AC83" s="8">
        <v>0</v>
      </c>
      <c r="AD83" s="8">
        <v>0</v>
      </c>
      <c r="AE83" s="8">
        <v>10756.900000000001</v>
      </c>
      <c r="AF83" s="8">
        <v>0</v>
      </c>
      <c r="AG83" s="1" t="s">
        <v>119</v>
      </c>
      <c r="AH83" s="1" t="s">
        <v>75</v>
      </c>
      <c r="AI83" s="1">
        <v>4</v>
      </c>
      <c r="AJ83" s="3">
        <v>45838</v>
      </c>
      <c r="AK83" s="3">
        <v>45834</v>
      </c>
      <c r="AL83" s="3">
        <v>45827</v>
      </c>
      <c r="AM83" s="3">
        <v>45835</v>
      </c>
      <c r="AN83" s="3">
        <v>45836</v>
      </c>
      <c r="AO83" s="3">
        <v>45837</v>
      </c>
      <c r="AP83" s="3">
        <v>45833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 t="s">
        <v>141</v>
      </c>
      <c r="B84" s="14" t="s">
        <v>141</v>
      </c>
      <c r="C84" s="9" t="s">
        <v>147</v>
      </c>
      <c r="D84" s="13" t="s">
        <v>61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>
        <v>45838</v>
      </c>
      <c r="U84" s="11">
        <v>100000</v>
      </c>
      <c r="V84" s="10">
        <v>0</v>
      </c>
      <c r="W84" s="10">
        <v>100000</v>
      </c>
      <c r="X84" s="10">
        <v>0</v>
      </c>
      <c r="Y84" s="10">
        <v>105000</v>
      </c>
      <c r="Z84" s="9" t="s">
        <v>81</v>
      </c>
      <c r="AA84" s="8">
        <v>104775.00000000001</v>
      </c>
      <c r="AB84" s="8">
        <v>14938</v>
      </c>
      <c r="AC84" s="8">
        <v>89837.000000000015</v>
      </c>
      <c r="AD84" s="8">
        <v>0</v>
      </c>
      <c r="AE84" s="8">
        <v>104775.00000000001</v>
      </c>
      <c r="AF84" s="8">
        <v>0</v>
      </c>
      <c r="AG84" s="1" t="s">
        <v>119</v>
      </c>
      <c r="AH84" s="1" t="s">
        <v>75</v>
      </c>
      <c r="AI84" s="1">
        <v>4</v>
      </c>
      <c r="AJ84" s="3">
        <v>45838</v>
      </c>
      <c r="AK84" s="3">
        <v>45834</v>
      </c>
      <c r="AL84" s="3">
        <v>45827</v>
      </c>
      <c r="AM84" s="3">
        <v>45835</v>
      </c>
      <c r="AN84" s="3">
        <v>45836</v>
      </c>
      <c r="AO84" s="3">
        <v>45837</v>
      </c>
      <c r="AP84" s="3">
        <v>45833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6787.6844444444441</v>
      </c>
    </row>
    <row r="85" spans="1:56" ht="27.75" customHeight="1" x14ac:dyDescent="0.45">
      <c r="A85" s="3">
        <v>45796</v>
      </c>
      <c r="B85" s="14" t="s">
        <v>369</v>
      </c>
      <c r="C85" s="9" t="s">
        <v>147</v>
      </c>
      <c r="D85" s="13" t="s">
        <v>360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366</v>
      </c>
      <c r="V85" s="10">
        <v>0</v>
      </c>
      <c r="W85" s="10">
        <v>366</v>
      </c>
      <c r="X85" s="10">
        <v>5113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121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45796</v>
      </c>
      <c r="B86" s="14" t="s">
        <v>371</v>
      </c>
      <c r="C86" s="9" t="s">
        <v>147</v>
      </c>
      <c r="D86" s="13" t="s">
        <v>293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179</v>
      </c>
      <c r="V86" s="10">
        <v>0</v>
      </c>
      <c r="W86" s="10">
        <v>179</v>
      </c>
      <c r="X86" s="10">
        <v>11000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120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45796</v>
      </c>
      <c r="B87" s="14" t="s">
        <v>371</v>
      </c>
      <c r="C87" s="9" t="s">
        <v>147</v>
      </c>
      <c r="D87" s="13" t="s">
        <v>362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302</v>
      </c>
      <c r="V87" s="10">
        <v>0</v>
      </c>
      <c r="W87" s="10">
        <v>302</v>
      </c>
      <c r="X87" s="10">
        <v>5300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123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45796</v>
      </c>
      <c r="B88" s="14" t="s">
        <v>372</v>
      </c>
      <c r="C88" s="9" t="s">
        <v>147</v>
      </c>
      <c r="D88" s="13" t="s">
        <v>136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1200</v>
      </c>
      <c r="V88" s="10">
        <v>0</v>
      </c>
      <c r="W88" s="10">
        <v>1200</v>
      </c>
      <c r="X88" s="10">
        <v>10700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45798</v>
      </c>
      <c r="B89" s="14" t="s">
        <v>396</v>
      </c>
      <c r="C89" s="9" t="s">
        <v>111</v>
      </c>
      <c r="D89" s="13" t="s">
        <v>388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81</v>
      </c>
      <c r="AA89" s="8">
        <v>5518.15</v>
      </c>
      <c r="AB89" s="8">
        <v>5518.15</v>
      </c>
      <c r="AC89" s="8">
        <v>0</v>
      </c>
      <c r="AD89" s="8">
        <v>0</v>
      </c>
      <c r="AE89" s="8">
        <v>5518.15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45782</v>
      </c>
      <c r="B90" s="14" t="s">
        <v>358</v>
      </c>
      <c r="C90" s="9" t="s">
        <v>80</v>
      </c>
      <c r="D90" s="13" t="s">
        <v>311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20000</v>
      </c>
      <c r="V90" s="10">
        <v>0</v>
      </c>
      <c r="W90" s="10">
        <v>20000</v>
      </c>
      <c r="X90" s="10">
        <v>4748</v>
      </c>
      <c r="Y90" s="10">
        <v>16014.6</v>
      </c>
      <c r="Z90" s="9" t="s">
        <v>81</v>
      </c>
      <c r="AA90" s="8">
        <v>17674.192997999999</v>
      </c>
      <c r="AB90" s="8">
        <v>0</v>
      </c>
      <c r="AC90" s="8">
        <v>17674.192997999999</v>
      </c>
      <c r="AD90" s="8">
        <v>0</v>
      </c>
      <c r="AE90" s="8">
        <v>17674.192997999999</v>
      </c>
      <c r="AF90" s="8">
        <v>0</v>
      </c>
      <c r="AG90" s="1" t="s">
        <v>119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140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1335.3834709600001</v>
      </c>
    </row>
    <row r="91" spans="1:56" ht="27.75" customHeight="1" x14ac:dyDescent="0.45">
      <c r="A91" s="3">
        <v>45810</v>
      </c>
      <c r="B91" s="14" t="s">
        <v>463</v>
      </c>
      <c r="C91" s="9" t="s">
        <v>80</v>
      </c>
      <c r="D91" s="13" t="s">
        <v>257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119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416.92688888888887</v>
      </c>
    </row>
    <row r="92" spans="1:56" ht="27.75" customHeight="1" x14ac:dyDescent="0.45">
      <c r="A92" s="3">
        <v>45810</v>
      </c>
      <c r="B92" s="14" t="s">
        <v>464</v>
      </c>
      <c r="C92" s="9" t="s">
        <v>80</v>
      </c>
      <c r="D92" s="13" t="s">
        <v>465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250.15613333333337</v>
      </c>
    </row>
    <row r="93" spans="1:56" ht="27.75" customHeight="1" x14ac:dyDescent="0.45">
      <c r="A93" s="3">
        <v>45721</v>
      </c>
      <c r="B93" s="14" t="s">
        <v>296</v>
      </c>
      <c r="C93" s="9" t="s">
        <v>147</v>
      </c>
      <c r="D93" s="13" t="s">
        <v>262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111</v>
      </c>
      <c r="V93" s="10">
        <v>0</v>
      </c>
      <c r="W93" s="10">
        <v>111</v>
      </c>
      <c r="X93" s="10">
        <v>5600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45611</v>
      </c>
      <c r="B94" s="14" t="s">
        <v>219</v>
      </c>
      <c r="C94" s="9" t="s">
        <v>147</v>
      </c>
      <c r="D94" s="13" t="s">
        <v>127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67</v>
      </c>
      <c r="V94" s="10">
        <v>67</v>
      </c>
      <c r="W94" s="10">
        <v>0</v>
      </c>
      <c r="X94" s="10">
        <v>80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45721</v>
      </c>
      <c r="B95" s="14" t="s">
        <v>297</v>
      </c>
      <c r="C95" s="9" t="s">
        <v>147</v>
      </c>
      <c r="D95" s="13" t="s">
        <v>294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734</v>
      </c>
      <c r="V95" s="10">
        <v>0</v>
      </c>
      <c r="W95" s="10">
        <v>734</v>
      </c>
      <c r="X95" s="10">
        <v>5520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120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 t="s">
        <v>141</v>
      </c>
      <c r="B96" s="14" t="s">
        <v>141</v>
      </c>
      <c r="C96" s="9" t="s">
        <v>80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45838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81</v>
      </c>
      <c r="AA96" s="8">
        <v>22072.6</v>
      </c>
      <c r="AB96" s="8">
        <v>0</v>
      </c>
      <c r="AC96" s="8">
        <v>22072.6</v>
      </c>
      <c r="AD96" s="8">
        <v>0</v>
      </c>
      <c r="AE96" s="8">
        <v>22072.6</v>
      </c>
      <c r="AF96" s="8">
        <v>0</v>
      </c>
      <c r="AG96" s="1" t="s">
        <v>121</v>
      </c>
      <c r="AH96" s="1" t="s">
        <v>75</v>
      </c>
      <c r="AI96" s="1">
        <v>4</v>
      </c>
      <c r="AJ96" s="3">
        <v>45838</v>
      </c>
      <c r="AK96" s="3">
        <v>45834</v>
      </c>
      <c r="AL96" s="3">
        <v>45827</v>
      </c>
      <c r="AM96" s="3">
        <v>45835</v>
      </c>
      <c r="AN96" s="3">
        <v>45836</v>
      </c>
      <c r="AO96" s="3">
        <v>45837</v>
      </c>
      <c r="AP96" s="3">
        <v>45833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1667.7075555555555</v>
      </c>
    </row>
    <row r="97" spans="1:56" ht="27.75" customHeight="1" x14ac:dyDescent="0.45">
      <c r="A97" s="3" t="s">
        <v>141</v>
      </c>
      <c r="B97" s="14" t="s">
        <v>141</v>
      </c>
      <c r="C97" s="9" t="s">
        <v>98</v>
      </c>
      <c r="D97" s="13" t="s">
        <v>61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45838</v>
      </c>
      <c r="U97" s="11">
        <v>40000</v>
      </c>
      <c r="V97" s="10">
        <v>0</v>
      </c>
      <c r="W97" s="10">
        <v>40000</v>
      </c>
      <c r="X97" s="10">
        <v>0</v>
      </c>
      <c r="Y97" s="10">
        <v>42000</v>
      </c>
      <c r="Z97" s="9" t="s">
        <v>81</v>
      </c>
      <c r="AA97" s="8">
        <v>43027.600000000006</v>
      </c>
      <c r="AB97" s="8">
        <v>0</v>
      </c>
      <c r="AC97" s="8">
        <v>43027.600000000006</v>
      </c>
      <c r="AD97" s="8">
        <v>0</v>
      </c>
      <c r="AE97" s="8">
        <v>43027.600000000006</v>
      </c>
      <c r="AF97" s="8">
        <v>0</v>
      </c>
      <c r="AG97" s="1" t="s">
        <v>119</v>
      </c>
      <c r="AH97" s="1" t="s">
        <v>75</v>
      </c>
      <c r="AI97" s="1">
        <v>4</v>
      </c>
      <c r="AJ97" s="3">
        <v>45838</v>
      </c>
      <c r="AK97" s="3">
        <v>45834</v>
      </c>
      <c r="AL97" s="3">
        <v>45827</v>
      </c>
      <c r="AM97" s="3">
        <v>45835</v>
      </c>
      <c r="AN97" s="3">
        <v>45836</v>
      </c>
      <c r="AO97" s="3">
        <v>45837</v>
      </c>
      <c r="AP97" s="3">
        <v>45833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3250.9742222222226</v>
      </c>
    </row>
    <row r="98" spans="1:56" ht="27.75" customHeight="1" x14ac:dyDescent="0.45">
      <c r="A98" s="3">
        <v>45681</v>
      </c>
      <c r="B98" s="14" t="s">
        <v>268</v>
      </c>
      <c r="C98" s="9" t="s">
        <v>80</v>
      </c>
      <c r="D98" s="13" t="s">
        <v>267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81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262.82226666666674</v>
      </c>
    </row>
    <row r="99" spans="1:56" ht="27.75" customHeight="1" x14ac:dyDescent="0.45">
      <c r="A99" s="3">
        <v>45705</v>
      </c>
      <c r="B99" s="14" t="s">
        <v>287</v>
      </c>
      <c r="C99" s="9" t="s">
        <v>147</v>
      </c>
      <c r="D99" s="13" t="s">
        <v>198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221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855</v>
      </c>
      <c r="V99" s="10">
        <v>0</v>
      </c>
      <c r="W99" s="10">
        <v>855</v>
      </c>
      <c r="X99" s="10">
        <v>16440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289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45674</v>
      </c>
      <c r="B100" s="14" t="s">
        <v>265</v>
      </c>
      <c r="C100" s="9" t="s">
        <v>147</v>
      </c>
      <c r="D100" s="13" t="s">
        <v>264</v>
      </c>
      <c r="E100" s="9">
        <v>20</v>
      </c>
      <c r="F100" s="9">
        <v>35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221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152</v>
      </c>
      <c r="V100" s="10">
        <v>0</v>
      </c>
      <c r="W100" s="10">
        <v>152</v>
      </c>
      <c r="X100" s="10">
        <v>6000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5987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288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45611</v>
      </c>
      <c r="B101" s="14" t="s">
        <v>218</v>
      </c>
      <c r="C101" s="9" t="s">
        <v>147</v>
      </c>
      <c r="D101" s="13" t="s">
        <v>217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117</v>
      </c>
      <c r="V101" s="10">
        <v>0</v>
      </c>
      <c r="W101" s="10">
        <v>117</v>
      </c>
      <c r="X101" s="10">
        <v>10065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45523</v>
      </c>
      <c r="B102" s="14" t="s">
        <v>195</v>
      </c>
      <c r="C102" s="9" t="s">
        <v>147</v>
      </c>
      <c r="D102" s="13" t="s">
        <v>193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1260</v>
      </c>
      <c r="V102" s="10">
        <v>0</v>
      </c>
      <c r="W102" s="10">
        <v>1260</v>
      </c>
      <c r="X102" s="10">
        <v>11095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45523</v>
      </c>
      <c r="B103" s="14" t="s">
        <v>195</v>
      </c>
      <c r="C103" s="9" t="s">
        <v>147</v>
      </c>
      <c r="D103" s="13" t="s">
        <v>194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89</v>
      </c>
      <c r="V103" s="10">
        <v>0</v>
      </c>
      <c r="W103" s="10">
        <v>89</v>
      </c>
      <c r="X103" s="10">
        <v>11180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45741</v>
      </c>
      <c r="B104" s="14" t="s">
        <v>304</v>
      </c>
      <c r="C104" s="9" t="s">
        <v>111</v>
      </c>
      <c r="D104" s="13" t="s">
        <v>302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137</v>
      </c>
      <c r="U104" s="11">
        <v>4000</v>
      </c>
      <c r="V104" s="10">
        <v>3857</v>
      </c>
      <c r="W104" s="10">
        <v>143</v>
      </c>
      <c r="X104" s="10">
        <v>4200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75</v>
      </c>
      <c r="AI104" s="1">
        <v>4</v>
      </c>
      <c r="AJ104" s="3" t="s">
        <v>137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313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45720</v>
      </c>
      <c r="B105" s="14" t="s">
        <v>133</v>
      </c>
      <c r="C105" s="9" t="s">
        <v>111</v>
      </c>
      <c r="D105" s="13" t="s">
        <v>238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137</v>
      </c>
      <c r="U105" s="11">
        <v>4000</v>
      </c>
      <c r="V105" s="10">
        <v>4010</v>
      </c>
      <c r="W105" s="10">
        <v>0</v>
      </c>
      <c r="X105" s="10">
        <v>4470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75</v>
      </c>
      <c r="AI105" s="1">
        <v>4</v>
      </c>
      <c r="AJ105" s="3" t="s">
        <v>137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45720</v>
      </c>
      <c r="B106" s="14" t="s">
        <v>133</v>
      </c>
      <c r="C106" s="9" t="s">
        <v>111</v>
      </c>
      <c r="D106" s="13" t="s">
        <v>256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137</v>
      </c>
      <c r="U106" s="11">
        <v>3000</v>
      </c>
      <c r="V106" s="10">
        <v>3065</v>
      </c>
      <c r="W106" s="10">
        <v>0</v>
      </c>
      <c r="X106" s="10">
        <v>3300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75</v>
      </c>
      <c r="AI106" s="1">
        <v>4</v>
      </c>
      <c r="AJ106" s="3" t="s">
        <v>137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45541</v>
      </c>
      <c r="B107" s="14" t="s">
        <v>199</v>
      </c>
      <c r="C107" s="9" t="s">
        <v>111</v>
      </c>
      <c r="D107" s="13" t="s">
        <v>200</v>
      </c>
      <c r="E107" s="9">
        <v>20</v>
      </c>
      <c r="F107" s="9">
        <v>40</v>
      </c>
      <c r="G107" s="9" t="s">
        <v>60</v>
      </c>
      <c r="H107" s="9" t="s">
        <v>76</v>
      </c>
      <c r="I107" s="9">
        <v>108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137</v>
      </c>
      <c r="U107" s="11">
        <v>3000</v>
      </c>
      <c r="V107" s="10">
        <v>3318</v>
      </c>
      <c r="W107" s="10">
        <v>0</v>
      </c>
      <c r="X107" s="10">
        <v>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 t="s">
        <v>203</v>
      </c>
      <c r="AG107" s="1" t="s">
        <v>119</v>
      </c>
      <c r="AH107" s="1" t="s">
        <v>75</v>
      </c>
      <c r="AI107" s="1">
        <v>4</v>
      </c>
      <c r="AJ107" s="3" t="s">
        <v>137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>
        <v>0</v>
      </c>
      <c r="AY107" s="2" t="s">
        <v>259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45548</v>
      </c>
      <c r="B108" s="14" t="s">
        <v>202</v>
      </c>
      <c r="C108" s="9" t="s">
        <v>111</v>
      </c>
      <c r="D108" s="13" t="s">
        <v>201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137</v>
      </c>
      <c r="U108" s="11">
        <v>2500</v>
      </c>
      <c r="V108" s="10">
        <v>2364</v>
      </c>
      <c r="W108" s="10">
        <v>136</v>
      </c>
      <c r="X108" s="10">
        <v>5500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119</v>
      </c>
      <c r="AH108" s="1" t="s">
        <v>75</v>
      </c>
      <c r="AI108" s="1">
        <v>4</v>
      </c>
      <c r="AJ108" s="3" t="s">
        <v>137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140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45581</v>
      </c>
      <c r="B109" s="14" t="s">
        <v>207</v>
      </c>
      <c r="C109" s="9" t="s">
        <v>111</v>
      </c>
      <c r="D109" s="13" t="s">
        <v>208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137</v>
      </c>
      <c r="U109" s="11">
        <v>3000</v>
      </c>
      <c r="V109" s="10">
        <v>3194</v>
      </c>
      <c r="W109" s="10">
        <v>0</v>
      </c>
      <c r="X109" s="10">
        <v>5632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119</v>
      </c>
      <c r="AH109" s="1" t="s">
        <v>75</v>
      </c>
      <c r="AI109" s="1">
        <v>4</v>
      </c>
      <c r="AJ109" s="3" t="s">
        <v>137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7.75" customHeight="1" x14ac:dyDescent="0.45">
      <c r="A110" s="3">
        <v>0</v>
      </c>
      <c r="B110" s="14">
        <v>0</v>
      </c>
      <c r="C110" s="9">
        <v>0</v>
      </c>
      <c r="D110" s="13">
        <v>0</v>
      </c>
      <c r="E110" s="9">
        <v>20</v>
      </c>
      <c r="F110" s="9">
        <v>38</v>
      </c>
      <c r="G110" s="9">
        <v>0</v>
      </c>
      <c r="H110" s="9">
        <v>0</v>
      </c>
      <c r="I110" s="9">
        <v>84</v>
      </c>
      <c r="J110" s="9" t="s">
        <v>57</v>
      </c>
      <c r="K110" s="9">
        <v>5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81</v>
      </c>
      <c r="AA110" s="8">
        <v>272668.6029980001</v>
      </c>
      <c r="AB110" s="8">
        <v>87749.640000000014</v>
      </c>
      <c r="AC110" s="8">
        <v>184918.962998</v>
      </c>
      <c r="AD110" s="8">
        <v>4819.6499999999996</v>
      </c>
      <c r="AE110" s="8">
        <v>267848.95299800008</v>
      </c>
      <c r="AF110" s="8" t="s">
        <v>58</v>
      </c>
      <c r="AG110" s="1" t="s">
        <v>121</v>
      </c>
      <c r="AH110" s="1">
        <v>0</v>
      </c>
      <c r="AI110" s="1" t="s">
        <v>15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7.75" customHeight="1" x14ac:dyDescent="0.45">
      <c r="A111" s="3">
        <v>45818</v>
      </c>
      <c r="B111" s="14" t="s">
        <v>561</v>
      </c>
      <c r="C111" s="9" t="s">
        <v>86</v>
      </c>
      <c r="D111" s="13" t="s">
        <v>529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212</v>
      </c>
      <c r="T111" s="12">
        <v>45826</v>
      </c>
      <c r="U111" s="11">
        <v>10000</v>
      </c>
      <c r="V111" s="10">
        <v>0</v>
      </c>
      <c r="W111" s="10">
        <v>10000</v>
      </c>
      <c r="X111" s="10">
        <v>10400</v>
      </c>
      <c r="Y111" s="10">
        <v>0</v>
      </c>
      <c r="Z111" s="9" t="s">
        <v>82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530</v>
      </c>
      <c r="AG111" s="1" t="s">
        <v>120</v>
      </c>
      <c r="AH111" s="1" t="s">
        <v>74</v>
      </c>
      <c r="AI111" s="1">
        <v>2</v>
      </c>
      <c r="AJ111" s="3">
        <v>45826</v>
      </c>
      <c r="AK111" s="3">
        <v>0</v>
      </c>
      <c r="AL111" s="3">
        <v>45817</v>
      </c>
      <c r="AM111" s="3">
        <v>45824</v>
      </c>
      <c r="AN111" s="3">
        <v>45825</v>
      </c>
      <c r="AO111" s="3">
        <v>45825</v>
      </c>
      <c r="AP111" s="3">
        <v>45821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45818</v>
      </c>
      <c r="B112" s="14" t="s">
        <v>561</v>
      </c>
      <c r="C112" s="9" t="s">
        <v>86</v>
      </c>
      <c r="D112" s="13" t="s">
        <v>531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212</v>
      </c>
      <c r="T112" s="12">
        <v>45826</v>
      </c>
      <c r="U112" s="11">
        <v>5000</v>
      </c>
      <c r="V112" s="10">
        <v>0</v>
      </c>
      <c r="W112" s="10">
        <v>5000</v>
      </c>
      <c r="X112" s="10">
        <v>5400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530</v>
      </c>
      <c r="AG112" s="1" t="s">
        <v>120</v>
      </c>
      <c r="AH112" s="1" t="s">
        <v>74</v>
      </c>
      <c r="AI112" s="1">
        <v>2</v>
      </c>
      <c r="AJ112" s="3">
        <v>45826</v>
      </c>
      <c r="AK112" s="3">
        <v>0</v>
      </c>
      <c r="AL112" s="3">
        <v>45817</v>
      </c>
      <c r="AM112" s="3">
        <v>45824</v>
      </c>
      <c r="AN112" s="3">
        <v>45825</v>
      </c>
      <c r="AO112" s="3">
        <v>45825</v>
      </c>
      <c r="AP112" s="3">
        <v>45821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45818</v>
      </c>
      <c r="B113" s="14" t="s">
        <v>561</v>
      </c>
      <c r="C113" s="9" t="s">
        <v>86</v>
      </c>
      <c r="D113" s="13" t="s">
        <v>535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212</v>
      </c>
      <c r="T113" s="12">
        <v>45826</v>
      </c>
      <c r="U113" s="11">
        <v>5000</v>
      </c>
      <c r="V113" s="10">
        <v>0</v>
      </c>
      <c r="W113" s="10">
        <v>5000</v>
      </c>
      <c r="X113" s="10">
        <v>5435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530</v>
      </c>
      <c r="AG113" s="1" t="s">
        <v>123</v>
      </c>
      <c r="AH113" s="1" t="s">
        <v>74</v>
      </c>
      <c r="AI113" s="1">
        <v>2</v>
      </c>
      <c r="AJ113" s="3">
        <v>45826</v>
      </c>
      <c r="AK113" s="3">
        <v>0</v>
      </c>
      <c r="AL113" s="3">
        <v>45817</v>
      </c>
      <c r="AM113" s="3">
        <v>45824</v>
      </c>
      <c r="AN113" s="3">
        <v>45825</v>
      </c>
      <c r="AO113" s="3">
        <v>45825</v>
      </c>
      <c r="AP113" s="3">
        <v>45821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45812</v>
      </c>
      <c r="B114" s="14" t="s">
        <v>489</v>
      </c>
      <c r="C114" s="9" t="s">
        <v>73</v>
      </c>
      <c r="D114" s="13" t="s">
        <v>466</v>
      </c>
      <c r="E114" s="9">
        <v>20</v>
      </c>
      <c r="F114" s="9">
        <v>32</v>
      </c>
      <c r="G114" s="9" t="s">
        <v>60</v>
      </c>
      <c r="H114" s="9">
        <v>0</v>
      </c>
      <c r="I114" s="9">
        <v>72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150</v>
      </c>
      <c r="T114" s="12">
        <v>45827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82</v>
      </c>
      <c r="AA114" s="8">
        <v>4679.9500000000007</v>
      </c>
      <c r="AB114" s="8">
        <v>4679.9500000000007</v>
      </c>
      <c r="AC114" s="8">
        <v>0</v>
      </c>
      <c r="AD114" s="8">
        <v>0</v>
      </c>
      <c r="AE114" s="8">
        <v>0</v>
      </c>
      <c r="AF114" s="8" t="s">
        <v>467</v>
      </c>
      <c r="AG114" s="1" t="s">
        <v>119</v>
      </c>
      <c r="AH114" s="1" t="s">
        <v>74</v>
      </c>
      <c r="AI114" s="1">
        <v>2</v>
      </c>
      <c r="AJ114" s="3">
        <v>45827</v>
      </c>
      <c r="AK114" s="3">
        <v>0</v>
      </c>
      <c r="AL114" s="3">
        <v>45818</v>
      </c>
      <c r="AM114" s="3">
        <v>45825</v>
      </c>
      <c r="AN114" s="3">
        <v>45826</v>
      </c>
      <c r="AO114" s="3">
        <v>45826</v>
      </c>
      <c r="AP114" s="3">
        <v>45822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45820</v>
      </c>
      <c r="B115" s="14" t="s">
        <v>585</v>
      </c>
      <c r="C115" s="9" t="s">
        <v>73</v>
      </c>
      <c r="D115" s="13" t="s">
        <v>562</v>
      </c>
      <c r="E115" s="9">
        <v>20</v>
      </c>
      <c r="F115" s="9">
        <v>32</v>
      </c>
      <c r="G115" s="9" t="s">
        <v>60</v>
      </c>
      <c r="H115" s="9">
        <v>0</v>
      </c>
      <c r="I115" s="9">
        <v>72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150</v>
      </c>
      <c r="T115" s="12">
        <v>45832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82</v>
      </c>
      <c r="AA115" s="8">
        <v>4679.9500000000007</v>
      </c>
      <c r="AB115" s="8">
        <v>4679.9500000000007</v>
      </c>
      <c r="AC115" s="8">
        <v>0</v>
      </c>
      <c r="AD115" s="8">
        <v>0</v>
      </c>
      <c r="AE115" s="8">
        <v>0</v>
      </c>
      <c r="AF115" s="8" t="s">
        <v>563</v>
      </c>
      <c r="AG115" s="1" t="s">
        <v>121</v>
      </c>
      <c r="AH115" s="1" t="s">
        <v>74</v>
      </c>
      <c r="AI115" s="1">
        <v>2</v>
      </c>
      <c r="AJ115" s="3">
        <v>45832</v>
      </c>
      <c r="AK115" s="3">
        <v>0</v>
      </c>
      <c r="AL115" s="3">
        <v>45823</v>
      </c>
      <c r="AM115" s="3">
        <v>45830</v>
      </c>
      <c r="AN115" s="3">
        <v>45831</v>
      </c>
      <c r="AO115" s="3">
        <v>45831</v>
      </c>
      <c r="AP115" s="3">
        <v>45827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45818</v>
      </c>
      <c r="B116" s="14" t="s">
        <v>564</v>
      </c>
      <c r="C116" s="9" t="s">
        <v>86</v>
      </c>
      <c r="D116" s="13" t="s">
        <v>346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212</v>
      </c>
      <c r="T116" s="12">
        <v>45831</v>
      </c>
      <c r="U116" s="11">
        <v>30000</v>
      </c>
      <c r="V116" s="10">
        <v>0</v>
      </c>
      <c r="W116" s="10">
        <v>30000</v>
      </c>
      <c r="X116" s="10">
        <v>16665</v>
      </c>
      <c r="Y116" s="10">
        <v>14001.75</v>
      </c>
      <c r="Z116" s="9" t="s">
        <v>82</v>
      </c>
      <c r="AA116" s="8">
        <v>15061.542457500002</v>
      </c>
      <c r="AB116" s="8">
        <v>15061.542457500002</v>
      </c>
      <c r="AC116" s="8">
        <v>0</v>
      </c>
      <c r="AD116" s="8">
        <v>0</v>
      </c>
      <c r="AE116" s="8">
        <v>0</v>
      </c>
      <c r="AF116" s="8" t="s">
        <v>532</v>
      </c>
      <c r="AG116" s="1" t="s">
        <v>120</v>
      </c>
      <c r="AH116" s="1" t="s">
        <v>74</v>
      </c>
      <c r="AI116" s="1">
        <v>2</v>
      </c>
      <c r="AJ116" s="3">
        <v>45831</v>
      </c>
      <c r="AK116" s="3">
        <v>0</v>
      </c>
      <c r="AL116" s="3">
        <v>45822</v>
      </c>
      <c r="AM116" s="3">
        <v>45829</v>
      </c>
      <c r="AN116" s="3">
        <v>45830</v>
      </c>
      <c r="AO116" s="3">
        <v>45830</v>
      </c>
      <c r="AP116" s="3">
        <v>45826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45786</v>
      </c>
      <c r="B117" s="14" t="s">
        <v>356</v>
      </c>
      <c r="C117" s="9" t="s">
        <v>86</v>
      </c>
      <c r="D117" s="13" t="s">
        <v>351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252</v>
      </c>
      <c r="T117" s="12">
        <v>45838</v>
      </c>
      <c r="U117" s="11">
        <v>10000</v>
      </c>
      <c r="V117" s="10">
        <v>10196</v>
      </c>
      <c r="W117" s="10">
        <v>0</v>
      </c>
      <c r="X117" s="10">
        <v>10500</v>
      </c>
      <c r="Y117" s="10">
        <v>0</v>
      </c>
      <c r="Z117" s="9" t="s">
        <v>82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239</v>
      </c>
      <c r="AG117" s="1" t="s">
        <v>120</v>
      </c>
      <c r="AH117" s="1" t="s">
        <v>74</v>
      </c>
      <c r="AI117" s="1">
        <v>2</v>
      </c>
      <c r="AJ117" s="3">
        <v>45838</v>
      </c>
      <c r="AK117" s="3">
        <v>0</v>
      </c>
      <c r="AL117" s="3">
        <v>45829</v>
      </c>
      <c r="AM117" s="3">
        <v>45836</v>
      </c>
      <c r="AN117" s="3">
        <v>45837</v>
      </c>
      <c r="AO117" s="3">
        <v>45837</v>
      </c>
      <c r="AP117" s="3">
        <v>45833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45813</v>
      </c>
      <c r="B118" s="14" t="s">
        <v>508</v>
      </c>
      <c r="C118" s="9" t="s">
        <v>86</v>
      </c>
      <c r="D118" s="13" t="s">
        <v>490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252</v>
      </c>
      <c r="T118" s="12">
        <v>45838</v>
      </c>
      <c r="U118" s="11">
        <v>5000</v>
      </c>
      <c r="V118" s="10">
        <v>0</v>
      </c>
      <c r="W118" s="10">
        <v>5000</v>
      </c>
      <c r="X118" s="10">
        <v>5400</v>
      </c>
      <c r="Y118" s="10">
        <v>0</v>
      </c>
      <c r="Z118" s="9" t="s">
        <v>82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239</v>
      </c>
      <c r="AG118" s="1" t="s">
        <v>121</v>
      </c>
      <c r="AH118" s="1" t="s">
        <v>74</v>
      </c>
      <c r="AI118" s="1">
        <v>2</v>
      </c>
      <c r="AJ118" s="3">
        <v>45838</v>
      </c>
      <c r="AK118" s="3">
        <v>0</v>
      </c>
      <c r="AL118" s="3">
        <v>45829</v>
      </c>
      <c r="AM118" s="3">
        <v>45836</v>
      </c>
      <c r="AN118" s="3">
        <v>45837</v>
      </c>
      <c r="AO118" s="3">
        <v>45837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45818</v>
      </c>
      <c r="B119" s="14" t="s">
        <v>565</v>
      </c>
      <c r="C119" s="9" t="s">
        <v>546</v>
      </c>
      <c r="D119" s="13" t="s">
        <v>547</v>
      </c>
      <c r="E119" s="9">
        <v>20</v>
      </c>
      <c r="F119" s="9">
        <v>34</v>
      </c>
      <c r="G119" s="9" t="s">
        <v>60</v>
      </c>
      <c r="H119" s="9">
        <v>0</v>
      </c>
      <c r="I119" s="9">
        <v>75</v>
      </c>
      <c r="J119" s="9" t="s">
        <v>57</v>
      </c>
      <c r="K119" s="9">
        <v>5</v>
      </c>
      <c r="L119" s="9" t="s">
        <v>93</v>
      </c>
      <c r="M119" s="10">
        <v>21</v>
      </c>
      <c r="N119" s="9">
        <v>37</v>
      </c>
      <c r="O119" s="9">
        <v>40</v>
      </c>
      <c r="P119" s="10">
        <v>479.23258992000001</v>
      </c>
      <c r="Q119" s="10">
        <v>0</v>
      </c>
      <c r="R119" s="10">
        <v>479.23258992000001</v>
      </c>
      <c r="S119" s="9" t="s">
        <v>71</v>
      </c>
      <c r="T119" s="12">
        <v>45832</v>
      </c>
      <c r="U119" s="11">
        <v>25000</v>
      </c>
      <c r="V119" s="10">
        <v>0</v>
      </c>
      <c r="W119" s="10">
        <v>25000</v>
      </c>
      <c r="X119" s="10">
        <v>0</v>
      </c>
      <c r="Y119" s="10">
        <v>26250</v>
      </c>
      <c r="Z119" s="9" t="s">
        <v>82</v>
      </c>
      <c r="AA119" s="8">
        <v>24796.750000000004</v>
      </c>
      <c r="AB119" s="8">
        <v>24796.750000000004</v>
      </c>
      <c r="AC119" s="8">
        <v>0</v>
      </c>
      <c r="AD119" s="8">
        <v>0</v>
      </c>
      <c r="AE119" s="8">
        <v>0</v>
      </c>
      <c r="AF119" s="8" t="s">
        <v>421</v>
      </c>
      <c r="AG119" s="1" t="s">
        <v>121</v>
      </c>
      <c r="AH119" s="1" t="s">
        <v>72</v>
      </c>
      <c r="AI119" s="1">
        <v>3</v>
      </c>
      <c r="AJ119" s="3">
        <v>45832</v>
      </c>
      <c r="AK119" s="3">
        <v>0</v>
      </c>
      <c r="AL119" s="3">
        <v>45822</v>
      </c>
      <c r="AM119" s="3">
        <v>45829</v>
      </c>
      <c r="AN119" s="3">
        <v>45830</v>
      </c>
      <c r="AO119" s="3">
        <v>45830</v>
      </c>
      <c r="AP119" s="3">
        <v>45827</v>
      </c>
      <c r="AQ119" s="3">
        <v>45831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45818</v>
      </c>
      <c r="B120" s="14" t="s">
        <v>566</v>
      </c>
      <c r="C120" s="9" t="s">
        <v>86</v>
      </c>
      <c r="D120" s="13" t="s">
        <v>346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212</v>
      </c>
      <c r="T120" s="12">
        <v>45842</v>
      </c>
      <c r="U120" s="11">
        <v>50000</v>
      </c>
      <c r="V120" s="10">
        <v>0</v>
      </c>
      <c r="W120" s="10">
        <v>50000</v>
      </c>
      <c r="X120" s="10">
        <v>0</v>
      </c>
      <c r="Y120" s="10">
        <v>52500</v>
      </c>
      <c r="Z120" s="9" t="s">
        <v>82</v>
      </c>
      <c r="AA120" s="8">
        <v>53784.500000000007</v>
      </c>
      <c r="AB120" s="8">
        <v>53784.500000000007</v>
      </c>
      <c r="AC120" s="8">
        <v>0</v>
      </c>
      <c r="AD120" s="8">
        <v>0</v>
      </c>
      <c r="AE120" s="8">
        <v>0</v>
      </c>
      <c r="AF120" s="8" t="s">
        <v>532</v>
      </c>
      <c r="AG120" s="1" t="s">
        <v>120</v>
      </c>
      <c r="AH120" s="1" t="s">
        <v>74</v>
      </c>
      <c r="AI120" s="1">
        <v>2</v>
      </c>
      <c r="AJ120" s="3">
        <v>45842</v>
      </c>
      <c r="AK120" s="3">
        <v>0</v>
      </c>
      <c r="AL120" s="3">
        <v>45833</v>
      </c>
      <c r="AM120" s="3">
        <v>45840</v>
      </c>
      <c r="AN120" s="3">
        <v>45841</v>
      </c>
      <c r="AO120" s="3">
        <v>45841</v>
      </c>
      <c r="AP120" s="3">
        <v>45837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45805</v>
      </c>
      <c r="B121" s="14" t="s">
        <v>430</v>
      </c>
      <c r="C121" s="9" t="s">
        <v>86</v>
      </c>
      <c r="D121" s="13" t="s">
        <v>431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212</v>
      </c>
      <c r="T121" s="12">
        <v>45845</v>
      </c>
      <c r="U121" s="11">
        <v>5000</v>
      </c>
      <c r="V121" s="10">
        <v>0</v>
      </c>
      <c r="W121" s="10">
        <v>5000</v>
      </c>
      <c r="X121" s="10">
        <v>5400</v>
      </c>
      <c r="Y121" s="10">
        <v>0</v>
      </c>
      <c r="Z121" s="9" t="s">
        <v>82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347</v>
      </c>
      <c r="AG121" s="1" t="s">
        <v>120</v>
      </c>
      <c r="AH121" s="1" t="s">
        <v>74</v>
      </c>
      <c r="AI121" s="1">
        <v>2</v>
      </c>
      <c r="AJ121" s="3">
        <v>45845</v>
      </c>
      <c r="AK121" s="3">
        <v>0</v>
      </c>
      <c r="AL121" s="3">
        <v>45836</v>
      </c>
      <c r="AM121" s="3">
        <v>45843</v>
      </c>
      <c r="AN121" s="3">
        <v>45844</v>
      </c>
      <c r="AO121" s="3">
        <v>45844</v>
      </c>
      <c r="AP121" s="3">
        <v>45840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45805</v>
      </c>
      <c r="B122" s="14" t="s">
        <v>430</v>
      </c>
      <c r="C122" s="9" t="s">
        <v>86</v>
      </c>
      <c r="D122" s="13" t="s">
        <v>328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92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212</v>
      </c>
      <c r="T122" s="12">
        <v>45845</v>
      </c>
      <c r="U122" s="11">
        <v>5000</v>
      </c>
      <c r="V122" s="10">
        <v>0</v>
      </c>
      <c r="W122" s="10">
        <v>5000</v>
      </c>
      <c r="X122" s="10">
        <v>5450</v>
      </c>
      <c r="Y122" s="10">
        <v>0</v>
      </c>
      <c r="Z122" s="9" t="s">
        <v>82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 t="s">
        <v>347</v>
      </c>
      <c r="AG122" s="1" t="s">
        <v>120</v>
      </c>
      <c r="AH122" s="1" t="s">
        <v>74</v>
      </c>
      <c r="AI122" s="1">
        <v>2</v>
      </c>
      <c r="AJ122" s="3">
        <v>45845</v>
      </c>
      <c r="AK122" s="3">
        <v>0</v>
      </c>
      <c r="AL122" s="3">
        <v>45836</v>
      </c>
      <c r="AM122" s="3">
        <v>45843</v>
      </c>
      <c r="AN122" s="3">
        <v>45844</v>
      </c>
      <c r="AO122" s="3">
        <v>45844</v>
      </c>
      <c r="AP122" s="3">
        <v>45840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45818</v>
      </c>
      <c r="B123" s="14" t="s">
        <v>567</v>
      </c>
      <c r="C123" s="9" t="s">
        <v>86</v>
      </c>
      <c r="D123" s="13" t="s">
        <v>533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212</v>
      </c>
      <c r="T123" s="12">
        <v>45847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82</v>
      </c>
      <c r="AA123" s="8">
        <v>32270.700000000004</v>
      </c>
      <c r="AB123" s="8">
        <v>32270.700000000004</v>
      </c>
      <c r="AC123" s="8">
        <v>0</v>
      </c>
      <c r="AD123" s="8">
        <v>0</v>
      </c>
      <c r="AE123" s="8">
        <v>0</v>
      </c>
      <c r="AF123" s="8" t="s">
        <v>532</v>
      </c>
      <c r="AG123" s="1" t="s">
        <v>120</v>
      </c>
      <c r="AH123" s="1" t="s">
        <v>74</v>
      </c>
      <c r="AI123" s="1">
        <v>2</v>
      </c>
      <c r="AJ123" s="3">
        <v>45847</v>
      </c>
      <c r="AK123" s="3">
        <v>0</v>
      </c>
      <c r="AL123" s="3">
        <v>45838</v>
      </c>
      <c r="AM123" s="3">
        <v>45845</v>
      </c>
      <c r="AN123" s="3">
        <v>45846</v>
      </c>
      <c r="AO123" s="3">
        <v>45846</v>
      </c>
      <c r="AP123" s="3">
        <v>45842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45818</v>
      </c>
      <c r="B124" s="14" t="s">
        <v>568</v>
      </c>
      <c r="C124" s="9" t="s">
        <v>86</v>
      </c>
      <c r="D124" s="13" t="s">
        <v>534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212</v>
      </c>
      <c r="T124" s="12">
        <v>45847</v>
      </c>
      <c r="U124" s="11">
        <v>30000</v>
      </c>
      <c r="V124" s="10">
        <v>0</v>
      </c>
      <c r="W124" s="10">
        <v>30000</v>
      </c>
      <c r="X124" s="10">
        <v>0</v>
      </c>
      <c r="Y124" s="10">
        <v>31500</v>
      </c>
      <c r="Z124" s="9" t="s">
        <v>82</v>
      </c>
      <c r="AA124" s="8">
        <v>32270.700000000004</v>
      </c>
      <c r="AB124" s="8">
        <v>32270.700000000004</v>
      </c>
      <c r="AC124" s="8">
        <v>0</v>
      </c>
      <c r="AD124" s="8">
        <v>0</v>
      </c>
      <c r="AE124" s="8">
        <v>0</v>
      </c>
      <c r="AF124" s="8" t="s">
        <v>532</v>
      </c>
      <c r="AG124" s="1" t="s">
        <v>119</v>
      </c>
      <c r="AH124" s="1" t="s">
        <v>74</v>
      </c>
      <c r="AI124" s="1">
        <v>2</v>
      </c>
      <c r="AJ124" s="3">
        <v>45847</v>
      </c>
      <c r="AK124" s="3">
        <v>0</v>
      </c>
      <c r="AL124" s="3">
        <v>45838</v>
      </c>
      <c r="AM124" s="3">
        <v>45845</v>
      </c>
      <c r="AN124" s="3">
        <v>45846</v>
      </c>
      <c r="AO124" s="3">
        <v>45846</v>
      </c>
      <c r="AP124" s="3">
        <v>45842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45818</v>
      </c>
      <c r="B125" s="14" t="s">
        <v>567</v>
      </c>
      <c r="C125" s="9" t="s">
        <v>86</v>
      </c>
      <c r="D125" s="13" t="s">
        <v>346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212</v>
      </c>
      <c r="T125" s="12">
        <v>45859</v>
      </c>
      <c r="U125" s="11">
        <v>50000</v>
      </c>
      <c r="V125" s="10">
        <v>0</v>
      </c>
      <c r="W125" s="10">
        <v>50000</v>
      </c>
      <c r="X125" s="10">
        <v>0</v>
      </c>
      <c r="Y125" s="10">
        <v>52500</v>
      </c>
      <c r="Z125" s="9" t="s">
        <v>82</v>
      </c>
      <c r="AA125" s="8">
        <v>53784.500000000007</v>
      </c>
      <c r="AB125" s="8">
        <v>33372</v>
      </c>
      <c r="AC125" s="8">
        <v>20412.500000000007</v>
      </c>
      <c r="AD125" s="8">
        <v>0</v>
      </c>
      <c r="AE125" s="8">
        <v>0</v>
      </c>
      <c r="AF125" s="8" t="s">
        <v>532</v>
      </c>
      <c r="AG125" s="1" t="s">
        <v>61</v>
      </c>
      <c r="AH125" s="1" t="s">
        <v>74</v>
      </c>
      <c r="AI125" s="1">
        <v>2</v>
      </c>
      <c r="AJ125" s="3">
        <v>45859</v>
      </c>
      <c r="AK125" s="3">
        <v>0</v>
      </c>
      <c r="AL125" s="3">
        <v>45850</v>
      </c>
      <c r="AM125" s="3">
        <v>45857</v>
      </c>
      <c r="AN125" s="3">
        <v>45858</v>
      </c>
      <c r="AO125" s="3">
        <v>45858</v>
      </c>
      <c r="AP125" s="3">
        <v>45854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1560.4222222222229</v>
      </c>
    </row>
    <row r="126" spans="1:56" ht="27.75" customHeight="1" x14ac:dyDescent="0.45">
      <c r="A126" s="3">
        <v>45818</v>
      </c>
      <c r="B126" s="14" t="s">
        <v>568</v>
      </c>
      <c r="C126" s="9" t="s">
        <v>86</v>
      </c>
      <c r="D126" s="13" t="s">
        <v>533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212</v>
      </c>
      <c r="T126" s="12">
        <v>45859</v>
      </c>
      <c r="U126" s="11">
        <v>30000</v>
      </c>
      <c r="V126" s="10">
        <v>0</v>
      </c>
      <c r="W126" s="10">
        <v>30000</v>
      </c>
      <c r="X126" s="10">
        <v>0</v>
      </c>
      <c r="Y126" s="10">
        <v>31500</v>
      </c>
      <c r="Z126" s="9" t="s">
        <v>82</v>
      </c>
      <c r="AA126" s="8">
        <v>32270.700000000004</v>
      </c>
      <c r="AB126" s="8">
        <v>0</v>
      </c>
      <c r="AC126" s="8">
        <v>32270.700000000004</v>
      </c>
      <c r="AD126" s="8">
        <v>0</v>
      </c>
      <c r="AE126" s="8">
        <v>0</v>
      </c>
      <c r="AF126" s="8" t="s">
        <v>532</v>
      </c>
      <c r="AG126" s="1" t="s">
        <v>119</v>
      </c>
      <c r="AH126" s="1" t="s">
        <v>74</v>
      </c>
      <c r="AI126" s="1">
        <v>2</v>
      </c>
      <c r="AJ126" s="3">
        <v>45859</v>
      </c>
      <c r="AK126" s="3">
        <v>0</v>
      </c>
      <c r="AL126" s="3">
        <v>45850</v>
      </c>
      <c r="AM126" s="3">
        <v>45857</v>
      </c>
      <c r="AN126" s="3">
        <v>45858</v>
      </c>
      <c r="AO126" s="3">
        <v>45858</v>
      </c>
      <c r="AP126" s="3">
        <v>45854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2466.9157333333337</v>
      </c>
    </row>
    <row r="127" spans="1:56" ht="27.75" customHeight="1" x14ac:dyDescent="0.45">
      <c r="A127" s="3">
        <v>45796</v>
      </c>
      <c r="B127" s="14" t="s">
        <v>375</v>
      </c>
      <c r="C127" s="9" t="s">
        <v>147</v>
      </c>
      <c r="D127" s="13" t="s">
        <v>363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221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 t="s">
        <v>63</v>
      </c>
      <c r="U127" s="11">
        <v>640</v>
      </c>
      <c r="V127" s="10">
        <v>0</v>
      </c>
      <c r="W127" s="10">
        <v>640</v>
      </c>
      <c r="X127" s="10">
        <v>83500</v>
      </c>
      <c r="Y127" s="10">
        <v>0</v>
      </c>
      <c r="Z127" s="9" t="s">
        <v>82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240</v>
      </c>
      <c r="AG127" s="1" t="s">
        <v>119</v>
      </c>
      <c r="AH127" s="1" t="s">
        <v>74</v>
      </c>
      <c r="AI127" s="1">
        <v>2</v>
      </c>
      <c r="AJ127" s="3" t="s">
        <v>63</v>
      </c>
      <c r="AK127" s="3">
        <v>0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 t="s">
        <v>141</v>
      </c>
      <c r="B128" s="14" t="s">
        <v>141</v>
      </c>
      <c r="C128" s="9" t="s">
        <v>147</v>
      </c>
      <c r="D128" s="13" t="s">
        <v>61</v>
      </c>
      <c r="E128" s="9">
        <v>20</v>
      </c>
      <c r="F128" s="9">
        <v>36</v>
      </c>
      <c r="G128" s="9" t="s">
        <v>60</v>
      </c>
      <c r="H128" s="9">
        <v>0</v>
      </c>
      <c r="I128" s="9">
        <v>78</v>
      </c>
      <c r="J128" s="9" t="s">
        <v>57</v>
      </c>
      <c r="K128" s="9">
        <v>5</v>
      </c>
      <c r="L128" s="9" t="s">
        <v>221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112</v>
      </c>
      <c r="T128" s="12">
        <v>45838</v>
      </c>
      <c r="U128" s="11">
        <v>150000</v>
      </c>
      <c r="V128" s="10">
        <v>0</v>
      </c>
      <c r="W128" s="10">
        <v>150000</v>
      </c>
      <c r="X128" s="10">
        <v>0</v>
      </c>
      <c r="Y128" s="10">
        <v>157500</v>
      </c>
      <c r="Z128" s="9" t="s">
        <v>82</v>
      </c>
      <c r="AA128" s="8">
        <v>157162.5</v>
      </c>
      <c r="AB128" s="8">
        <v>0</v>
      </c>
      <c r="AC128" s="8">
        <v>157162.5</v>
      </c>
      <c r="AD128" s="8">
        <v>0</v>
      </c>
      <c r="AE128" s="8">
        <v>0</v>
      </c>
      <c r="AF128" s="8" t="s">
        <v>240</v>
      </c>
      <c r="AG128" s="1" t="s">
        <v>119</v>
      </c>
      <c r="AH128" s="1" t="s">
        <v>74</v>
      </c>
      <c r="AI128" s="1">
        <v>2</v>
      </c>
      <c r="AJ128" s="3">
        <v>45838</v>
      </c>
      <c r="AK128" s="3">
        <v>0</v>
      </c>
      <c r="AL128" s="3">
        <v>45829</v>
      </c>
      <c r="AM128" s="3">
        <v>45836</v>
      </c>
      <c r="AN128" s="3">
        <v>45837</v>
      </c>
      <c r="AO128" s="3">
        <v>45837</v>
      </c>
      <c r="AP128" s="3">
        <v>45833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12014.2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20</v>
      </c>
      <c r="F129" s="9">
        <v>37</v>
      </c>
      <c r="G129" s="9">
        <v>0</v>
      </c>
      <c r="H129" s="9">
        <v>0</v>
      </c>
      <c r="I129" s="9">
        <v>80</v>
      </c>
      <c r="J129" s="9" t="s">
        <v>57</v>
      </c>
      <c r="K129" s="9">
        <v>3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82</v>
      </c>
      <c r="AA129" s="8">
        <v>410761.79245750001</v>
      </c>
      <c r="AB129" s="8">
        <v>200916.09245750002</v>
      </c>
      <c r="AC129" s="8">
        <v>209845.7</v>
      </c>
      <c r="AD129" s="8">
        <v>0</v>
      </c>
      <c r="AE129" s="8">
        <v>0</v>
      </c>
      <c r="AF129" s="8" t="s">
        <v>58</v>
      </c>
      <c r="AG129" s="1" t="s">
        <v>119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45815</v>
      </c>
      <c r="B130" s="14" t="s">
        <v>518</v>
      </c>
      <c r="C130" s="9" t="s">
        <v>519</v>
      </c>
      <c r="D130" s="13" t="s">
        <v>332</v>
      </c>
      <c r="E130" s="9">
        <v>20</v>
      </c>
      <c r="F130" s="9">
        <v>34</v>
      </c>
      <c r="G130" s="9" t="s">
        <v>60</v>
      </c>
      <c r="H130" s="9">
        <v>0</v>
      </c>
      <c r="I130" s="9">
        <v>85</v>
      </c>
      <c r="J130" s="9" t="s">
        <v>57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128</v>
      </c>
      <c r="T130" s="12">
        <v>45838</v>
      </c>
      <c r="U130" s="11">
        <v>1345000</v>
      </c>
      <c r="V130" s="10">
        <v>825000</v>
      </c>
      <c r="W130" s="10">
        <v>520000</v>
      </c>
      <c r="X130" s="10">
        <v>858367</v>
      </c>
      <c r="Y130" s="10">
        <v>510964.65</v>
      </c>
      <c r="Z130" s="9" t="s">
        <v>333</v>
      </c>
      <c r="AA130" s="8">
        <v>465344.19315404998</v>
      </c>
      <c r="AB130" s="8">
        <v>76230.92811785615</v>
      </c>
      <c r="AC130" s="8">
        <v>389113.26503619383</v>
      </c>
      <c r="AD130" s="8">
        <v>0</v>
      </c>
      <c r="AE130" s="8">
        <v>0</v>
      </c>
      <c r="AF130" s="8">
        <v>0</v>
      </c>
      <c r="AG130" s="1" t="s">
        <v>119</v>
      </c>
      <c r="AH130" s="1" t="s">
        <v>74</v>
      </c>
      <c r="AI130" s="1">
        <v>2</v>
      </c>
      <c r="AJ130" s="3">
        <v>45838</v>
      </c>
      <c r="AK130" s="3">
        <v>0</v>
      </c>
      <c r="AL130" s="3">
        <v>45829</v>
      </c>
      <c r="AM130" s="3">
        <v>45836</v>
      </c>
      <c r="AN130" s="3">
        <v>45837</v>
      </c>
      <c r="AO130" s="3">
        <v>45837</v>
      </c>
      <c r="AP130" s="3">
        <v>45833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334</v>
      </c>
      <c r="BD130" s="56">
        <v>34177.115112345688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20</v>
      </c>
      <c r="F131" s="9">
        <v>34</v>
      </c>
      <c r="G131" s="9">
        <v>0</v>
      </c>
      <c r="H131" s="9">
        <v>0</v>
      </c>
      <c r="I131" s="9">
        <v>85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333</v>
      </c>
      <c r="AA131" s="8">
        <v>465344.19315404998</v>
      </c>
      <c r="AB131" s="8">
        <v>76230.92811785615</v>
      </c>
      <c r="AC131" s="8">
        <v>389113.26503619383</v>
      </c>
      <c r="AD131" s="8">
        <v>0</v>
      </c>
      <c r="AE131" s="8">
        <v>0</v>
      </c>
      <c r="AF131" s="8" t="s">
        <v>58</v>
      </c>
      <c r="AG131" s="1" t="s">
        <v>122</v>
      </c>
      <c r="AH131" s="1">
        <v>0</v>
      </c>
      <c r="AI131" s="1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335</v>
      </c>
      <c r="BD131" s="56">
        <v>0</v>
      </c>
    </row>
    <row r="132" spans="1:56" ht="27.75" customHeight="1" x14ac:dyDescent="0.45">
      <c r="A132" s="3">
        <v>45818</v>
      </c>
      <c r="B132" s="14" t="s">
        <v>586</v>
      </c>
      <c r="C132" s="9" t="s">
        <v>185</v>
      </c>
      <c r="D132" s="13" t="s">
        <v>59</v>
      </c>
      <c r="E132" s="9">
        <v>21</v>
      </c>
      <c r="F132" s="9">
        <v>38</v>
      </c>
      <c r="G132" s="9" t="s">
        <v>60</v>
      </c>
      <c r="H132" s="9">
        <v>0</v>
      </c>
      <c r="I132" s="9">
        <v>69</v>
      </c>
      <c r="J132" s="9" t="s">
        <v>57</v>
      </c>
      <c r="K132" s="9">
        <v>5</v>
      </c>
      <c r="L132" s="9" t="s">
        <v>93</v>
      </c>
      <c r="M132" s="10">
        <v>22</v>
      </c>
      <c r="N132" s="9">
        <v>41</v>
      </c>
      <c r="O132" s="9">
        <v>40</v>
      </c>
      <c r="P132" s="10">
        <v>162.44812929663996</v>
      </c>
      <c r="Q132" s="10">
        <v>0</v>
      </c>
      <c r="R132" s="10">
        <v>162.44812929663996</v>
      </c>
      <c r="S132" s="9" t="s">
        <v>71</v>
      </c>
      <c r="T132" s="12">
        <v>45824</v>
      </c>
      <c r="U132" s="11">
        <v>10000</v>
      </c>
      <c r="V132" s="10">
        <v>2700</v>
      </c>
      <c r="W132" s="10">
        <v>7300</v>
      </c>
      <c r="X132" s="10">
        <v>0</v>
      </c>
      <c r="Y132" s="10">
        <v>0</v>
      </c>
      <c r="Z132" s="9" t="s">
        <v>135</v>
      </c>
      <c r="AA132" s="8">
        <v>8056.4989999999998</v>
      </c>
      <c r="AB132" s="8">
        <v>0</v>
      </c>
      <c r="AC132" s="8">
        <v>8056.4989999999998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389</v>
      </c>
      <c r="AI132" s="1">
        <v>2</v>
      </c>
      <c r="AJ132" s="3">
        <v>45824</v>
      </c>
      <c r="AK132" s="3">
        <v>0</v>
      </c>
      <c r="AL132" s="3">
        <v>0</v>
      </c>
      <c r="AM132" s="3">
        <v>0</v>
      </c>
      <c r="AN132" s="3">
        <v>0</v>
      </c>
      <c r="AO132" s="3">
        <v>45822</v>
      </c>
      <c r="AP132" s="3">
        <v>45819</v>
      </c>
      <c r="AQ132" s="3">
        <v>45823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549.85605674999988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21</v>
      </c>
      <c r="F133" s="9">
        <v>37</v>
      </c>
      <c r="G133" s="9" t="s">
        <v>60</v>
      </c>
      <c r="H133" s="9">
        <v>0</v>
      </c>
      <c r="I133" s="9">
        <v>67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135</v>
      </c>
      <c r="AA133" s="8">
        <v>8056.4989999999998</v>
      </c>
      <c r="AB133" s="8">
        <v>0</v>
      </c>
      <c r="AC133" s="8">
        <v>8056.4989999999998</v>
      </c>
      <c r="AD133" s="8">
        <v>0</v>
      </c>
      <c r="AE133" s="8">
        <v>0</v>
      </c>
      <c r="AF133" s="8" t="s">
        <v>58</v>
      </c>
      <c r="AG133" s="1" t="s">
        <v>121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45">
      <c r="A134" s="3">
        <v>45799</v>
      </c>
      <c r="B134" s="14" t="s">
        <v>419</v>
      </c>
      <c r="C134" s="9" t="s">
        <v>115</v>
      </c>
      <c r="D134" s="13" t="s">
        <v>298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45824</v>
      </c>
      <c r="U134" s="11">
        <v>9545</v>
      </c>
      <c r="V134" s="10">
        <v>0</v>
      </c>
      <c r="W134" s="10">
        <v>9545</v>
      </c>
      <c r="X134" s="10">
        <v>21000</v>
      </c>
      <c r="Y134" s="10">
        <v>0</v>
      </c>
      <c r="Z134" s="9" t="s">
        <v>124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121</v>
      </c>
      <c r="AH134" s="1" t="s">
        <v>68</v>
      </c>
      <c r="AI134" s="1">
        <v>4</v>
      </c>
      <c r="AJ134" s="3">
        <v>45824</v>
      </c>
      <c r="AK134" s="3">
        <v>45820</v>
      </c>
      <c r="AL134" s="3">
        <v>45814</v>
      </c>
      <c r="AM134" s="3">
        <v>45821</v>
      </c>
      <c r="AN134" s="3">
        <v>45822</v>
      </c>
      <c r="AO134" s="3">
        <v>45822</v>
      </c>
      <c r="AP134" s="3">
        <v>45819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125</v>
      </c>
      <c r="BD134" s="56">
        <v>0</v>
      </c>
    </row>
    <row r="135" spans="1:56" ht="27.75" customHeight="1" x14ac:dyDescent="0.45">
      <c r="A135" s="3">
        <v>45808</v>
      </c>
      <c r="B135" s="14" t="s">
        <v>447</v>
      </c>
      <c r="C135" s="9" t="s">
        <v>111</v>
      </c>
      <c r="D135" s="13" t="s">
        <v>394</v>
      </c>
      <c r="E135" s="9">
        <v>21</v>
      </c>
      <c r="F135" s="9">
        <v>38</v>
      </c>
      <c r="G135" s="9" t="s">
        <v>60</v>
      </c>
      <c r="H135" s="9" t="s">
        <v>66</v>
      </c>
      <c r="I135" s="9">
        <v>102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108.55204095999999</v>
      </c>
      <c r="Q135" s="10">
        <v>0</v>
      </c>
      <c r="R135" s="10">
        <v>108.55204095999999</v>
      </c>
      <c r="S135" s="9" t="s">
        <v>67</v>
      </c>
      <c r="T135" s="12">
        <v>45821</v>
      </c>
      <c r="U135" s="11">
        <v>5000</v>
      </c>
      <c r="V135" s="10">
        <v>0</v>
      </c>
      <c r="W135" s="10">
        <v>5000</v>
      </c>
      <c r="X135" s="10">
        <v>5400</v>
      </c>
      <c r="Y135" s="10">
        <v>0</v>
      </c>
      <c r="Z135" s="9" t="s">
        <v>124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120</v>
      </c>
      <c r="AH135" s="1" t="s">
        <v>68</v>
      </c>
      <c r="AI135" s="1">
        <v>4</v>
      </c>
      <c r="AJ135" s="3">
        <v>45821</v>
      </c>
      <c r="AK135" s="3">
        <v>45817</v>
      </c>
      <c r="AL135" s="3">
        <v>45811</v>
      </c>
      <c r="AM135" s="3">
        <v>45818</v>
      </c>
      <c r="AN135" s="3">
        <v>45819</v>
      </c>
      <c r="AO135" s="3">
        <v>45819</v>
      </c>
      <c r="AP135" s="3">
        <v>45816</v>
      </c>
      <c r="AQ135" s="3">
        <v>45820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125</v>
      </c>
      <c r="BD135" s="56">
        <v>0</v>
      </c>
    </row>
    <row r="136" spans="1:56" ht="27.75" customHeight="1" x14ac:dyDescent="0.45">
      <c r="A136" s="3">
        <v>45799</v>
      </c>
      <c r="B136" s="14" t="s">
        <v>418</v>
      </c>
      <c r="C136" s="9" t="s">
        <v>115</v>
      </c>
      <c r="D136" s="13" t="s">
        <v>391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45821</v>
      </c>
      <c r="U136" s="11">
        <v>20000</v>
      </c>
      <c r="V136" s="10">
        <v>0</v>
      </c>
      <c r="W136" s="10">
        <v>20000</v>
      </c>
      <c r="X136" s="10">
        <v>21000</v>
      </c>
      <c r="Y136" s="10">
        <v>0</v>
      </c>
      <c r="Z136" s="9" t="s">
        <v>124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121</v>
      </c>
      <c r="AH136" s="1" t="s">
        <v>68</v>
      </c>
      <c r="AI136" s="1">
        <v>4</v>
      </c>
      <c r="AJ136" s="3">
        <v>45821</v>
      </c>
      <c r="AK136" s="3">
        <v>45817</v>
      </c>
      <c r="AL136" s="3">
        <v>45811</v>
      </c>
      <c r="AM136" s="3">
        <v>45818</v>
      </c>
      <c r="AN136" s="3">
        <v>45819</v>
      </c>
      <c r="AO136" s="3">
        <v>45819</v>
      </c>
      <c r="AP136" s="3">
        <v>45816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0</v>
      </c>
    </row>
    <row r="137" spans="1:56" ht="27.75" customHeight="1" x14ac:dyDescent="0.45">
      <c r="A137" s="3">
        <v>45814</v>
      </c>
      <c r="B137" s="14" t="s">
        <v>525</v>
      </c>
      <c r="C137" s="9" t="s">
        <v>111</v>
      </c>
      <c r="D137" s="13" t="s">
        <v>511</v>
      </c>
      <c r="E137" s="9">
        <v>21</v>
      </c>
      <c r="F137" s="9">
        <v>38</v>
      </c>
      <c r="G137" s="9" t="s">
        <v>60</v>
      </c>
      <c r="H137" s="9" t="s">
        <v>76</v>
      </c>
      <c r="I137" s="9">
        <v>102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40</v>
      </c>
      <c r="O137" s="9">
        <v>40</v>
      </c>
      <c r="P137" s="10">
        <v>65.13122457599998</v>
      </c>
      <c r="Q137" s="10">
        <v>0</v>
      </c>
      <c r="R137" s="10">
        <v>65.13122457599998</v>
      </c>
      <c r="S137" s="9" t="s">
        <v>67</v>
      </c>
      <c r="T137" s="12">
        <v>45821</v>
      </c>
      <c r="U137" s="11">
        <v>3000</v>
      </c>
      <c r="V137" s="10">
        <v>0</v>
      </c>
      <c r="W137" s="10">
        <v>3000</v>
      </c>
      <c r="X137" s="10">
        <v>3535</v>
      </c>
      <c r="Y137" s="10">
        <v>0</v>
      </c>
      <c r="Z137" s="9" t="s">
        <v>124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121</v>
      </c>
      <c r="AH137" s="1" t="s">
        <v>68</v>
      </c>
      <c r="AI137" s="1">
        <v>4</v>
      </c>
      <c r="AJ137" s="3">
        <v>45821</v>
      </c>
      <c r="AK137" s="3">
        <v>45817</v>
      </c>
      <c r="AL137" s="3">
        <v>45811</v>
      </c>
      <c r="AM137" s="3">
        <v>45818</v>
      </c>
      <c r="AN137" s="3">
        <v>45819</v>
      </c>
      <c r="AO137" s="3">
        <v>45819</v>
      </c>
      <c r="AP137" s="3">
        <v>45816</v>
      </c>
      <c r="AQ137" s="3">
        <v>45820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125</v>
      </c>
      <c r="BD137" s="56">
        <v>0</v>
      </c>
    </row>
    <row r="138" spans="1:56" ht="27.75" customHeight="1" x14ac:dyDescent="0.45">
      <c r="A138" s="3">
        <v>45814</v>
      </c>
      <c r="B138" s="14" t="s">
        <v>526</v>
      </c>
      <c r="C138" s="9" t="s">
        <v>111</v>
      </c>
      <c r="D138" s="13" t="s">
        <v>398</v>
      </c>
      <c r="E138" s="9">
        <v>21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42</v>
      </c>
      <c r="O138" s="9">
        <v>40</v>
      </c>
      <c r="P138" s="10">
        <v>68.387785804799989</v>
      </c>
      <c r="Q138" s="10">
        <v>0</v>
      </c>
      <c r="R138" s="10">
        <v>68.387785804799989</v>
      </c>
      <c r="S138" s="9" t="s">
        <v>67</v>
      </c>
      <c r="T138" s="12">
        <v>45821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124</v>
      </c>
      <c r="AA138" s="8">
        <v>3478.5300000000007</v>
      </c>
      <c r="AB138" s="8">
        <v>3478.5300000000007</v>
      </c>
      <c r="AC138" s="8">
        <v>0</v>
      </c>
      <c r="AD138" s="8">
        <v>3478.5300000000007</v>
      </c>
      <c r="AE138" s="8">
        <v>0</v>
      </c>
      <c r="AF138" s="8">
        <v>0</v>
      </c>
      <c r="AG138" s="1" t="s">
        <v>120</v>
      </c>
      <c r="AH138" s="1" t="s">
        <v>68</v>
      </c>
      <c r="AI138" s="1">
        <v>4</v>
      </c>
      <c r="AJ138" s="3">
        <v>45821</v>
      </c>
      <c r="AK138" s="3">
        <v>45817</v>
      </c>
      <c r="AL138" s="3">
        <v>45811</v>
      </c>
      <c r="AM138" s="3">
        <v>45818</v>
      </c>
      <c r="AN138" s="3">
        <v>45819</v>
      </c>
      <c r="AO138" s="3">
        <v>45819</v>
      </c>
      <c r="AP138" s="3">
        <v>45816</v>
      </c>
      <c r="AQ138" s="3">
        <v>45820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0</v>
      </c>
    </row>
    <row r="139" spans="1:56" ht="27.75" customHeight="1" x14ac:dyDescent="0.45">
      <c r="A139" s="3">
        <v>45814</v>
      </c>
      <c r="B139" s="14" t="s">
        <v>514</v>
      </c>
      <c r="C139" s="9" t="s">
        <v>515</v>
      </c>
      <c r="D139" s="13" t="s">
        <v>516</v>
      </c>
      <c r="E139" s="9">
        <v>21</v>
      </c>
      <c r="F139" s="9">
        <v>37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45822</v>
      </c>
      <c r="U139" s="11">
        <v>5000</v>
      </c>
      <c r="V139" s="10">
        <v>0</v>
      </c>
      <c r="W139" s="10">
        <v>5000</v>
      </c>
      <c r="X139" s="10">
        <v>5220</v>
      </c>
      <c r="Y139" s="10">
        <v>0</v>
      </c>
      <c r="Z139" s="9" t="s">
        <v>124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120</v>
      </c>
      <c r="AH139" s="1" t="s">
        <v>68</v>
      </c>
      <c r="AI139" s="1">
        <v>4</v>
      </c>
      <c r="AJ139" s="3">
        <v>45822</v>
      </c>
      <c r="AK139" s="3">
        <v>45818</v>
      </c>
      <c r="AL139" s="3">
        <v>45812</v>
      </c>
      <c r="AM139" s="3">
        <v>45819</v>
      </c>
      <c r="AN139" s="3">
        <v>45820</v>
      </c>
      <c r="AO139" s="3">
        <v>45820</v>
      </c>
      <c r="AP139" s="3">
        <v>45817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0</v>
      </c>
    </row>
    <row r="140" spans="1:56" ht="27.75" customHeight="1" x14ac:dyDescent="0.45">
      <c r="A140" s="3">
        <v>45798</v>
      </c>
      <c r="B140" s="14" t="s">
        <v>399</v>
      </c>
      <c r="C140" s="9" t="s">
        <v>111</v>
      </c>
      <c r="D140" s="13" t="s">
        <v>392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65.13122457599998</v>
      </c>
      <c r="Q140" s="10">
        <v>0</v>
      </c>
      <c r="R140" s="10">
        <v>65.13122457599998</v>
      </c>
      <c r="S140" s="9" t="s">
        <v>67</v>
      </c>
      <c r="T140" s="12">
        <v>45824</v>
      </c>
      <c r="U140" s="11">
        <v>3000</v>
      </c>
      <c r="V140" s="10">
        <v>0</v>
      </c>
      <c r="W140" s="10">
        <v>3000</v>
      </c>
      <c r="X140" s="10">
        <v>3325</v>
      </c>
      <c r="Y140" s="10">
        <v>0</v>
      </c>
      <c r="Z140" s="9" t="s">
        <v>124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120</v>
      </c>
      <c r="AH140" s="1" t="s">
        <v>68</v>
      </c>
      <c r="AI140" s="1">
        <v>4</v>
      </c>
      <c r="AJ140" s="3">
        <v>45824</v>
      </c>
      <c r="AK140" s="3">
        <v>45820</v>
      </c>
      <c r="AL140" s="3">
        <v>45814</v>
      </c>
      <c r="AM140" s="3">
        <v>45821</v>
      </c>
      <c r="AN140" s="3">
        <v>45822</v>
      </c>
      <c r="AO140" s="3">
        <v>45822</v>
      </c>
      <c r="AP140" s="3">
        <v>45819</v>
      </c>
      <c r="AQ140" s="3">
        <v>45823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125</v>
      </c>
      <c r="BD140" s="56">
        <v>0</v>
      </c>
    </row>
    <row r="141" spans="1:56" ht="27.75" customHeight="1" x14ac:dyDescent="0.45">
      <c r="A141" s="3">
        <v>45815</v>
      </c>
      <c r="B141" s="14" t="s">
        <v>524</v>
      </c>
      <c r="C141" s="9" t="s">
        <v>509</v>
      </c>
      <c r="D141" s="13" t="s">
        <v>510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40</v>
      </c>
      <c r="O141" s="9">
        <v>40</v>
      </c>
      <c r="P141" s="10">
        <v>217.10408191999997</v>
      </c>
      <c r="Q141" s="10">
        <v>0</v>
      </c>
      <c r="R141" s="10">
        <v>217.10408191999997</v>
      </c>
      <c r="S141" s="9" t="s">
        <v>71</v>
      </c>
      <c r="T141" s="12">
        <v>45825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124</v>
      </c>
      <c r="AA141" s="8">
        <v>10756.900000000001</v>
      </c>
      <c r="AB141" s="8">
        <v>8583</v>
      </c>
      <c r="AC141" s="8">
        <v>2173.9000000000015</v>
      </c>
      <c r="AD141" s="8">
        <v>0</v>
      </c>
      <c r="AE141" s="8">
        <v>10756.900000000001</v>
      </c>
      <c r="AF141" s="8">
        <v>0</v>
      </c>
      <c r="AG141" s="1" t="s">
        <v>120</v>
      </c>
      <c r="AH141" s="1" t="s">
        <v>68</v>
      </c>
      <c r="AI141" s="1">
        <v>4</v>
      </c>
      <c r="AJ141" s="3">
        <v>45825</v>
      </c>
      <c r="AK141" s="3">
        <v>45821</v>
      </c>
      <c r="AL141" s="3">
        <v>45815</v>
      </c>
      <c r="AM141" s="3">
        <v>45822</v>
      </c>
      <c r="AN141" s="3">
        <v>45823</v>
      </c>
      <c r="AO141" s="3">
        <v>45823</v>
      </c>
      <c r="AP141" s="3">
        <v>45820</v>
      </c>
      <c r="AQ141" s="3">
        <v>45824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125</v>
      </c>
      <c r="BD141" s="56">
        <v>156.33239533333341</v>
      </c>
    </row>
    <row r="142" spans="1:56" ht="27.75" customHeight="1" x14ac:dyDescent="0.45">
      <c r="A142" s="3">
        <v>45817</v>
      </c>
      <c r="B142" s="14" t="s">
        <v>549</v>
      </c>
      <c r="C142" s="9" t="s">
        <v>185</v>
      </c>
      <c r="D142" s="13" t="s">
        <v>537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>
        <v>22</v>
      </c>
      <c r="N142" s="9">
        <v>40</v>
      </c>
      <c r="O142" s="9">
        <v>40</v>
      </c>
      <c r="P142" s="10">
        <v>217.10408191999997</v>
      </c>
      <c r="Q142" s="10">
        <v>0</v>
      </c>
      <c r="R142" s="10">
        <v>217.10408191999997</v>
      </c>
      <c r="S142" s="9" t="s">
        <v>71</v>
      </c>
      <c r="T142" s="12">
        <v>45829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124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10756.900000000001</v>
      </c>
      <c r="AF142" s="8">
        <v>0</v>
      </c>
      <c r="AG142" s="1" t="s">
        <v>120</v>
      </c>
      <c r="AH142" s="1" t="s">
        <v>68</v>
      </c>
      <c r="AI142" s="1">
        <v>4</v>
      </c>
      <c r="AJ142" s="3">
        <v>45829</v>
      </c>
      <c r="AK142" s="3">
        <v>45825</v>
      </c>
      <c r="AL142" s="3">
        <v>45819</v>
      </c>
      <c r="AM142" s="3">
        <v>45826</v>
      </c>
      <c r="AN142" s="3">
        <v>45827</v>
      </c>
      <c r="AO142" s="3">
        <v>45827</v>
      </c>
      <c r="AP142" s="3">
        <v>45824</v>
      </c>
      <c r="AQ142" s="3">
        <v>45828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773.56453533333331</v>
      </c>
    </row>
    <row r="143" spans="1:56" ht="27.75" customHeight="1" x14ac:dyDescent="0.45">
      <c r="A143" s="3">
        <v>45803</v>
      </c>
      <c r="B143" s="14" t="s">
        <v>416</v>
      </c>
      <c r="C143" s="9" t="s">
        <v>111</v>
      </c>
      <c r="D143" s="13" t="s">
        <v>417</v>
      </c>
      <c r="E143" s="9">
        <v>21</v>
      </c>
      <c r="F143" s="9">
        <v>40</v>
      </c>
      <c r="G143" s="9" t="s">
        <v>60</v>
      </c>
      <c r="H143" s="9" t="s">
        <v>66</v>
      </c>
      <c r="I143" s="9">
        <v>108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42</v>
      </c>
      <c r="O143" s="9">
        <v>40</v>
      </c>
      <c r="P143" s="10">
        <v>113.97964300799998</v>
      </c>
      <c r="Q143" s="10">
        <v>0</v>
      </c>
      <c r="R143" s="10">
        <v>113.97964300799998</v>
      </c>
      <c r="S143" s="9" t="s">
        <v>67</v>
      </c>
      <c r="T143" s="12">
        <v>45831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124</v>
      </c>
      <c r="AA143" s="8">
        <v>5797.55</v>
      </c>
      <c r="AB143" s="8">
        <v>0</v>
      </c>
      <c r="AC143" s="8">
        <v>5797.55</v>
      </c>
      <c r="AD143" s="8">
        <v>0</v>
      </c>
      <c r="AE143" s="8">
        <v>5797.55</v>
      </c>
      <c r="AF143" s="8">
        <v>0</v>
      </c>
      <c r="AG143" s="1" t="s">
        <v>120</v>
      </c>
      <c r="AH143" s="1" t="s">
        <v>68</v>
      </c>
      <c r="AI143" s="1">
        <v>4</v>
      </c>
      <c r="AJ143" s="3">
        <v>45831</v>
      </c>
      <c r="AK143" s="3">
        <v>45827</v>
      </c>
      <c r="AL143" s="3">
        <v>45821</v>
      </c>
      <c r="AM143" s="3">
        <v>45828</v>
      </c>
      <c r="AN143" s="3">
        <v>45829</v>
      </c>
      <c r="AO143" s="3">
        <v>45829</v>
      </c>
      <c r="AP143" s="3">
        <v>45826</v>
      </c>
      <c r="AQ143" s="3">
        <v>45830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416.92114566666663</v>
      </c>
    </row>
    <row r="144" spans="1:56" ht="27.75" customHeight="1" x14ac:dyDescent="0.45">
      <c r="A144" s="3">
        <v>45817</v>
      </c>
      <c r="B144" s="14" t="s">
        <v>550</v>
      </c>
      <c r="C144" s="9" t="s">
        <v>538</v>
      </c>
      <c r="D144" s="13" t="s">
        <v>539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97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71</v>
      </c>
      <c r="T144" s="12">
        <v>45831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124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5378.4500000000007</v>
      </c>
      <c r="AF144" s="8">
        <v>0</v>
      </c>
      <c r="AG144" s="1" t="s">
        <v>61</v>
      </c>
      <c r="AH144" s="1" t="s">
        <v>68</v>
      </c>
      <c r="AI144" s="1">
        <v>4</v>
      </c>
      <c r="AJ144" s="3">
        <v>45831</v>
      </c>
      <c r="AK144" s="3">
        <v>45827</v>
      </c>
      <c r="AL144" s="3">
        <v>45821</v>
      </c>
      <c r="AM144" s="3">
        <v>45828</v>
      </c>
      <c r="AN144" s="3">
        <v>45829</v>
      </c>
      <c r="AO144" s="3">
        <v>45829</v>
      </c>
      <c r="AP144" s="3">
        <v>45826</v>
      </c>
      <c r="AQ144" s="3">
        <v>45830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125</v>
      </c>
      <c r="BD144" s="56">
        <v>386.78226766666666</v>
      </c>
    </row>
    <row r="145" spans="1:56" ht="27.75" customHeight="1" x14ac:dyDescent="0.45">
      <c r="A145" s="3">
        <v>45817</v>
      </c>
      <c r="B145" s="14" t="s">
        <v>550</v>
      </c>
      <c r="C145" s="9" t="s">
        <v>538</v>
      </c>
      <c r="D145" s="13" t="s">
        <v>540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97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108.55204095999999</v>
      </c>
      <c r="Q145" s="10">
        <v>0</v>
      </c>
      <c r="R145" s="10">
        <v>108.55204095999999</v>
      </c>
      <c r="S145" s="9" t="s">
        <v>71</v>
      </c>
      <c r="T145" s="12">
        <v>45831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124</v>
      </c>
      <c r="AA145" s="8">
        <v>5378.4500000000007</v>
      </c>
      <c r="AB145" s="8">
        <v>0</v>
      </c>
      <c r="AC145" s="8">
        <v>5378.4500000000007</v>
      </c>
      <c r="AD145" s="8">
        <v>0</v>
      </c>
      <c r="AE145" s="8">
        <v>5378.4500000000007</v>
      </c>
      <c r="AF145" s="8">
        <v>0</v>
      </c>
      <c r="AG145" s="1" t="s">
        <v>120</v>
      </c>
      <c r="AH145" s="1" t="s">
        <v>68</v>
      </c>
      <c r="AI145" s="1">
        <v>4</v>
      </c>
      <c r="AJ145" s="3">
        <v>45831</v>
      </c>
      <c r="AK145" s="3">
        <v>45827</v>
      </c>
      <c r="AL145" s="3">
        <v>45821</v>
      </c>
      <c r="AM145" s="3">
        <v>45828</v>
      </c>
      <c r="AN145" s="3">
        <v>45829</v>
      </c>
      <c r="AO145" s="3">
        <v>45829</v>
      </c>
      <c r="AP145" s="3">
        <v>45826</v>
      </c>
      <c r="AQ145" s="3">
        <v>45830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386.78226766666666</v>
      </c>
    </row>
    <row r="146" spans="1:56" ht="27.75" customHeight="1" x14ac:dyDescent="0.45">
      <c r="A146" s="3">
        <v>45822</v>
      </c>
      <c r="B146" s="14" t="s">
        <v>133</v>
      </c>
      <c r="C146" s="9" t="s">
        <v>538</v>
      </c>
      <c r="D146" s="13" t="s">
        <v>587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97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108.55204095999999</v>
      </c>
      <c r="Q146" s="10">
        <v>0</v>
      </c>
      <c r="R146" s="10">
        <v>108.55204095999999</v>
      </c>
      <c r="S146" s="9" t="s">
        <v>71</v>
      </c>
      <c r="T146" s="12">
        <v>45831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124</v>
      </c>
      <c r="AA146" s="8">
        <v>5378.4500000000007</v>
      </c>
      <c r="AB146" s="8">
        <v>0</v>
      </c>
      <c r="AC146" s="8">
        <v>5378.4500000000007</v>
      </c>
      <c r="AD146" s="8">
        <v>0</v>
      </c>
      <c r="AE146" s="8">
        <v>5378.4500000000007</v>
      </c>
      <c r="AF146" s="8">
        <v>0</v>
      </c>
      <c r="AG146" s="1" t="s">
        <v>119</v>
      </c>
      <c r="AH146" s="1" t="s">
        <v>68</v>
      </c>
      <c r="AI146" s="1">
        <v>4</v>
      </c>
      <c r="AJ146" s="3">
        <v>45831</v>
      </c>
      <c r="AK146" s="3">
        <v>45827</v>
      </c>
      <c r="AL146" s="3">
        <v>45821</v>
      </c>
      <c r="AM146" s="3">
        <v>45828</v>
      </c>
      <c r="AN146" s="3">
        <v>45829</v>
      </c>
      <c r="AO146" s="3">
        <v>45829</v>
      </c>
      <c r="AP146" s="3">
        <v>45826</v>
      </c>
      <c r="AQ146" s="3">
        <v>45830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65</v>
      </c>
      <c r="AY146" s="2">
        <v>0</v>
      </c>
      <c r="AZ146" s="2">
        <v>0</v>
      </c>
      <c r="BA146" s="2">
        <v>0</v>
      </c>
      <c r="BB146" s="2">
        <v>0</v>
      </c>
      <c r="BC146" s="1" t="s">
        <v>125</v>
      </c>
      <c r="BD146" s="56">
        <v>386.78226766666666</v>
      </c>
    </row>
    <row r="147" spans="1:56" ht="27.75" customHeight="1" x14ac:dyDescent="0.45">
      <c r="A147" s="3" t="s">
        <v>141</v>
      </c>
      <c r="B147" s="14" t="s">
        <v>141</v>
      </c>
      <c r="C147" s="9" t="s">
        <v>115</v>
      </c>
      <c r="D147" s="13" t="s">
        <v>61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114</v>
      </c>
      <c r="T147" s="12">
        <v>45838</v>
      </c>
      <c r="U147" s="11">
        <v>130000</v>
      </c>
      <c r="V147" s="10">
        <v>0</v>
      </c>
      <c r="W147" s="10">
        <v>130000</v>
      </c>
      <c r="X147" s="10">
        <v>0</v>
      </c>
      <c r="Y147" s="10">
        <v>136500</v>
      </c>
      <c r="Z147" s="9" t="s">
        <v>124</v>
      </c>
      <c r="AA147" s="8">
        <v>139839.70000000001</v>
      </c>
      <c r="AB147" s="8">
        <v>0</v>
      </c>
      <c r="AC147" s="8">
        <v>139839.70000000001</v>
      </c>
      <c r="AD147" s="8">
        <v>0</v>
      </c>
      <c r="AE147" s="8">
        <v>139839.70000000001</v>
      </c>
      <c r="AF147" s="8">
        <v>0</v>
      </c>
      <c r="AG147" s="1" t="s">
        <v>120</v>
      </c>
      <c r="AH147" s="1" t="s">
        <v>68</v>
      </c>
      <c r="AI147" s="1">
        <v>4</v>
      </c>
      <c r="AJ147" s="3">
        <v>45838</v>
      </c>
      <c r="AK147" s="3">
        <v>45834</v>
      </c>
      <c r="AL147" s="3">
        <v>45828</v>
      </c>
      <c r="AM147" s="3">
        <v>45835</v>
      </c>
      <c r="AN147" s="3">
        <v>45836</v>
      </c>
      <c r="AO147" s="3">
        <v>45836</v>
      </c>
      <c r="AP147" s="3">
        <v>45833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125</v>
      </c>
      <c r="BD147" s="56">
        <v>10056.338959333332</v>
      </c>
    </row>
    <row r="148" spans="1:56" ht="27.75" customHeight="1" x14ac:dyDescent="0.45">
      <c r="A148" s="3">
        <v>45628</v>
      </c>
      <c r="B148" s="14" t="s">
        <v>226</v>
      </c>
      <c r="C148" s="9" t="s">
        <v>113</v>
      </c>
      <c r="D148" s="13" t="s">
        <v>153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>
        <v>45838</v>
      </c>
      <c r="U148" s="11">
        <v>8000</v>
      </c>
      <c r="V148" s="10">
        <v>0</v>
      </c>
      <c r="W148" s="10">
        <v>8000</v>
      </c>
      <c r="X148" s="10">
        <v>0</v>
      </c>
      <c r="Y148" s="10">
        <v>8400</v>
      </c>
      <c r="Z148" s="9" t="s">
        <v>124</v>
      </c>
      <c r="AA148" s="8">
        <v>8605.52</v>
      </c>
      <c r="AB148" s="8">
        <v>0</v>
      </c>
      <c r="AC148" s="8">
        <v>8605.52</v>
      </c>
      <c r="AD148" s="8">
        <v>0</v>
      </c>
      <c r="AE148" s="8">
        <v>8605.52</v>
      </c>
      <c r="AF148" s="8">
        <v>0</v>
      </c>
      <c r="AG148" s="1" t="s">
        <v>120</v>
      </c>
      <c r="AH148" s="1" t="s">
        <v>68</v>
      </c>
      <c r="AI148" s="1">
        <v>4</v>
      </c>
      <c r="AJ148" s="3">
        <v>45838</v>
      </c>
      <c r="AK148" s="3">
        <v>45834</v>
      </c>
      <c r="AL148" s="3">
        <v>45828</v>
      </c>
      <c r="AM148" s="3">
        <v>45835</v>
      </c>
      <c r="AN148" s="3">
        <v>45836</v>
      </c>
      <c r="AO148" s="3">
        <v>45836</v>
      </c>
      <c r="AP148" s="3">
        <v>45833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253</v>
      </c>
      <c r="AZ148" s="2">
        <v>0</v>
      </c>
      <c r="BA148" s="2">
        <v>0</v>
      </c>
      <c r="BB148" s="2">
        <v>0</v>
      </c>
      <c r="BC148" s="1" t="s">
        <v>125</v>
      </c>
      <c r="BD148" s="56">
        <v>618.85162826666658</v>
      </c>
    </row>
    <row r="149" spans="1:56" ht="27.75" customHeight="1" x14ac:dyDescent="0.45">
      <c r="A149" s="3">
        <v>45800</v>
      </c>
      <c r="B149" s="14" t="s">
        <v>397</v>
      </c>
      <c r="C149" s="9" t="s">
        <v>80</v>
      </c>
      <c r="D149" s="13" t="s">
        <v>398</v>
      </c>
      <c r="E149" s="9">
        <v>21</v>
      </c>
      <c r="F149" s="9">
        <v>40</v>
      </c>
      <c r="G149" s="9" t="s">
        <v>60</v>
      </c>
      <c r="H149" s="9" t="s">
        <v>76</v>
      </c>
      <c r="I149" s="9">
        <v>108</v>
      </c>
      <c r="J149" s="9" t="s">
        <v>57</v>
      </c>
      <c r="K149" s="9">
        <v>5</v>
      </c>
      <c r="L149" s="9" t="s">
        <v>92</v>
      </c>
      <c r="M149" s="10">
        <v>22</v>
      </c>
      <c r="N149" s="9">
        <v>42</v>
      </c>
      <c r="O149" s="9">
        <v>40</v>
      </c>
      <c r="P149" s="10">
        <v>5.2886554355711999</v>
      </c>
      <c r="Q149" s="10">
        <v>0</v>
      </c>
      <c r="R149" s="10">
        <v>5.2886554355711999</v>
      </c>
      <c r="S149" s="9" t="s">
        <v>67</v>
      </c>
      <c r="T149" s="12">
        <v>45838</v>
      </c>
      <c r="U149" s="11">
        <v>5000</v>
      </c>
      <c r="V149" s="10">
        <v>4768</v>
      </c>
      <c r="W149" s="10">
        <v>232</v>
      </c>
      <c r="X149" s="10">
        <v>10420</v>
      </c>
      <c r="Y149" s="10">
        <v>0</v>
      </c>
      <c r="Z149" s="9" t="s">
        <v>124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120</v>
      </c>
      <c r="AH149" s="1" t="s">
        <v>68</v>
      </c>
      <c r="AI149" s="1">
        <v>4</v>
      </c>
      <c r="AJ149" s="3">
        <v>45838</v>
      </c>
      <c r="AK149" s="3">
        <v>45834</v>
      </c>
      <c r="AL149" s="3">
        <v>45828</v>
      </c>
      <c r="AM149" s="3">
        <v>45835</v>
      </c>
      <c r="AN149" s="3">
        <v>45836</v>
      </c>
      <c r="AO149" s="3">
        <v>45836</v>
      </c>
      <c r="AP149" s="3">
        <v>45833</v>
      </c>
      <c r="AQ149" s="3">
        <v>45837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125</v>
      </c>
      <c r="BD149" s="56">
        <v>0</v>
      </c>
    </row>
    <row r="150" spans="1:56" ht="27.75" customHeight="1" x14ac:dyDescent="0.45">
      <c r="A150" s="3">
        <v>45631</v>
      </c>
      <c r="B150" s="14" t="s">
        <v>229</v>
      </c>
      <c r="C150" s="9" t="s">
        <v>113</v>
      </c>
      <c r="D150" s="13" t="s">
        <v>153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 t="s">
        <v>63</v>
      </c>
      <c r="U150" s="11">
        <v>16000</v>
      </c>
      <c r="V150" s="10">
        <v>0</v>
      </c>
      <c r="W150" s="10">
        <v>16000</v>
      </c>
      <c r="X150" s="10">
        <v>0</v>
      </c>
      <c r="Y150" s="10">
        <v>16800</v>
      </c>
      <c r="Z150" s="9" t="s">
        <v>124</v>
      </c>
      <c r="AA150" s="8">
        <v>17211.04</v>
      </c>
      <c r="AB150" s="8">
        <v>0</v>
      </c>
      <c r="AC150" s="8">
        <v>17211.04</v>
      </c>
      <c r="AD150" s="8">
        <v>0</v>
      </c>
      <c r="AE150" s="8">
        <v>17211.04</v>
      </c>
      <c r="AF150" s="8">
        <v>0</v>
      </c>
      <c r="AG150" s="1" t="s">
        <v>61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254</v>
      </c>
      <c r="AZ150" s="2">
        <v>0</v>
      </c>
      <c r="BA150" s="2">
        <v>0</v>
      </c>
      <c r="BB150" s="2">
        <v>0</v>
      </c>
      <c r="BC150" s="1" t="s">
        <v>125</v>
      </c>
      <c r="BD150" s="56">
        <v>1237.7032565333332</v>
      </c>
    </row>
    <row r="151" spans="1:56" ht="27.75" customHeight="1" x14ac:dyDescent="0.45">
      <c r="A151" s="3">
        <v>45631</v>
      </c>
      <c r="B151" s="14" t="s">
        <v>230</v>
      </c>
      <c r="C151" s="9" t="s">
        <v>113</v>
      </c>
      <c r="D151" s="13" t="s">
        <v>153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 t="s">
        <v>63</v>
      </c>
      <c r="U151" s="11">
        <v>16000</v>
      </c>
      <c r="V151" s="10">
        <v>0</v>
      </c>
      <c r="W151" s="10">
        <v>16000</v>
      </c>
      <c r="X151" s="10">
        <v>0</v>
      </c>
      <c r="Y151" s="10">
        <v>16800</v>
      </c>
      <c r="Z151" s="9" t="s">
        <v>124</v>
      </c>
      <c r="AA151" s="8">
        <v>17211.04</v>
      </c>
      <c r="AB151" s="8">
        <v>0</v>
      </c>
      <c r="AC151" s="8">
        <v>17211.04</v>
      </c>
      <c r="AD151" s="8">
        <v>0</v>
      </c>
      <c r="AE151" s="8">
        <v>17211.04</v>
      </c>
      <c r="AF151" s="8">
        <v>0</v>
      </c>
      <c r="AG151" s="1" t="s">
        <v>120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255</v>
      </c>
      <c r="AZ151" s="2">
        <v>0</v>
      </c>
      <c r="BA151" s="2">
        <v>0</v>
      </c>
      <c r="BB151" s="2">
        <v>0</v>
      </c>
      <c r="BC151" s="1" t="s">
        <v>125</v>
      </c>
      <c r="BD151" s="56">
        <v>1237.7032565333332</v>
      </c>
    </row>
    <row r="152" spans="1:56" ht="27.75" customHeight="1" x14ac:dyDescent="0.45">
      <c r="A152" s="3" t="s">
        <v>141</v>
      </c>
      <c r="B152" s="14" t="s">
        <v>141</v>
      </c>
      <c r="C152" s="9" t="s">
        <v>113</v>
      </c>
      <c r="D152" s="13" t="s">
        <v>153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124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10756.900000000001</v>
      </c>
      <c r="AF152" s="8">
        <v>0</v>
      </c>
      <c r="AG152" s="1" t="s">
        <v>119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125</v>
      </c>
      <c r="BD152" s="56">
        <v>773.56453533333331</v>
      </c>
    </row>
    <row r="153" spans="1:56" ht="27.75" customHeight="1" x14ac:dyDescent="0.45">
      <c r="A153" s="3" t="s">
        <v>141</v>
      </c>
      <c r="B153" s="14" t="s">
        <v>141</v>
      </c>
      <c r="C153" s="9" t="s">
        <v>111</v>
      </c>
      <c r="D153" s="13" t="s">
        <v>61</v>
      </c>
      <c r="E153" s="9">
        <v>21</v>
      </c>
      <c r="F153" s="9">
        <v>40</v>
      </c>
      <c r="G153" s="9" t="s">
        <v>60</v>
      </c>
      <c r="H153" s="9" t="s">
        <v>66</v>
      </c>
      <c r="I153" s="9">
        <v>108</v>
      </c>
      <c r="J153" s="9" t="s">
        <v>57</v>
      </c>
      <c r="K153" s="9">
        <v>5</v>
      </c>
      <c r="L153" s="9" t="s">
        <v>91</v>
      </c>
      <c r="M153" s="10">
        <v>22</v>
      </c>
      <c r="N153" s="9">
        <v>42</v>
      </c>
      <c r="O153" s="9">
        <v>40</v>
      </c>
      <c r="P153" s="10">
        <v>227.95928601599996</v>
      </c>
      <c r="Q153" s="10">
        <v>0</v>
      </c>
      <c r="R153" s="10">
        <v>227.95928601599996</v>
      </c>
      <c r="S153" s="9" t="s">
        <v>67</v>
      </c>
      <c r="T153" s="12" t="s">
        <v>63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124</v>
      </c>
      <c r="AA153" s="8">
        <v>11595.1</v>
      </c>
      <c r="AB153" s="8">
        <v>0</v>
      </c>
      <c r="AC153" s="8">
        <v>11595.1</v>
      </c>
      <c r="AD153" s="8">
        <v>0</v>
      </c>
      <c r="AE153" s="8">
        <v>11595.1</v>
      </c>
      <c r="AF153" s="8">
        <v>0</v>
      </c>
      <c r="AG153" s="1" t="s">
        <v>123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125</v>
      </c>
      <c r="BD153" s="56">
        <v>833.84229133333326</v>
      </c>
    </row>
    <row r="154" spans="1:56" ht="27.75" customHeight="1" x14ac:dyDescent="0.45">
      <c r="A154" s="3">
        <v>45066</v>
      </c>
      <c r="B154" s="14" t="s">
        <v>131</v>
      </c>
      <c r="C154" s="9" t="s">
        <v>80</v>
      </c>
      <c r="D154" s="13" t="s">
        <v>130</v>
      </c>
      <c r="E154" s="9">
        <v>21</v>
      </c>
      <c r="F154" s="9">
        <v>38</v>
      </c>
      <c r="G154" s="9" t="s">
        <v>60</v>
      </c>
      <c r="H154" s="9" t="s">
        <v>76</v>
      </c>
      <c r="I154" s="9">
        <v>102</v>
      </c>
      <c r="J154" s="9" t="s">
        <v>57</v>
      </c>
      <c r="K154" s="9">
        <v>5</v>
      </c>
      <c r="L154" s="9" t="s">
        <v>92</v>
      </c>
      <c r="M154" s="10">
        <v>22</v>
      </c>
      <c r="N154" s="9">
        <v>40</v>
      </c>
      <c r="O154" s="9">
        <v>40</v>
      </c>
      <c r="P154" s="10">
        <v>108.55204095999999</v>
      </c>
      <c r="Q154" s="10">
        <v>0</v>
      </c>
      <c r="R154" s="10">
        <v>108.55204095999999</v>
      </c>
      <c r="S154" s="9" t="s">
        <v>67</v>
      </c>
      <c r="T154" s="12" t="s">
        <v>63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124</v>
      </c>
      <c r="AA154" s="8">
        <v>5518.15</v>
      </c>
      <c r="AB154" s="8">
        <v>0</v>
      </c>
      <c r="AC154" s="8">
        <v>5518.15</v>
      </c>
      <c r="AD154" s="8">
        <v>0</v>
      </c>
      <c r="AE154" s="8">
        <v>5518.15</v>
      </c>
      <c r="AF154" s="8">
        <v>0</v>
      </c>
      <c r="AG154" s="1" t="s">
        <v>119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 t="e">
        <v>#VALUE!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125</v>
      </c>
      <c r="BD154" s="56">
        <v>396.82856033333326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21</v>
      </c>
      <c r="F155" s="9">
        <v>37</v>
      </c>
      <c r="G155" s="9">
        <v>0</v>
      </c>
      <c r="H155" s="9">
        <v>0</v>
      </c>
      <c r="I155" s="9">
        <v>74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 t="s">
        <v>83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124</v>
      </c>
      <c r="AA155" s="8">
        <v>257662.68</v>
      </c>
      <c r="AB155" s="8">
        <v>12061.53</v>
      </c>
      <c r="AC155" s="8">
        <v>245601.15000000002</v>
      </c>
      <c r="AD155" s="8">
        <v>3478.5300000000007</v>
      </c>
      <c r="AE155" s="8">
        <v>254184.15000000002</v>
      </c>
      <c r="AF155" s="8" t="s">
        <v>58</v>
      </c>
      <c r="AG155" s="1" t="s">
        <v>120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126</v>
      </c>
      <c r="BD155" s="56">
        <v>0</v>
      </c>
    </row>
    <row r="156" spans="1:56" ht="27.75" customHeight="1" x14ac:dyDescent="0.45">
      <c r="A156" s="3">
        <v>9</v>
      </c>
      <c r="B156" s="14" t="s">
        <v>357</v>
      </c>
      <c r="C156" s="9" t="s">
        <v>352</v>
      </c>
      <c r="D156" s="13" t="s">
        <v>353</v>
      </c>
      <c r="E156" s="9">
        <v>22</v>
      </c>
      <c r="F156" s="9">
        <v>34</v>
      </c>
      <c r="G156" s="9" t="s">
        <v>60</v>
      </c>
      <c r="H156" s="9" t="s">
        <v>66</v>
      </c>
      <c r="I156" s="9">
        <v>115</v>
      </c>
      <c r="J156" s="9" t="s">
        <v>78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354</v>
      </c>
      <c r="T156" s="12">
        <v>45833</v>
      </c>
      <c r="U156" s="11">
        <v>239700</v>
      </c>
      <c r="V156" s="10">
        <v>0</v>
      </c>
      <c r="W156" s="10">
        <v>239700</v>
      </c>
      <c r="X156" s="10">
        <v>117200</v>
      </c>
      <c r="Y156" s="10">
        <v>128625</v>
      </c>
      <c r="Z156" s="9" t="s">
        <v>279</v>
      </c>
      <c r="AA156" s="8">
        <v>127579.27875</v>
      </c>
      <c r="AB156" s="8">
        <v>58910</v>
      </c>
      <c r="AC156" s="8">
        <v>68669.278749999998</v>
      </c>
      <c r="AD156" s="8">
        <v>7900</v>
      </c>
      <c r="AE156" s="8">
        <v>119679.27875</v>
      </c>
      <c r="AF156" s="8" t="s">
        <v>355</v>
      </c>
      <c r="AG156" s="1" t="s">
        <v>120</v>
      </c>
      <c r="AH156" s="1" t="s">
        <v>68</v>
      </c>
      <c r="AI156" s="1">
        <v>4</v>
      </c>
      <c r="AJ156" s="3">
        <v>45833</v>
      </c>
      <c r="AK156" s="3">
        <v>45829</v>
      </c>
      <c r="AL156" s="3">
        <v>45823</v>
      </c>
      <c r="AM156" s="3">
        <v>45830</v>
      </c>
      <c r="AN156" s="3">
        <v>45831</v>
      </c>
      <c r="AO156" s="3">
        <v>45831</v>
      </c>
      <c r="AP156" s="3">
        <v>45828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281</v>
      </c>
      <c r="BD156" s="56">
        <v>7337.0835368416683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21.6</v>
      </c>
      <c r="F157" s="9">
        <v>34</v>
      </c>
      <c r="G157" s="9">
        <v>0</v>
      </c>
      <c r="H157" s="9">
        <v>0</v>
      </c>
      <c r="I157" s="9">
        <v>97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279</v>
      </c>
      <c r="AA157" s="8">
        <v>127579.27875</v>
      </c>
      <c r="AB157" s="8">
        <v>58910</v>
      </c>
      <c r="AC157" s="8">
        <v>68669.278749999998</v>
      </c>
      <c r="AD157" s="8">
        <v>7900</v>
      </c>
      <c r="AE157" s="8">
        <v>119679.27875</v>
      </c>
      <c r="AF157" s="8" t="s">
        <v>58</v>
      </c>
      <c r="AG157" s="1" t="s">
        <v>120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281</v>
      </c>
      <c r="BD157" s="56">
        <v>0</v>
      </c>
    </row>
    <row r="158" spans="1:56" ht="27.75" customHeight="1" x14ac:dyDescent="0.45">
      <c r="A158" s="3">
        <v>45820</v>
      </c>
      <c r="B158" s="14" t="s">
        <v>133</v>
      </c>
      <c r="C158" s="9" t="s">
        <v>234</v>
      </c>
      <c r="D158" s="13" t="s">
        <v>569</v>
      </c>
      <c r="E158" s="9">
        <v>23</v>
      </c>
      <c r="F158" s="9">
        <v>38</v>
      </c>
      <c r="G158" s="9" t="s">
        <v>60</v>
      </c>
      <c r="H158" s="9" t="s">
        <v>66</v>
      </c>
      <c r="I158" s="9">
        <v>100</v>
      </c>
      <c r="J158" s="9" t="s">
        <v>57</v>
      </c>
      <c r="K158" s="9">
        <v>5</v>
      </c>
      <c r="L158" s="9" t="s">
        <v>93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71</v>
      </c>
      <c r="T158" s="12">
        <v>45834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84</v>
      </c>
      <c r="AA158" s="8">
        <v>5518.15</v>
      </c>
      <c r="AB158" s="8">
        <v>5518.15</v>
      </c>
      <c r="AC158" s="8">
        <v>0</v>
      </c>
      <c r="AD158" s="8">
        <v>0</v>
      </c>
      <c r="AE158" s="8">
        <v>5518.15</v>
      </c>
      <c r="AF158" s="8">
        <v>0</v>
      </c>
      <c r="AG158" s="1" t="s">
        <v>120</v>
      </c>
      <c r="AH158" s="1" t="s">
        <v>68</v>
      </c>
      <c r="AI158" s="1">
        <v>4</v>
      </c>
      <c r="AJ158" s="3">
        <v>45834</v>
      </c>
      <c r="AK158" s="3">
        <v>45830</v>
      </c>
      <c r="AL158" s="3">
        <v>45824</v>
      </c>
      <c r="AM158" s="3">
        <v>45831</v>
      </c>
      <c r="AN158" s="3">
        <v>45832</v>
      </c>
      <c r="AO158" s="3">
        <v>45832</v>
      </c>
      <c r="AP158" s="3">
        <v>45829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>
        <v>45820</v>
      </c>
      <c r="B159" s="14" t="s">
        <v>133</v>
      </c>
      <c r="C159" s="9" t="s">
        <v>258</v>
      </c>
      <c r="D159" s="13" t="s">
        <v>570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 t="s">
        <v>93</v>
      </c>
      <c r="M159" s="10">
        <v>24</v>
      </c>
      <c r="N159" s="9">
        <v>37</v>
      </c>
      <c r="O159" s="9">
        <v>50</v>
      </c>
      <c r="P159" s="10">
        <v>178.00067625600002</v>
      </c>
      <c r="Q159" s="10">
        <v>0</v>
      </c>
      <c r="R159" s="10">
        <v>178.00067625600002</v>
      </c>
      <c r="S159" s="9" t="s">
        <v>128</v>
      </c>
      <c r="T159" s="12">
        <v>45847</v>
      </c>
      <c r="U159" s="11">
        <v>6500</v>
      </c>
      <c r="V159" s="10">
        <v>0</v>
      </c>
      <c r="W159" s="10">
        <v>6500</v>
      </c>
      <c r="X159" s="10">
        <v>0</v>
      </c>
      <c r="Y159" s="10">
        <v>6825</v>
      </c>
      <c r="Z159" s="9" t="s">
        <v>84</v>
      </c>
      <c r="AA159" s="8">
        <v>6447.1549999999997</v>
      </c>
      <c r="AB159" s="8">
        <v>6447.1549999999997</v>
      </c>
      <c r="AC159" s="8">
        <v>0</v>
      </c>
      <c r="AD159" s="8">
        <v>0</v>
      </c>
      <c r="AE159" s="8">
        <v>0</v>
      </c>
      <c r="AF159" s="8">
        <v>0</v>
      </c>
      <c r="AG159" s="1" t="s">
        <v>61</v>
      </c>
      <c r="AH159" s="1" t="s">
        <v>68</v>
      </c>
      <c r="AI159" s="1">
        <v>4</v>
      </c>
      <c r="AJ159" s="3">
        <v>45847</v>
      </c>
      <c r="AK159" s="3">
        <v>45843</v>
      </c>
      <c r="AL159" s="3">
        <v>45837</v>
      </c>
      <c r="AM159" s="3">
        <v>45844</v>
      </c>
      <c r="AN159" s="3">
        <v>45845</v>
      </c>
      <c r="AO159" s="3">
        <v>45845</v>
      </c>
      <c r="AP159" s="3">
        <v>45842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45">
      <c r="A160" s="3">
        <v>45820</v>
      </c>
      <c r="B160" s="14" t="s">
        <v>133</v>
      </c>
      <c r="C160" s="9" t="s">
        <v>258</v>
      </c>
      <c r="D160" s="13" t="s">
        <v>571</v>
      </c>
      <c r="E160" s="9">
        <v>23</v>
      </c>
      <c r="F160" s="9">
        <v>34</v>
      </c>
      <c r="G160" s="9" t="s">
        <v>60</v>
      </c>
      <c r="H160" s="9">
        <v>0</v>
      </c>
      <c r="I160" s="9">
        <v>68</v>
      </c>
      <c r="J160" s="9" t="s">
        <v>57</v>
      </c>
      <c r="K160" s="9">
        <v>5</v>
      </c>
      <c r="L160" s="9" t="s">
        <v>93</v>
      </c>
      <c r="M160" s="10">
        <v>24</v>
      </c>
      <c r="N160" s="9">
        <v>37</v>
      </c>
      <c r="O160" s="9">
        <v>50</v>
      </c>
      <c r="P160" s="10">
        <v>178.00067625600002</v>
      </c>
      <c r="Q160" s="10">
        <v>0</v>
      </c>
      <c r="R160" s="10">
        <v>178.00067625600002</v>
      </c>
      <c r="S160" s="9" t="s">
        <v>128</v>
      </c>
      <c r="T160" s="12">
        <v>45847</v>
      </c>
      <c r="U160" s="11">
        <v>6500</v>
      </c>
      <c r="V160" s="10">
        <v>0</v>
      </c>
      <c r="W160" s="10">
        <v>6500</v>
      </c>
      <c r="X160" s="10">
        <v>0</v>
      </c>
      <c r="Y160" s="10">
        <v>6825</v>
      </c>
      <c r="Z160" s="9" t="s">
        <v>84</v>
      </c>
      <c r="AA160" s="8">
        <v>6447.1549999999997</v>
      </c>
      <c r="AB160" s="8">
        <v>6447.1549999999997</v>
      </c>
      <c r="AC160" s="8">
        <v>0</v>
      </c>
      <c r="AD160" s="8">
        <v>0</v>
      </c>
      <c r="AE160" s="8">
        <v>0</v>
      </c>
      <c r="AF160" s="8">
        <v>0</v>
      </c>
      <c r="AG160" s="1" t="s">
        <v>119</v>
      </c>
      <c r="AH160" s="1" t="s">
        <v>68</v>
      </c>
      <c r="AI160" s="1">
        <v>4</v>
      </c>
      <c r="AJ160" s="3">
        <v>45847</v>
      </c>
      <c r="AK160" s="3">
        <v>45843</v>
      </c>
      <c r="AL160" s="3">
        <v>45837</v>
      </c>
      <c r="AM160" s="3">
        <v>45844</v>
      </c>
      <c r="AN160" s="3">
        <v>45845</v>
      </c>
      <c r="AO160" s="3">
        <v>45845</v>
      </c>
      <c r="AP160" s="3">
        <v>45842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69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105</v>
      </c>
      <c r="BD160" s="56">
        <v>0</v>
      </c>
    </row>
    <row r="161" spans="1:56" ht="27.75" customHeight="1" x14ac:dyDescent="0.45">
      <c r="A161" s="3">
        <v>45820</v>
      </c>
      <c r="B161" s="14" t="s">
        <v>133</v>
      </c>
      <c r="C161" s="9" t="s">
        <v>258</v>
      </c>
      <c r="D161" s="13" t="s">
        <v>231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128</v>
      </c>
      <c r="T161" s="12">
        <v>45847</v>
      </c>
      <c r="U161" s="11">
        <v>7000</v>
      </c>
      <c r="V161" s="10">
        <v>0</v>
      </c>
      <c r="W161" s="10">
        <v>7000</v>
      </c>
      <c r="X161" s="10">
        <v>0</v>
      </c>
      <c r="Y161" s="10">
        <v>7350</v>
      </c>
      <c r="Z161" s="9" t="s">
        <v>84</v>
      </c>
      <c r="AA161" s="8">
        <v>7725.41</v>
      </c>
      <c r="AB161" s="8">
        <v>7725.41</v>
      </c>
      <c r="AC161" s="8">
        <v>0</v>
      </c>
      <c r="AD161" s="8">
        <v>0</v>
      </c>
      <c r="AE161" s="8">
        <v>7725.41</v>
      </c>
      <c r="AF161" s="8">
        <v>0</v>
      </c>
      <c r="AG161" s="1" t="s">
        <v>61</v>
      </c>
      <c r="AH161" s="1" t="s">
        <v>68</v>
      </c>
      <c r="AI161" s="1">
        <v>4</v>
      </c>
      <c r="AJ161" s="3">
        <v>45847</v>
      </c>
      <c r="AK161" s="3">
        <v>45843</v>
      </c>
      <c r="AL161" s="3">
        <v>45837</v>
      </c>
      <c r="AM161" s="3">
        <v>45844</v>
      </c>
      <c r="AN161" s="3">
        <v>45845</v>
      </c>
      <c r="AO161" s="3">
        <v>45845</v>
      </c>
      <c r="AP161" s="3">
        <v>45842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customHeight="1" x14ac:dyDescent="0.45">
      <c r="A162" s="3" t="s">
        <v>141</v>
      </c>
      <c r="B162" s="14" t="s">
        <v>141</v>
      </c>
      <c r="C162" s="9" t="s">
        <v>258</v>
      </c>
      <c r="D162" s="13" t="s">
        <v>61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93</v>
      </c>
      <c r="M162" s="10">
        <v>24</v>
      </c>
      <c r="N162" s="9">
        <v>37</v>
      </c>
      <c r="O162" s="9">
        <v>50</v>
      </c>
      <c r="P162" s="10">
        <v>273.84719423999996</v>
      </c>
      <c r="Q162" s="10">
        <v>0</v>
      </c>
      <c r="R162" s="10">
        <v>273.84719423999996</v>
      </c>
      <c r="S162" s="9" t="s">
        <v>128</v>
      </c>
      <c r="T162" s="12">
        <v>45838</v>
      </c>
      <c r="U162" s="11">
        <v>10000</v>
      </c>
      <c r="V162" s="10">
        <v>0</v>
      </c>
      <c r="W162" s="10">
        <v>10000</v>
      </c>
      <c r="X162" s="10">
        <v>0</v>
      </c>
      <c r="Y162" s="10">
        <v>10500</v>
      </c>
      <c r="Z162" s="9" t="s">
        <v>84</v>
      </c>
      <c r="AA162" s="8">
        <v>9918.7000000000007</v>
      </c>
      <c r="AB162" s="8">
        <v>9918.7000000000007</v>
      </c>
      <c r="AC162" s="8">
        <v>0</v>
      </c>
      <c r="AD162" s="8">
        <v>0</v>
      </c>
      <c r="AE162" s="8">
        <v>0</v>
      </c>
      <c r="AF162" s="8">
        <v>0</v>
      </c>
      <c r="AG162" s="1" t="s">
        <v>119</v>
      </c>
      <c r="AH162" s="1" t="s">
        <v>72</v>
      </c>
      <c r="AI162" s="1">
        <v>3</v>
      </c>
      <c r="AJ162" s="3">
        <v>45838</v>
      </c>
      <c r="AK162" s="3">
        <v>0</v>
      </c>
      <c r="AL162" s="3">
        <v>45828</v>
      </c>
      <c r="AM162" s="3">
        <v>45835</v>
      </c>
      <c r="AN162" s="3">
        <v>45836</v>
      </c>
      <c r="AO162" s="3">
        <v>45836</v>
      </c>
      <c r="AP162" s="3">
        <v>45833</v>
      </c>
      <c r="AQ162" s="3">
        <v>45837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84</v>
      </c>
      <c r="AA163" s="8">
        <v>36056.57</v>
      </c>
      <c r="AB163" s="8">
        <v>36056.57</v>
      </c>
      <c r="AC163" s="8">
        <v>0</v>
      </c>
      <c r="AD163" s="8">
        <v>0</v>
      </c>
      <c r="AE163" s="8">
        <v>13243.56</v>
      </c>
      <c r="AF163" s="8" t="s">
        <v>58</v>
      </c>
      <c r="AG163" s="1" t="s">
        <v>119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7.75" customHeight="1" x14ac:dyDescent="0.45">
      <c r="A164" s="3" t="s">
        <v>141</v>
      </c>
      <c r="B164" s="14" t="s">
        <v>141</v>
      </c>
      <c r="C164" s="9" t="s">
        <v>250</v>
      </c>
      <c r="D164" s="13" t="s">
        <v>61</v>
      </c>
      <c r="E164" s="9">
        <v>23</v>
      </c>
      <c r="F164" s="9">
        <v>34</v>
      </c>
      <c r="G164" s="9" t="s">
        <v>189</v>
      </c>
      <c r="H164" s="9">
        <v>0</v>
      </c>
      <c r="I164" s="9">
        <v>68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71</v>
      </c>
      <c r="T164" s="12">
        <v>45838</v>
      </c>
      <c r="U164" s="11">
        <v>10000</v>
      </c>
      <c r="V164" s="10">
        <v>0</v>
      </c>
      <c r="W164" s="10">
        <v>10000</v>
      </c>
      <c r="X164" s="10">
        <v>0</v>
      </c>
      <c r="Y164" s="10">
        <v>10500</v>
      </c>
      <c r="Z164" s="9" t="s">
        <v>191</v>
      </c>
      <c r="AA164" s="8">
        <v>9918.7000000000007</v>
      </c>
      <c r="AB164" s="8">
        <v>0</v>
      </c>
      <c r="AC164" s="8">
        <v>9918.7000000000007</v>
      </c>
      <c r="AD164" s="8">
        <v>0</v>
      </c>
      <c r="AE164" s="8">
        <v>0</v>
      </c>
      <c r="AF164" s="8">
        <v>0</v>
      </c>
      <c r="AG164" s="1" t="s">
        <v>119</v>
      </c>
      <c r="AH164" s="1" t="s">
        <v>74</v>
      </c>
      <c r="AI164" s="1">
        <v>2</v>
      </c>
      <c r="AJ164" s="3">
        <v>45838</v>
      </c>
      <c r="AK164" s="3">
        <v>0</v>
      </c>
      <c r="AL164" s="3">
        <v>45829</v>
      </c>
      <c r="AM164" s="3">
        <v>45836</v>
      </c>
      <c r="AN164" s="3">
        <v>45837</v>
      </c>
      <c r="AO164" s="3">
        <v>45837</v>
      </c>
      <c r="AP164" s="3">
        <v>45833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190</v>
      </c>
      <c r="BD164" s="56">
        <v>800.41704844444439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34</v>
      </c>
      <c r="G165" s="9" t="s">
        <v>189</v>
      </c>
      <c r="H165" s="9">
        <v>0</v>
      </c>
      <c r="I165" s="9">
        <v>68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191</v>
      </c>
      <c r="AA165" s="8">
        <v>9918.7000000000007</v>
      </c>
      <c r="AB165" s="8">
        <v>0</v>
      </c>
      <c r="AC165" s="8">
        <v>9918.7000000000007</v>
      </c>
      <c r="AD165" s="8">
        <v>0</v>
      </c>
      <c r="AE165" s="8">
        <v>0</v>
      </c>
      <c r="AF165" s="8">
        <v>0</v>
      </c>
      <c r="AG165" s="1" t="s">
        <v>122</v>
      </c>
      <c r="AH165" s="1">
        <v>0</v>
      </c>
      <c r="AI165" s="1" t="s">
        <v>15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190</v>
      </c>
      <c r="BD165" s="56">
        <v>0</v>
      </c>
    </row>
    <row r="166" spans="1:56" ht="27.75" customHeight="1" x14ac:dyDescent="0.45">
      <c r="A166" s="3">
        <v>45727</v>
      </c>
      <c r="B166" s="14" t="s">
        <v>300</v>
      </c>
      <c r="C166" s="9" t="s">
        <v>115</v>
      </c>
      <c r="D166" s="13" t="s">
        <v>59</v>
      </c>
      <c r="E166" s="9">
        <v>23</v>
      </c>
      <c r="F166" s="9">
        <v>40</v>
      </c>
      <c r="G166" s="9" t="s">
        <v>60</v>
      </c>
      <c r="H166" s="9" t="s">
        <v>66</v>
      </c>
      <c r="I166" s="9">
        <v>125</v>
      </c>
      <c r="J166" s="9" t="s">
        <v>57</v>
      </c>
      <c r="K166" s="9">
        <v>5</v>
      </c>
      <c r="L166" s="9" t="s">
        <v>221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67</v>
      </c>
      <c r="T166" s="12" t="s">
        <v>63</v>
      </c>
      <c r="U166" s="11">
        <v>1000</v>
      </c>
      <c r="V166" s="10">
        <v>0</v>
      </c>
      <c r="W166" s="10">
        <v>1000</v>
      </c>
      <c r="X166" s="10">
        <v>0</v>
      </c>
      <c r="Y166" s="10">
        <v>0</v>
      </c>
      <c r="Z166" s="9" t="s">
        <v>244</v>
      </c>
      <c r="AA166" s="8">
        <v>1159.5100000000002</v>
      </c>
      <c r="AB166" s="8">
        <v>1159.5100000000002</v>
      </c>
      <c r="AC166" s="8">
        <v>0</v>
      </c>
      <c r="AD166" s="8">
        <v>1159.5100000000002</v>
      </c>
      <c r="AE166" s="8">
        <v>0</v>
      </c>
      <c r="AF166" s="8" t="s">
        <v>247</v>
      </c>
      <c r="AG166" s="1" t="s">
        <v>119</v>
      </c>
      <c r="AH166" s="1" t="s">
        <v>156</v>
      </c>
      <c r="AI166" s="1">
        <v>2</v>
      </c>
      <c r="AJ166" s="3" t="s">
        <v>63</v>
      </c>
      <c r="AK166" s="3" t="e">
        <v>#VALUE!</v>
      </c>
      <c r="AL166" s="3">
        <v>0</v>
      </c>
      <c r="AM166" s="3">
        <v>0</v>
      </c>
      <c r="AN166" s="3">
        <v>0</v>
      </c>
      <c r="AO166" s="3" t="e">
        <v>#VALUE!</v>
      </c>
      <c r="AP166" s="3" t="e">
        <v>#VALUE!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152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108</v>
      </c>
      <c r="BD166" s="56">
        <v>0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23</v>
      </c>
      <c r="F167" s="9">
        <v>37</v>
      </c>
      <c r="G167" s="9">
        <v>0</v>
      </c>
      <c r="H167" s="9">
        <v>0</v>
      </c>
      <c r="I167" s="9">
        <v>85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244</v>
      </c>
      <c r="AA167" s="8">
        <v>1159.5100000000002</v>
      </c>
      <c r="AB167" s="8">
        <v>1159.5100000000002</v>
      </c>
      <c r="AC167" s="8">
        <v>0</v>
      </c>
      <c r="AD167" s="8">
        <v>1159.5100000000002</v>
      </c>
      <c r="AE167" s="8">
        <v>0</v>
      </c>
      <c r="AF167" s="8" t="s">
        <v>58</v>
      </c>
      <c r="AG167" s="1" t="s">
        <v>119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245</v>
      </c>
      <c r="BD167" s="56">
        <v>0</v>
      </c>
    </row>
    <row r="168" spans="1:56" ht="27.75" customHeight="1" x14ac:dyDescent="0.45">
      <c r="A168" s="3">
        <v>45601</v>
      </c>
      <c r="B168" s="14" t="s">
        <v>216</v>
      </c>
      <c r="C168" s="9" t="s">
        <v>94</v>
      </c>
      <c r="D168" s="13" t="s">
        <v>110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1758.5430635519999</v>
      </c>
      <c r="Q168" s="10">
        <v>0</v>
      </c>
      <c r="R168" s="10">
        <v>1758.5430635519999</v>
      </c>
      <c r="S168" s="9" t="s">
        <v>100</v>
      </c>
      <c r="T168" s="12">
        <v>45831</v>
      </c>
      <c r="U168" s="11">
        <v>54000</v>
      </c>
      <c r="V168" s="10">
        <v>0</v>
      </c>
      <c r="W168" s="10">
        <v>54000</v>
      </c>
      <c r="X168" s="10">
        <v>0</v>
      </c>
      <c r="Y168" s="10">
        <v>56700</v>
      </c>
      <c r="Z168" s="9" t="s">
        <v>101</v>
      </c>
      <c r="AA168" s="8">
        <v>58087.26</v>
      </c>
      <c r="AB168" s="8">
        <v>58087.26</v>
      </c>
      <c r="AC168" s="8">
        <v>0</v>
      </c>
      <c r="AD168" s="8">
        <v>0</v>
      </c>
      <c r="AE168" s="8">
        <v>0</v>
      </c>
      <c r="AF168" s="8">
        <v>0</v>
      </c>
      <c r="AG168" s="1" t="s">
        <v>120</v>
      </c>
      <c r="AH168" s="1" t="s">
        <v>72</v>
      </c>
      <c r="AI168" s="1">
        <v>3</v>
      </c>
      <c r="AJ168" s="3">
        <v>45831</v>
      </c>
      <c r="AK168" s="3">
        <v>0</v>
      </c>
      <c r="AL168" s="3">
        <v>45821</v>
      </c>
      <c r="AM168" s="3">
        <v>45828</v>
      </c>
      <c r="AN168" s="3">
        <v>45829</v>
      </c>
      <c r="AO168" s="3">
        <v>45829</v>
      </c>
      <c r="AP168" s="3">
        <v>45826</v>
      </c>
      <c r="AQ168" s="3">
        <v>45830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117</v>
      </c>
      <c r="BD168" s="56">
        <v>0</v>
      </c>
    </row>
    <row r="169" spans="1:56" ht="27.75" customHeight="1" x14ac:dyDescent="0.45">
      <c r="A169" s="3">
        <v>45601</v>
      </c>
      <c r="B169" s="14" t="s">
        <v>216</v>
      </c>
      <c r="C169" s="9" t="s">
        <v>94</v>
      </c>
      <c r="D169" s="13" t="s">
        <v>110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1758.5430635519999</v>
      </c>
      <c r="Q169" s="10">
        <v>0</v>
      </c>
      <c r="R169" s="10">
        <v>1758.5430635519999</v>
      </c>
      <c r="S169" s="9" t="s">
        <v>100</v>
      </c>
      <c r="T169" s="12">
        <v>45835</v>
      </c>
      <c r="U169" s="11">
        <v>54000</v>
      </c>
      <c r="V169" s="10">
        <v>0</v>
      </c>
      <c r="W169" s="10">
        <v>54000</v>
      </c>
      <c r="X169" s="10">
        <v>0</v>
      </c>
      <c r="Y169" s="10">
        <v>56700</v>
      </c>
      <c r="Z169" s="9" t="s">
        <v>101</v>
      </c>
      <c r="AA169" s="8">
        <v>58087.26</v>
      </c>
      <c r="AB169" s="8">
        <v>7498</v>
      </c>
      <c r="AC169" s="8">
        <v>50589.26</v>
      </c>
      <c r="AD169" s="8">
        <v>0</v>
      </c>
      <c r="AE169" s="8">
        <v>0</v>
      </c>
      <c r="AF169" s="8">
        <v>0</v>
      </c>
      <c r="AG169" s="1" t="s">
        <v>120</v>
      </c>
      <c r="AH169" s="1" t="s">
        <v>72</v>
      </c>
      <c r="AI169" s="1">
        <v>3</v>
      </c>
      <c r="AJ169" s="3">
        <v>45835</v>
      </c>
      <c r="AK169" s="3">
        <v>0</v>
      </c>
      <c r="AL169" s="3">
        <v>45825</v>
      </c>
      <c r="AM169" s="3">
        <v>45832</v>
      </c>
      <c r="AN169" s="3">
        <v>45833</v>
      </c>
      <c r="AO169" s="3">
        <v>45833</v>
      </c>
      <c r="AP169" s="3">
        <v>45830</v>
      </c>
      <c r="AQ169" s="3">
        <v>45834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117</v>
      </c>
      <c r="BD169" s="56">
        <v>6480.6668894388886</v>
      </c>
    </row>
    <row r="170" spans="1:56" ht="27.75" customHeight="1" x14ac:dyDescent="0.45">
      <c r="A170" s="3">
        <v>45601</v>
      </c>
      <c r="B170" s="14" t="s">
        <v>216</v>
      </c>
      <c r="C170" s="9" t="s">
        <v>94</v>
      </c>
      <c r="D170" s="13" t="s">
        <v>110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1396.4134549094399</v>
      </c>
      <c r="Q170" s="10">
        <v>0</v>
      </c>
      <c r="R170" s="10">
        <v>1396.4134549094399</v>
      </c>
      <c r="S170" s="9" t="s">
        <v>100</v>
      </c>
      <c r="T170" s="12">
        <v>45842</v>
      </c>
      <c r="U170" s="11">
        <v>50800</v>
      </c>
      <c r="V170" s="10">
        <v>7920</v>
      </c>
      <c r="W170" s="10">
        <v>42880</v>
      </c>
      <c r="X170" s="10">
        <v>0</v>
      </c>
      <c r="Y170" s="10">
        <v>45024</v>
      </c>
      <c r="Z170" s="9" t="s">
        <v>101</v>
      </c>
      <c r="AA170" s="8">
        <v>46125.587200000002</v>
      </c>
      <c r="AB170" s="8">
        <v>0</v>
      </c>
      <c r="AC170" s="8">
        <v>46125.587200000002</v>
      </c>
      <c r="AD170" s="8">
        <v>0</v>
      </c>
      <c r="AE170" s="8">
        <v>0</v>
      </c>
      <c r="AF170" s="8">
        <v>0</v>
      </c>
      <c r="AG170" s="1" t="s">
        <v>120</v>
      </c>
      <c r="AH170" s="1" t="s">
        <v>72</v>
      </c>
      <c r="AI170" s="1">
        <v>3</v>
      </c>
      <c r="AJ170" s="3">
        <v>45842</v>
      </c>
      <c r="AK170" s="3">
        <v>0</v>
      </c>
      <c r="AL170" s="3">
        <v>45832</v>
      </c>
      <c r="AM170" s="3">
        <v>45839</v>
      </c>
      <c r="AN170" s="3">
        <v>45840</v>
      </c>
      <c r="AO170" s="3">
        <v>45840</v>
      </c>
      <c r="AP170" s="3">
        <v>45837</v>
      </c>
      <c r="AQ170" s="3">
        <v>45841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117</v>
      </c>
      <c r="BD170" s="56">
        <v>5908.8542849404448</v>
      </c>
    </row>
    <row r="171" spans="1:56" ht="27.75" customHeight="1" x14ac:dyDescent="0.45">
      <c r="A171" s="3">
        <v>45601</v>
      </c>
      <c r="B171" s="14" t="s">
        <v>216</v>
      </c>
      <c r="C171" s="9" t="s">
        <v>94</v>
      </c>
      <c r="D171" s="13" t="s">
        <v>151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4070.701536</v>
      </c>
      <c r="Q171" s="10">
        <v>264</v>
      </c>
      <c r="R171" s="10">
        <v>3806.701536</v>
      </c>
      <c r="S171" s="9" t="s">
        <v>100</v>
      </c>
      <c r="T171" s="12" t="s">
        <v>63</v>
      </c>
      <c r="U171" s="11">
        <v>150000</v>
      </c>
      <c r="V171" s="10">
        <v>25000</v>
      </c>
      <c r="W171" s="10">
        <v>125000</v>
      </c>
      <c r="X171" s="10">
        <v>0</v>
      </c>
      <c r="Y171" s="10">
        <v>131250</v>
      </c>
      <c r="Z171" s="9" t="s">
        <v>276</v>
      </c>
      <c r="AA171" s="8">
        <v>134461.25</v>
      </c>
      <c r="AB171" s="8">
        <v>0</v>
      </c>
      <c r="AC171" s="8">
        <v>134461.25</v>
      </c>
      <c r="AD171" s="8">
        <v>0</v>
      </c>
      <c r="AE171" s="8">
        <v>0</v>
      </c>
      <c r="AF171" s="8" t="s">
        <v>277</v>
      </c>
      <c r="AG171" s="1" t="s">
        <v>120</v>
      </c>
      <c r="AH171" s="1" t="s">
        <v>72</v>
      </c>
      <c r="AI171" s="1">
        <v>3</v>
      </c>
      <c r="AJ171" s="3" t="s">
        <v>63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377</v>
      </c>
      <c r="AZ171" s="2">
        <v>0</v>
      </c>
      <c r="BA171" s="2">
        <v>0</v>
      </c>
      <c r="BB171" s="2">
        <v>0</v>
      </c>
      <c r="BC171" s="1" t="s">
        <v>117</v>
      </c>
      <c r="BD171" s="56">
        <v>17224.971679513892</v>
      </c>
    </row>
    <row r="172" spans="1:56" ht="27.75" customHeight="1" x14ac:dyDescent="0.45">
      <c r="A172" s="3">
        <v>45601</v>
      </c>
      <c r="B172" s="14" t="s">
        <v>216</v>
      </c>
      <c r="C172" s="9" t="s">
        <v>94</v>
      </c>
      <c r="D172" s="13" t="s">
        <v>151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6513.1224575999995</v>
      </c>
      <c r="Q172" s="10">
        <v>0</v>
      </c>
      <c r="R172" s="10">
        <v>6513.1224575999995</v>
      </c>
      <c r="S172" s="9" t="s">
        <v>100</v>
      </c>
      <c r="T172" s="12" t="s">
        <v>63</v>
      </c>
      <c r="U172" s="11">
        <v>200000</v>
      </c>
      <c r="V172" s="10">
        <v>0</v>
      </c>
      <c r="W172" s="10">
        <v>200000</v>
      </c>
      <c r="X172" s="10">
        <v>0</v>
      </c>
      <c r="Y172" s="10">
        <v>210000</v>
      </c>
      <c r="Z172" s="9" t="s">
        <v>276</v>
      </c>
      <c r="AA172" s="8">
        <v>215138.00000000003</v>
      </c>
      <c r="AB172" s="8">
        <v>0</v>
      </c>
      <c r="AC172" s="8">
        <v>215138.00000000003</v>
      </c>
      <c r="AD172" s="8">
        <v>0</v>
      </c>
      <c r="AE172" s="8">
        <v>0</v>
      </c>
      <c r="AF172" s="8" t="s">
        <v>277</v>
      </c>
      <c r="AG172" s="1" t="s">
        <v>119</v>
      </c>
      <c r="AH172" s="1" t="s">
        <v>72</v>
      </c>
      <c r="AI172" s="1">
        <v>3</v>
      </c>
      <c r="AJ172" s="3" t="s">
        <v>63</v>
      </c>
      <c r="AK172" s="3">
        <v>0</v>
      </c>
      <c r="AL172" s="3" t="e">
        <v>#VALUE!</v>
      </c>
      <c r="AM172" s="3" t="e">
        <v>#VALUE!</v>
      </c>
      <c r="AN172" s="3" t="e">
        <v>#VALUE!</v>
      </c>
      <c r="AO172" s="3" t="e">
        <v>#VALUE!</v>
      </c>
      <c r="AP172" s="3" t="e">
        <v>#VALUE!</v>
      </c>
      <c r="AQ172" s="3" t="e">
        <v>#VALUE!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45858</v>
      </c>
      <c r="AZ172" s="2">
        <v>0</v>
      </c>
      <c r="BA172" s="2">
        <v>0</v>
      </c>
      <c r="BB172" s="2">
        <v>0</v>
      </c>
      <c r="BC172" s="1" t="s">
        <v>117</v>
      </c>
      <c r="BD172" s="56">
        <v>27559.954687222227</v>
      </c>
    </row>
    <row r="173" spans="1:56" ht="27.75" customHeight="1" x14ac:dyDescent="0.45">
      <c r="A173" s="3">
        <v>45601</v>
      </c>
      <c r="B173" s="14" t="s">
        <v>216</v>
      </c>
      <c r="C173" s="9" t="s">
        <v>94</v>
      </c>
      <c r="D173" s="13" t="s">
        <v>151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6513.1224575999995</v>
      </c>
      <c r="Q173" s="10">
        <v>0</v>
      </c>
      <c r="R173" s="10">
        <v>6513.1224575999995</v>
      </c>
      <c r="S173" s="9" t="s">
        <v>100</v>
      </c>
      <c r="T173" s="12" t="s">
        <v>63</v>
      </c>
      <c r="U173" s="11">
        <v>200000</v>
      </c>
      <c r="V173" s="10">
        <v>0</v>
      </c>
      <c r="W173" s="10">
        <v>200000</v>
      </c>
      <c r="X173" s="10">
        <v>0</v>
      </c>
      <c r="Y173" s="10">
        <v>210000</v>
      </c>
      <c r="Z173" s="9" t="s">
        <v>101</v>
      </c>
      <c r="AA173" s="8">
        <v>215138.00000000003</v>
      </c>
      <c r="AB173" s="8">
        <v>0</v>
      </c>
      <c r="AC173" s="8">
        <v>215138.00000000003</v>
      </c>
      <c r="AD173" s="8">
        <v>0</v>
      </c>
      <c r="AE173" s="8">
        <v>0</v>
      </c>
      <c r="AF173" s="8" t="s">
        <v>277</v>
      </c>
      <c r="AG173" s="1" t="s">
        <v>119</v>
      </c>
      <c r="AH173" s="1" t="s">
        <v>72</v>
      </c>
      <c r="AI173" s="1">
        <v>3</v>
      </c>
      <c r="AJ173" s="3" t="s">
        <v>63</v>
      </c>
      <c r="AK173" s="3">
        <v>0</v>
      </c>
      <c r="AL173" s="3" t="e">
        <v>#VALUE!</v>
      </c>
      <c r="AM173" s="3" t="e">
        <v>#VALUE!</v>
      </c>
      <c r="AN173" s="3" t="e">
        <v>#VALUE!</v>
      </c>
      <c r="AO173" s="3" t="e">
        <v>#VALUE!</v>
      </c>
      <c r="AP173" s="3" t="e">
        <v>#VALUE!</v>
      </c>
      <c r="AQ173" s="3" t="e">
        <v>#VALUE!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45889</v>
      </c>
      <c r="AZ173" s="2">
        <v>0</v>
      </c>
      <c r="BA173" s="2">
        <v>0</v>
      </c>
      <c r="BB173" s="2">
        <v>0</v>
      </c>
      <c r="BC173" s="1" t="s">
        <v>117</v>
      </c>
      <c r="BD173" s="56">
        <v>27559.954687222227</v>
      </c>
    </row>
    <row r="174" spans="1:56" ht="27.75" customHeight="1" x14ac:dyDescent="0.45">
      <c r="A174" s="3">
        <v>45601</v>
      </c>
      <c r="B174" s="14" t="s">
        <v>216</v>
      </c>
      <c r="C174" s="9" t="s">
        <v>94</v>
      </c>
      <c r="D174" s="13" t="s">
        <v>151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3461.0081427440637</v>
      </c>
      <c r="Q174" s="10">
        <v>0</v>
      </c>
      <c r="R174" s="10">
        <v>3461.0081427440637</v>
      </c>
      <c r="S174" s="9" t="s">
        <v>100</v>
      </c>
      <c r="T174" s="12" t="s">
        <v>63</v>
      </c>
      <c r="U174" s="11">
        <v>106278</v>
      </c>
      <c r="V174" s="10">
        <v>0</v>
      </c>
      <c r="W174" s="10">
        <v>106278</v>
      </c>
      <c r="X174" s="10">
        <v>0</v>
      </c>
      <c r="Y174" s="10">
        <v>111591.90000000001</v>
      </c>
      <c r="Z174" s="9" t="s">
        <v>101</v>
      </c>
      <c r="AA174" s="8">
        <v>114322.18182000001</v>
      </c>
      <c r="AB174" s="8">
        <v>0</v>
      </c>
      <c r="AC174" s="8">
        <v>114322.18182000001</v>
      </c>
      <c r="AD174" s="8">
        <v>0</v>
      </c>
      <c r="AE174" s="8">
        <v>0</v>
      </c>
      <c r="AF174" s="8" t="s">
        <v>277</v>
      </c>
      <c r="AG174" s="1" t="s">
        <v>119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117</v>
      </c>
      <c r="BD174" s="56">
        <v>14645.084321243019</v>
      </c>
    </row>
    <row r="175" spans="1:56" ht="27.75" customHeight="1" x14ac:dyDescent="0.45">
      <c r="A175" s="3">
        <v>45601</v>
      </c>
      <c r="B175" s="14" t="s">
        <v>216</v>
      </c>
      <c r="C175" s="9" t="s">
        <v>94</v>
      </c>
      <c r="D175" s="13" t="s">
        <v>151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0</v>
      </c>
      <c r="Q175" s="10">
        <v>0</v>
      </c>
      <c r="R175" s="10">
        <v>0</v>
      </c>
      <c r="S175" s="9" t="s">
        <v>100</v>
      </c>
      <c r="T175" s="12" t="s">
        <v>137</v>
      </c>
      <c r="U175" s="11">
        <v>10000</v>
      </c>
      <c r="V175" s="10">
        <v>12607</v>
      </c>
      <c r="W175" s="10">
        <v>0</v>
      </c>
      <c r="X175" s="10">
        <v>56730</v>
      </c>
      <c r="Y175" s="10">
        <v>0</v>
      </c>
      <c r="Z175" s="9" t="s">
        <v>276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119</v>
      </c>
      <c r="AH175" s="1" t="s">
        <v>72</v>
      </c>
      <c r="AI175" s="1">
        <v>3</v>
      </c>
      <c r="AJ175" s="3" t="s">
        <v>137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 t="s">
        <v>280</v>
      </c>
      <c r="AZ175" s="2">
        <v>0</v>
      </c>
      <c r="BA175" s="2">
        <v>0</v>
      </c>
      <c r="BB175" s="2">
        <v>0</v>
      </c>
      <c r="BC175" s="1" t="s">
        <v>117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23</v>
      </c>
      <c r="F176" s="9">
        <v>37</v>
      </c>
      <c r="G176" s="9">
        <v>0</v>
      </c>
      <c r="H176" s="9">
        <v>0</v>
      </c>
      <c r="I176" s="9">
        <v>128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101</v>
      </c>
      <c r="AA176" s="8">
        <v>841359.53902000003</v>
      </c>
      <c r="AB176" s="8">
        <v>65585.260000000009</v>
      </c>
      <c r="AC176" s="8">
        <v>775774.27902000013</v>
      </c>
      <c r="AD176" s="8">
        <v>0</v>
      </c>
      <c r="AE176" s="8">
        <v>0</v>
      </c>
      <c r="AF176" s="8" t="s">
        <v>58</v>
      </c>
      <c r="AG176" s="1" t="s">
        <v>119</v>
      </c>
      <c r="AH176" s="1">
        <v>0</v>
      </c>
      <c r="AI176" s="1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118</v>
      </c>
      <c r="BD176" s="56">
        <v>0</v>
      </c>
    </row>
    <row r="177" spans="1:56" ht="27.75" customHeight="1" x14ac:dyDescent="0.45">
      <c r="A177" s="3" t="s">
        <v>141</v>
      </c>
      <c r="B177" s="14" t="s">
        <v>141</v>
      </c>
      <c r="C177" s="9" t="s">
        <v>148</v>
      </c>
      <c r="D177" s="13" t="s">
        <v>59</v>
      </c>
      <c r="E177" s="9">
        <v>26</v>
      </c>
      <c r="F177" s="9">
        <v>42</v>
      </c>
      <c r="G177" s="9" t="s">
        <v>60</v>
      </c>
      <c r="H177" s="9">
        <v>0</v>
      </c>
      <c r="I177" s="9">
        <v>100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45838</v>
      </c>
      <c r="U177" s="11">
        <v>40000</v>
      </c>
      <c r="V177" s="10">
        <v>0</v>
      </c>
      <c r="W177" s="10">
        <v>40000</v>
      </c>
      <c r="X177" s="10">
        <v>0</v>
      </c>
      <c r="Y177" s="10">
        <v>0</v>
      </c>
      <c r="Z177" s="9" t="s">
        <v>85</v>
      </c>
      <c r="AA177" s="8">
        <v>48615.600000000006</v>
      </c>
      <c r="AB177" s="8">
        <v>0</v>
      </c>
      <c r="AC177" s="8">
        <v>48615.600000000006</v>
      </c>
      <c r="AD177" s="8">
        <v>0</v>
      </c>
      <c r="AE177" s="8">
        <v>0</v>
      </c>
      <c r="AF177" s="8">
        <v>0</v>
      </c>
      <c r="AG177" s="1" t="s">
        <v>122</v>
      </c>
      <c r="AH177" s="1" t="s">
        <v>77</v>
      </c>
      <c r="AI177" s="1">
        <v>1</v>
      </c>
      <c r="AJ177" s="3">
        <v>45838</v>
      </c>
      <c r="AK177" s="3">
        <v>0</v>
      </c>
      <c r="AL177" s="3">
        <v>0</v>
      </c>
      <c r="AM177" s="3">
        <v>0</v>
      </c>
      <c r="AN177" s="3">
        <v>0</v>
      </c>
      <c r="AO177" s="3">
        <v>45837</v>
      </c>
      <c r="AP177" s="3">
        <v>45833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105</v>
      </c>
      <c r="BD177" s="56">
        <v>3925.4396133333335</v>
      </c>
    </row>
    <row r="178" spans="1:56" ht="27.75" customHeight="1" x14ac:dyDescent="0.45">
      <c r="A178" s="3" t="s">
        <v>141</v>
      </c>
      <c r="B178" s="14" t="s">
        <v>141</v>
      </c>
      <c r="C178" s="9" t="s">
        <v>196</v>
      </c>
      <c r="D178" s="13" t="s">
        <v>61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92</v>
      </c>
      <c r="M178" s="10">
        <v>27</v>
      </c>
      <c r="N178" s="9">
        <v>43</v>
      </c>
      <c r="O178" s="9">
        <v>40</v>
      </c>
      <c r="P178" s="10">
        <v>286.42936262399996</v>
      </c>
      <c r="Q178" s="10">
        <v>0</v>
      </c>
      <c r="R178" s="10">
        <v>286.42936262399996</v>
      </c>
      <c r="S178" s="9" t="s">
        <v>204</v>
      </c>
      <c r="T178" s="12">
        <v>45838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85</v>
      </c>
      <c r="AA178" s="8">
        <v>11874.499999999998</v>
      </c>
      <c r="AB178" s="8">
        <v>0</v>
      </c>
      <c r="AC178" s="8">
        <v>11874.499999999998</v>
      </c>
      <c r="AD178" s="8">
        <v>0</v>
      </c>
      <c r="AE178" s="8">
        <v>0</v>
      </c>
      <c r="AF178" s="8">
        <v>0</v>
      </c>
      <c r="AG178" s="1" t="s">
        <v>122</v>
      </c>
      <c r="AH178" s="1" t="s">
        <v>72</v>
      </c>
      <c r="AI178" s="1">
        <v>3</v>
      </c>
      <c r="AJ178" s="3">
        <v>45838</v>
      </c>
      <c r="AK178" s="3">
        <v>0</v>
      </c>
      <c r="AL178" s="3">
        <v>45828</v>
      </c>
      <c r="AM178" s="3">
        <v>45835</v>
      </c>
      <c r="AN178" s="3">
        <v>45836</v>
      </c>
      <c r="AO178" s="3">
        <v>45836</v>
      </c>
      <c r="AP178" s="3">
        <v>45833</v>
      </c>
      <c r="AQ178" s="3">
        <v>45837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105</v>
      </c>
      <c r="BD178" s="56">
        <v>958.79990555555537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26</v>
      </c>
      <c r="F179" s="9">
        <v>43</v>
      </c>
      <c r="G179" s="9" t="s">
        <v>60</v>
      </c>
      <c r="H179" s="9">
        <v>0</v>
      </c>
      <c r="I179" s="9">
        <v>102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85</v>
      </c>
      <c r="AA179" s="8">
        <v>60490.100000000006</v>
      </c>
      <c r="AB179" s="8">
        <v>0</v>
      </c>
      <c r="AC179" s="8">
        <v>60490.100000000006</v>
      </c>
      <c r="AD179" s="8">
        <v>0</v>
      </c>
      <c r="AE179" s="8">
        <v>0</v>
      </c>
      <c r="AF179" s="8" t="s">
        <v>58</v>
      </c>
      <c r="AG179" s="1" t="s">
        <v>120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105</v>
      </c>
      <c r="BD179" s="56">
        <v>0</v>
      </c>
    </row>
    <row r="180" spans="1:56" ht="27.75" customHeight="1" x14ac:dyDescent="0.45">
      <c r="A180" s="3">
        <v>45819</v>
      </c>
      <c r="B180" s="14" t="s">
        <v>133</v>
      </c>
      <c r="C180" s="9" t="s">
        <v>572</v>
      </c>
      <c r="D180" s="13" t="s">
        <v>59</v>
      </c>
      <c r="E180" s="9">
        <v>26</v>
      </c>
      <c r="F180" s="9">
        <v>43</v>
      </c>
      <c r="G180" s="9" t="s">
        <v>60</v>
      </c>
      <c r="H180" s="9">
        <v>0</v>
      </c>
      <c r="I180" s="9">
        <v>102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45829</v>
      </c>
      <c r="U180" s="11">
        <v>5000</v>
      </c>
      <c r="V180" s="10">
        <v>0</v>
      </c>
      <c r="W180" s="10">
        <v>5000</v>
      </c>
      <c r="X180" s="10">
        <v>0</v>
      </c>
      <c r="Y180" s="10">
        <v>0</v>
      </c>
      <c r="Z180" s="9" t="s">
        <v>157</v>
      </c>
      <c r="AA180" s="8">
        <v>6216.65</v>
      </c>
      <c r="AB180" s="8">
        <v>6216.65</v>
      </c>
      <c r="AC180" s="8">
        <v>0</v>
      </c>
      <c r="AD180" s="8">
        <v>0</v>
      </c>
      <c r="AE180" s="8">
        <v>0</v>
      </c>
      <c r="AF180" s="8">
        <v>0</v>
      </c>
      <c r="AG180" s="1" t="s">
        <v>120</v>
      </c>
      <c r="AH180" s="1" t="s">
        <v>77</v>
      </c>
      <c r="AI180" s="1">
        <v>1</v>
      </c>
      <c r="AJ180" s="3">
        <v>45829</v>
      </c>
      <c r="AK180" s="3">
        <v>0</v>
      </c>
      <c r="AL180" s="3">
        <v>0</v>
      </c>
      <c r="AM180" s="3">
        <v>0</v>
      </c>
      <c r="AN180" s="3">
        <v>0</v>
      </c>
      <c r="AO180" s="3">
        <v>45828</v>
      </c>
      <c r="AP180" s="3">
        <v>45824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0</v>
      </c>
    </row>
    <row r="181" spans="1:56" ht="27.75" customHeight="1" x14ac:dyDescent="0.45">
      <c r="A181" s="3">
        <v>45804</v>
      </c>
      <c r="B181" s="14" t="s">
        <v>491</v>
      </c>
      <c r="C181" s="9" t="s">
        <v>145</v>
      </c>
      <c r="D181" s="13" t="s">
        <v>59</v>
      </c>
      <c r="E181" s="9">
        <v>26</v>
      </c>
      <c r="F181" s="9">
        <v>39</v>
      </c>
      <c r="G181" s="9" t="s">
        <v>60</v>
      </c>
      <c r="H181" s="9">
        <v>0</v>
      </c>
      <c r="I181" s="9">
        <v>93</v>
      </c>
      <c r="J181" s="9" t="s">
        <v>57</v>
      </c>
      <c r="K181" s="9">
        <v>5</v>
      </c>
      <c r="L181" s="9" t="s">
        <v>93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128</v>
      </c>
      <c r="T181" s="12">
        <v>45821</v>
      </c>
      <c r="U181" s="11">
        <v>8800</v>
      </c>
      <c r="V181" s="10">
        <v>3500</v>
      </c>
      <c r="W181" s="10">
        <v>5300</v>
      </c>
      <c r="X181" s="10">
        <v>0</v>
      </c>
      <c r="Y181" s="10">
        <v>0</v>
      </c>
      <c r="Z181" s="9" t="s">
        <v>157</v>
      </c>
      <c r="AA181" s="8">
        <v>5997.3209999999999</v>
      </c>
      <c r="AB181" s="8">
        <v>5997.3209999999999</v>
      </c>
      <c r="AC181" s="8">
        <v>0</v>
      </c>
      <c r="AD181" s="8">
        <v>0</v>
      </c>
      <c r="AE181" s="8">
        <v>0</v>
      </c>
      <c r="AF181" s="8">
        <v>0</v>
      </c>
      <c r="AG181" s="1" t="s">
        <v>119</v>
      </c>
      <c r="AH181" s="1" t="s">
        <v>77</v>
      </c>
      <c r="AI181" s="1">
        <v>1</v>
      </c>
      <c r="AJ181" s="3">
        <v>45821</v>
      </c>
      <c r="AK181" s="3">
        <v>0</v>
      </c>
      <c r="AL181" s="3">
        <v>0</v>
      </c>
      <c r="AM181" s="3">
        <v>0</v>
      </c>
      <c r="AN181" s="3">
        <v>0</v>
      </c>
      <c r="AO181" s="3">
        <v>45820</v>
      </c>
      <c r="AP181" s="3">
        <v>45816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7.75" customHeight="1" x14ac:dyDescent="0.45">
      <c r="A182" s="3">
        <v>45817</v>
      </c>
      <c r="B182" s="14" t="s">
        <v>551</v>
      </c>
      <c r="C182" s="9" t="s">
        <v>196</v>
      </c>
      <c r="D182" s="13" t="s">
        <v>552</v>
      </c>
      <c r="E182" s="9">
        <v>26</v>
      </c>
      <c r="F182" s="9">
        <v>41</v>
      </c>
      <c r="G182" s="9" t="s">
        <v>60</v>
      </c>
      <c r="H182" s="9">
        <v>0</v>
      </c>
      <c r="I182" s="9">
        <v>97</v>
      </c>
      <c r="J182" s="9" t="s">
        <v>57</v>
      </c>
      <c r="K182" s="9">
        <v>5</v>
      </c>
      <c r="L182" s="9" t="s">
        <v>92</v>
      </c>
      <c r="M182" s="10">
        <v>27</v>
      </c>
      <c r="N182" s="9">
        <v>43</v>
      </c>
      <c r="O182" s="9">
        <v>40</v>
      </c>
      <c r="P182" s="10">
        <v>114.57174504959998</v>
      </c>
      <c r="Q182" s="10">
        <v>0</v>
      </c>
      <c r="R182" s="10">
        <v>114.57174504959998</v>
      </c>
      <c r="S182" s="9" t="s">
        <v>204</v>
      </c>
      <c r="T182" s="12">
        <v>45828</v>
      </c>
      <c r="U182" s="11">
        <v>4000</v>
      </c>
      <c r="V182" s="10">
        <v>0</v>
      </c>
      <c r="W182" s="10">
        <v>4000</v>
      </c>
      <c r="X182" s="10">
        <v>0</v>
      </c>
      <c r="Y182" s="10">
        <v>4200</v>
      </c>
      <c r="Z182" s="9" t="s">
        <v>157</v>
      </c>
      <c r="AA182" s="8">
        <v>4749.8</v>
      </c>
      <c r="AB182" s="8">
        <v>4749.8</v>
      </c>
      <c r="AC182" s="8">
        <v>0</v>
      </c>
      <c r="AD182" s="8">
        <v>0</v>
      </c>
      <c r="AE182" s="8">
        <v>0</v>
      </c>
      <c r="AF182" s="8">
        <v>0</v>
      </c>
      <c r="AG182" s="1" t="s">
        <v>119</v>
      </c>
      <c r="AH182" s="1" t="s">
        <v>72</v>
      </c>
      <c r="AI182" s="1">
        <v>3</v>
      </c>
      <c r="AJ182" s="3">
        <v>45828</v>
      </c>
      <c r="AK182" s="3">
        <v>0</v>
      </c>
      <c r="AL182" s="3">
        <v>45818</v>
      </c>
      <c r="AM182" s="3">
        <v>45825</v>
      </c>
      <c r="AN182" s="3">
        <v>45826</v>
      </c>
      <c r="AO182" s="3">
        <v>45826</v>
      </c>
      <c r="AP182" s="3">
        <v>45823</v>
      </c>
      <c r="AQ182" s="3">
        <v>45827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106</v>
      </c>
      <c r="BD182" s="56">
        <v>0</v>
      </c>
    </row>
    <row r="183" spans="1:56" ht="27.75" customHeight="1" x14ac:dyDescent="0.45">
      <c r="A183" s="3">
        <v>45817</v>
      </c>
      <c r="B183" s="14" t="s">
        <v>551</v>
      </c>
      <c r="C183" s="9" t="s">
        <v>196</v>
      </c>
      <c r="D183" s="13" t="s">
        <v>543</v>
      </c>
      <c r="E183" s="9">
        <v>26</v>
      </c>
      <c r="F183" s="9">
        <v>41</v>
      </c>
      <c r="G183" s="9" t="s">
        <v>60</v>
      </c>
      <c r="H183" s="9">
        <v>0</v>
      </c>
      <c r="I183" s="9">
        <v>97</v>
      </c>
      <c r="J183" s="9" t="s">
        <v>57</v>
      </c>
      <c r="K183" s="9">
        <v>5</v>
      </c>
      <c r="L183" s="9" t="s">
        <v>92</v>
      </c>
      <c r="M183" s="10">
        <v>27</v>
      </c>
      <c r="N183" s="9">
        <v>43</v>
      </c>
      <c r="O183" s="9">
        <v>40</v>
      </c>
      <c r="P183" s="10">
        <v>114.57174504959998</v>
      </c>
      <c r="Q183" s="10">
        <v>0</v>
      </c>
      <c r="R183" s="10">
        <v>114.57174504959998</v>
      </c>
      <c r="S183" s="9" t="s">
        <v>204</v>
      </c>
      <c r="T183" s="12">
        <v>45828</v>
      </c>
      <c r="U183" s="11">
        <v>4000</v>
      </c>
      <c r="V183" s="10">
        <v>0</v>
      </c>
      <c r="W183" s="10">
        <v>4000</v>
      </c>
      <c r="X183" s="10">
        <v>0</v>
      </c>
      <c r="Y183" s="10">
        <v>4200</v>
      </c>
      <c r="Z183" s="9" t="s">
        <v>157</v>
      </c>
      <c r="AA183" s="8">
        <v>4749.8</v>
      </c>
      <c r="AB183" s="8">
        <v>4749.8</v>
      </c>
      <c r="AC183" s="8">
        <v>0</v>
      </c>
      <c r="AD183" s="8">
        <v>0</v>
      </c>
      <c r="AE183" s="8">
        <v>0</v>
      </c>
      <c r="AF183" s="8">
        <v>0</v>
      </c>
      <c r="AG183" s="1" t="s">
        <v>119</v>
      </c>
      <c r="AH183" s="1" t="s">
        <v>72</v>
      </c>
      <c r="AI183" s="1">
        <v>3</v>
      </c>
      <c r="AJ183" s="3">
        <v>45828</v>
      </c>
      <c r="AK183" s="3">
        <v>0</v>
      </c>
      <c r="AL183" s="3">
        <v>45818</v>
      </c>
      <c r="AM183" s="3">
        <v>45825</v>
      </c>
      <c r="AN183" s="3">
        <v>45826</v>
      </c>
      <c r="AO183" s="3">
        <v>45826</v>
      </c>
      <c r="AP183" s="3">
        <v>45823</v>
      </c>
      <c r="AQ183" s="3">
        <v>45827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0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100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157</v>
      </c>
      <c r="AA184" s="8">
        <v>21713.571</v>
      </c>
      <c r="AB184" s="8">
        <v>21713.571</v>
      </c>
      <c r="AC184" s="8">
        <v>0</v>
      </c>
      <c r="AD184" s="8">
        <v>0</v>
      </c>
      <c r="AE184" s="8">
        <v>0</v>
      </c>
      <c r="AF184" s="8" t="s">
        <v>58</v>
      </c>
      <c r="AG184" s="1" t="s">
        <v>121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7.75" customHeight="1" x14ac:dyDescent="0.45">
      <c r="A185" s="3">
        <v>45813</v>
      </c>
      <c r="B185" s="14" t="s">
        <v>517</v>
      </c>
      <c r="C185" s="9" t="s">
        <v>492</v>
      </c>
      <c r="D185" s="13" t="s">
        <v>493</v>
      </c>
      <c r="E185" s="9">
        <v>26</v>
      </c>
      <c r="F185" s="9">
        <v>40</v>
      </c>
      <c r="G185" s="9" t="s">
        <v>60</v>
      </c>
      <c r="H185" s="9">
        <v>0</v>
      </c>
      <c r="I185" s="9">
        <v>108</v>
      </c>
      <c r="J185" s="9" t="s">
        <v>57</v>
      </c>
      <c r="K185" s="9">
        <v>5</v>
      </c>
      <c r="L185" s="9" t="s">
        <v>93</v>
      </c>
      <c r="M185" s="10">
        <v>27</v>
      </c>
      <c r="N185" s="9">
        <v>43</v>
      </c>
      <c r="O185" s="9">
        <v>40</v>
      </c>
      <c r="P185" s="10">
        <v>286.42936262399996</v>
      </c>
      <c r="Q185" s="10">
        <v>0</v>
      </c>
      <c r="R185" s="10">
        <v>286.42936262399996</v>
      </c>
      <c r="S185" s="9" t="s">
        <v>494</v>
      </c>
      <c r="T185" s="12">
        <v>45825</v>
      </c>
      <c r="U185" s="11">
        <v>10000</v>
      </c>
      <c r="V185" s="10">
        <v>0</v>
      </c>
      <c r="W185" s="10">
        <v>10000</v>
      </c>
      <c r="X185" s="10">
        <v>10600</v>
      </c>
      <c r="Y185" s="10">
        <v>0</v>
      </c>
      <c r="Z185" s="9" t="s">
        <v>223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122</v>
      </c>
      <c r="AH185" s="1" t="s">
        <v>72</v>
      </c>
      <c r="AI185" s="1">
        <v>3</v>
      </c>
      <c r="AJ185" s="3">
        <v>45825</v>
      </c>
      <c r="AK185" s="3">
        <v>0</v>
      </c>
      <c r="AL185" s="3">
        <v>45815</v>
      </c>
      <c r="AM185" s="3">
        <v>45822</v>
      </c>
      <c r="AN185" s="3">
        <v>45823</v>
      </c>
      <c r="AO185" s="3">
        <v>45823</v>
      </c>
      <c r="AP185" s="3">
        <v>45820</v>
      </c>
      <c r="AQ185" s="3">
        <v>45824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104</v>
      </c>
      <c r="BD185" s="56">
        <v>0</v>
      </c>
    </row>
    <row r="186" spans="1:56" ht="27.75" customHeight="1" x14ac:dyDescent="0.45">
      <c r="A186" s="3" t="s">
        <v>141</v>
      </c>
      <c r="B186" s="14" t="s">
        <v>141</v>
      </c>
      <c r="C186" s="9" t="s">
        <v>113</v>
      </c>
      <c r="D186" s="13" t="s">
        <v>59</v>
      </c>
      <c r="E186" s="9">
        <v>26</v>
      </c>
      <c r="F186" s="9">
        <v>43</v>
      </c>
      <c r="G186" s="9" t="s">
        <v>60</v>
      </c>
      <c r="H186" s="9">
        <v>0</v>
      </c>
      <c r="I186" s="9">
        <v>116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45838</v>
      </c>
      <c r="U186" s="11">
        <v>20000</v>
      </c>
      <c r="V186" s="10">
        <v>0</v>
      </c>
      <c r="W186" s="10">
        <v>20000</v>
      </c>
      <c r="X186" s="10">
        <v>0</v>
      </c>
      <c r="Y186" s="10">
        <v>0</v>
      </c>
      <c r="Z186" s="9" t="s">
        <v>223</v>
      </c>
      <c r="AA186" s="8">
        <v>24866.6</v>
      </c>
      <c r="AB186" s="8">
        <v>7916</v>
      </c>
      <c r="AC186" s="8">
        <v>16950.599999999999</v>
      </c>
      <c r="AD186" s="8">
        <v>0</v>
      </c>
      <c r="AE186" s="8">
        <v>0</v>
      </c>
      <c r="AF186" s="8">
        <v>0</v>
      </c>
      <c r="AG186" s="1" t="s">
        <v>122</v>
      </c>
      <c r="AH186" s="1" t="s">
        <v>77</v>
      </c>
      <c r="AI186" s="1">
        <v>1</v>
      </c>
      <c r="AJ186" s="3">
        <v>45838</v>
      </c>
      <c r="AK186" s="3">
        <v>0</v>
      </c>
      <c r="AL186" s="3">
        <v>0</v>
      </c>
      <c r="AM186" s="3">
        <v>0</v>
      </c>
      <c r="AN186" s="3">
        <v>0</v>
      </c>
      <c r="AO186" s="3">
        <v>45837</v>
      </c>
      <c r="AP186" s="3">
        <v>45833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104</v>
      </c>
      <c r="BD186" s="56">
        <v>1684.51296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116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223</v>
      </c>
      <c r="AA187" s="8">
        <v>24866.6</v>
      </c>
      <c r="AB187" s="8">
        <v>7916</v>
      </c>
      <c r="AC187" s="8">
        <v>16950.599999999999</v>
      </c>
      <c r="AD187" s="8">
        <v>0</v>
      </c>
      <c r="AE187" s="8">
        <v>0</v>
      </c>
      <c r="AF187" s="8" t="s">
        <v>58</v>
      </c>
      <c r="AG187" s="1" t="s">
        <v>122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224</v>
      </c>
      <c r="BD187" s="56">
        <v>0</v>
      </c>
    </row>
    <row r="188" spans="1:56" ht="27.75" customHeight="1" x14ac:dyDescent="0.45">
      <c r="A188" s="3">
        <v>45799</v>
      </c>
      <c r="B188" s="14" t="s">
        <v>424</v>
      </c>
      <c r="C188" s="9" t="s">
        <v>113</v>
      </c>
      <c r="D188" s="13" t="s">
        <v>59</v>
      </c>
      <c r="E188" s="9">
        <v>26</v>
      </c>
      <c r="F188" s="9">
        <v>43</v>
      </c>
      <c r="G188" s="9" t="s">
        <v>60</v>
      </c>
      <c r="H188" s="9" t="s">
        <v>66</v>
      </c>
      <c r="I188" s="9">
        <v>150</v>
      </c>
      <c r="J188" s="9" t="s">
        <v>57</v>
      </c>
      <c r="K188" s="9">
        <v>5</v>
      </c>
      <c r="L188" s="9" t="s">
        <v>92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114</v>
      </c>
      <c r="T188" s="12">
        <v>45825</v>
      </c>
      <c r="U188" s="11">
        <v>15000</v>
      </c>
      <c r="V188" s="10">
        <v>0</v>
      </c>
      <c r="W188" s="10">
        <v>15000</v>
      </c>
      <c r="X188" s="10">
        <v>0</v>
      </c>
      <c r="Y188" s="10">
        <v>0</v>
      </c>
      <c r="Z188" s="9" t="s">
        <v>89</v>
      </c>
      <c r="AA188" s="8">
        <v>18649.949999999997</v>
      </c>
      <c r="AB188" s="8">
        <v>18649.949999999997</v>
      </c>
      <c r="AC188" s="8">
        <v>0</v>
      </c>
      <c r="AD188" s="8">
        <v>1717</v>
      </c>
      <c r="AE188" s="8">
        <v>16932.949999999997</v>
      </c>
      <c r="AF188" s="8" t="s">
        <v>247</v>
      </c>
      <c r="AG188" s="1" t="s">
        <v>119</v>
      </c>
      <c r="AH188" s="1" t="s">
        <v>389</v>
      </c>
      <c r="AI188" s="1">
        <v>2</v>
      </c>
      <c r="AJ188" s="3">
        <v>45825</v>
      </c>
      <c r="AK188" s="3">
        <v>0</v>
      </c>
      <c r="AL188" s="3">
        <v>0</v>
      </c>
      <c r="AM188" s="3">
        <v>0</v>
      </c>
      <c r="AN188" s="3">
        <v>0</v>
      </c>
      <c r="AO188" s="3">
        <v>45823</v>
      </c>
      <c r="AP188" s="3">
        <v>45820</v>
      </c>
      <c r="AQ188" s="3">
        <v>45824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152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0</v>
      </c>
    </row>
    <row r="189" spans="1:56" ht="27.75" customHeight="1" x14ac:dyDescent="0.45">
      <c r="A189" s="3">
        <v>45815</v>
      </c>
      <c r="B189" s="14" t="s">
        <v>527</v>
      </c>
      <c r="C189" s="9" t="s">
        <v>113</v>
      </c>
      <c r="D189" s="13" t="s">
        <v>59</v>
      </c>
      <c r="E189" s="9">
        <v>26</v>
      </c>
      <c r="F189" s="9">
        <v>43</v>
      </c>
      <c r="G189" s="9" t="s">
        <v>60</v>
      </c>
      <c r="H189" s="9" t="s">
        <v>66</v>
      </c>
      <c r="I189" s="9">
        <v>150</v>
      </c>
      <c r="J189" s="9" t="s">
        <v>57</v>
      </c>
      <c r="K189" s="9">
        <v>5</v>
      </c>
      <c r="L189" s="9" t="s">
        <v>92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45835</v>
      </c>
      <c r="U189" s="11">
        <v>15000</v>
      </c>
      <c r="V189" s="10">
        <v>0</v>
      </c>
      <c r="W189" s="10">
        <v>15000</v>
      </c>
      <c r="X189" s="10">
        <v>0</v>
      </c>
      <c r="Y189" s="10">
        <v>0</v>
      </c>
      <c r="Z189" s="9" t="s">
        <v>89</v>
      </c>
      <c r="AA189" s="8">
        <v>18649.949999999997</v>
      </c>
      <c r="AB189" s="8">
        <v>18649.949999999997</v>
      </c>
      <c r="AC189" s="8">
        <v>0</v>
      </c>
      <c r="AD189" s="8">
        <v>0</v>
      </c>
      <c r="AE189" s="8">
        <v>18649.949999999997</v>
      </c>
      <c r="AF189" s="8" t="s">
        <v>247</v>
      </c>
      <c r="AG189" s="1" t="s">
        <v>119</v>
      </c>
      <c r="AH189" s="1" t="s">
        <v>389</v>
      </c>
      <c r="AI189" s="1">
        <v>2</v>
      </c>
      <c r="AJ189" s="3">
        <v>45835</v>
      </c>
      <c r="AK189" s="3">
        <v>0</v>
      </c>
      <c r="AL189" s="3">
        <v>0</v>
      </c>
      <c r="AM189" s="3">
        <v>0</v>
      </c>
      <c r="AN189" s="3">
        <v>0</v>
      </c>
      <c r="AO189" s="3">
        <v>45833</v>
      </c>
      <c r="AP189" s="3">
        <v>45830</v>
      </c>
      <c r="AQ189" s="3">
        <v>45834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152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107</v>
      </c>
      <c r="BD189" s="56">
        <v>0</v>
      </c>
    </row>
    <row r="190" spans="1:56" ht="27.75" customHeight="1" x14ac:dyDescent="0.45">
      <c r="A190" s="3">
        <v>45820</v>
      </c>
      <c r="B190" s="14" t="s">
        <v>133</v>
      </c>
      <c r="C190" s="9" t="s">
        <v>113</v>
      </c>
      <c r="D190" s="13" t="s">
        <v>59</v>
      </c>
      <c r="E190" s="9">
        <v>26</v>
      </c>
      <c r="F190" s="9">
        <v>43</v>
      </c>
      <c r="G190" s="9" t="s">
        <v>60</v>
      </c>
      <c r="H190" s="9" t="s">
        <v>66</v>
      </c>
      <c r="I190" s="9">
        <v>150</v>
      </c>
      <c r="J190" s="9" t="s">
        <v>57</v>
      </c>
      <c r="K190" s="9">
        <v>5</v>
      </c>
      <c r="L190" s="9" t="s">
        <v>92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114</v>
      </c>
      <c r="T190" s="12">
        <v>45838</v>
      </c>
      <c r="U190" s="11">
        <v>15000</v>
      </c>
      <c r="V190" s="10">
        <v>0</v>
      </c>
      <c r="W190" s="10">
        <v>15000</v>
      </c>
      <c r="X190" s="10">
        <v>0</v>
      </c>
      <c r="Y190" s="10">
        <v>0</v>
      </c>
      <c r="Z190" s="9" t="s">
        <v>89</v>
      </c>
      <c r="AA190" s="8">
        <v>18649.949999999997</v>
      </c>
      <c r="AB190" s="8">
        <v>11775</v>
      </c>
      <c r="AC190" s="8">
        <v>6874.9499999999971</v>
      </c>
      <c r="AD190" s="8">
        <v>0</v>
      </c>
      <c r="AE190" s="8">
        <v>18649.949999999997</v>
      </c>
      <c r="AF190" s="8" t="s">
        <v>247</v>
      </c>
      <c r="AG190" s="1" t="s">
        <v>123</v>
      </c>
      <c r="AH190" s="1" t="s">
        <v>389</v>
      </c>
      <c r="AI190" s="1">
        <v>2</v>
      </c>
      <c r="AJ190" s="3">
        <v>45838</v>
      </c>
      <c r="AK190" s="3">
        <v>0</v>
      </c>
      <c r="AL190" s="3">
        <v>0</v>
      </c>
      <c r="AM190" s="3">
        <v>0</v>
      </c>
      <c r="AN190" s="3">
        <v>0</v>
      </c>
      <c r="AO190" s="3">
        <v>45836</v>
      </c>
      <c r="AP190" s="3">
        <v>45833</v>
      </c>
      <c r="AQ190" s="3">
        <v>45837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152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107</v>
      </c>
      <c r="BD190" s="56">
        <v>709.03650999999979</v>
      </c>
    </row>
    <row r="191" spans="1:56" ht="27.75" customHeight="1" x14ac:dyDescent="0.45">
      <c r="A191" s="3">
        <v>0</v>
      </c>
      <c r="B191" s="14">
        <v>0</v>
      </c>
      <c r="C191" s="9">
        <v>0</v>
      </c>
      <c r="D191" s="13">
        <v>0</v>
      </c>
      <c r="E191" s="9">
        <v>26</v>
      </c>
      <c r="F191" s="9">
        <v>43</v>
      </c>
      <c r="G191" s="9">
        <v>0</v>
      </c>
      <c r="H191" s="9">
        <v>0</v>
      </c>
      <c r="I191" s="9">
        <v>120</v>
      </c>
      <c r="J191" s="9" t="s">
        <v>57</v>
      </c>
      <c r="K191" s="9">
        <v>5</v>
      </c>
      <c r="L191" s="9">
        <v>0</v>
      </c>
      <c r="M191" s="10">
        <v>0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>
        <v>0</v>
      </c>
      <c r="T191" s="12"/>
      <c r="U191" s="11">
        <v>0</v>
      </c>
      <c r="V191" s="10">
        <v>0</v>
      </c>
      <c r="W191" s="10">
        <v>0</v>
      </c>
      <c r="X191" s="10">
        <v>0</v>
      </c>
      <c r="Y191" s="10">
        <v>0</v>
      </c>
      <c r="Z191" s="9" t="s">
        <v>89</v>
      </c>
      <c r="AA191" s="8">
        <v>55949.849999999991</v>
      </c>
      <c r="AB191" s="8">
        <v>49074.899999999994</v>
      </c>
      <c r="AC191" s="8">
        <v>6874.9499999999971</v>
      </c>
      <c r="AD191" s="8">
        <v>1717</v>
      </c>
      <c r="AE191" s="8">
        <v>54232.849999999991</v>
      </c>
      <c r="AF191" s="8" t="s">
        <v>58</v>
      </c>
      <c r="AG191" s="1" t="s">
        <v>122</v>
      </c>
      <c r="AH191" s="1">
        <v>0</v>
      </c>
      <c r="AI191" s="1" t="s">
        <v>15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109</v>
      </c>
      <c r="BD191" s="56">
        <v>0</v>
      </c>
    </row>
    <row r="192" spans="1:56" ht="27.75" customHeight="1" x14ac:dyDescent="0.45">
      <c r="A192" s="3">
        <v>45800</v>
      </c>
      <c r="B192" s="14" t="s">
        <v>420</v>
      </c>
      <c r="C192" s="9" t="s">
        <v>158</v>
      </c>
      <c r="D192" s="13" t="s">
        <v>159</v>
      </c>
      <c r="E192" s="9">
        <v>28</v>
      </c>
      <c r="F192" s="9">
        <v>41</v>
      </c>
      <c r="G192" s="9" t="s">
        <v>60</v>
      </c>
      <c r="H192" s="9">
        <v>0</v>
      </c>
      <c r="I192" s="9">
        <v>120</v>
      </c>
      <c r="J192" s="9" t="s">
        <v>57</v>
      </c>
      <c r="K192" s="9">
        <v>3</v>
      </c>
      <c r="L192" s="9" t="s">
        <v>93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71</v>
      </c>
      <c r="T192" s="12">
        <v>45833</v>
      </c>
      <c r="U192" s="11">
        <v>50000</v>
      </c>
      <c r="V192" s="10">
        <v>8339</v>
      </c>
      <c r="W192" s="10">
        <v>41661</v>
      </c>
      <c r="X192" s="10">
        <v>27330</v>
      </c>
      <c r="Y192" s="10">
        <v>23803.5</v>
      </c>
      <c r="Z192" s="9" t="s">
        <v>132</v>
      </c>
      <c r="AA192" s="8">
        <v>28265.466075</v>
      </c>
      <c r="AB192" s="8">
        <v>16520</v>
      </c>
      <c r="AC192" s="8">
        <v>11745.466075</v>
      </c>
      <c r="AD192" s="8">
        <v>0</v>
      </c>
      <c r="AE192" s="8">
        <v>0</v>
      </c>
      <c r="AF192" s="8">
        <v>0</v>
      </c>
      <c r="AG192" s="1" t="s">
        <v>119</v>
      </c>
      <c r="AH192" s="1" t="s">
        <v>160</v>
      </c>
      <c r="AI192" s="1">
        <v>2</v>
      </c>
      <c r="AJ192" s="3">
        <v>45833</v>
      </c>
      <c r="AK192" s="3">
        <v>0</v>
      </c>
      <c r="AL192" s="3">
        <v>45824</v>
      </c>
      <c r="AM192" s="3">
        <v>45831</v>
      </c>
      <c r="AN192" s="3">
        <v>0</v>
      </c>
      <c r="AO192" s="3">
        <v>45832</v>
      </c>
      <c r="AP192" s="3">
        <v>45828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 t="s">
        <v>573</v>
      </c>
      <c r="AZ192" s="2">
        <v>0</v>
      </c>
      <c r="BA192" s="2">
        <v>0</v>
      </c>
      <c r="BB192" s="2">
        <v>0</v>
      </c>
      <c r="BC192" s="1" t="s">
        <v>107</v>
      </c>
      <c r="BD192" s="56">
        <v>1320.0598816513891</v>
      </c>
    </row>
    <row r="193" spans="1:56" ht="27.75" customHeight="1" x14ac:dyDescent="0.45">
      <c r="A193" s="3" t="s">
        <v>141</v>
      </c>
      <c r="B193" s="14" t="s">
        <v>141</v>
      </c>
      <c r="C193" s="9" t="s">
        <v>113</v>
      </c>
      <c r="D193" s="13" t="s">
        <v>59</v>
      </c>
      <c r="E193" s="9">
        <v>28</v>
      </c>
      <c r="F193" s="9">
        <v>47</v>
      </c>
      <c r="G193" s="9" t="s">
        <v>60</v>
      </c>
      <c r="H193" s="9" t="s">
        <v>66</v>
      </c>
      <c r="I193" s="9">
        <v>180</v>
      </c>
      <c r="J193" s="9" t="s">
        <v>57</v>
      </c>
      <c r="K193" s="9">
        <v>5</v>
      </c>
      <c r="L193" s="9" t="s">
        <v>93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45838</v>
      </c>
      <c r="U193" s="11">
        <v>10000</v>
      </c>
      <c r="V193" s="10">
        <v>0</v>
      </c>
      <c r="W193" s="10">
        <v>10000</v>
      </c>
      <c r="X193" s="10">
        <v>0</v>
      </c>
      <c r="Y193" s="10">
        <v>0</v>
      </c>
      <c r="Z193" s="9" t="s">
        <v>132</v>
      </c>
      <c r="AA193" s="8">
        <v>13550.900000000001</v>
      </c>
      <c r="AB193" s="8">
        <v>0</v>
      </c>
      <c r="AC193" s="8">
        <v>13550.900000000001</v>
      </c>
      <c r="AD193" s="8">
        <v>0</v>
      </c>
      <c r="AE193" s="8">
        <v>13550.900000000001</v>
      </c>
      <c r="AF193" s="8">
        <v>0</v>
      </c>
      <c r="AG193" s="1">
        <v>0</v>
      </c>
      <c r="AH193" s="1" t="s">
        <v>77</v>
      </c>
      <c r="AI193" s="1">
        <v>1</v>
      </c>
      <c r="AJ193" s="3">
        <v>45838</v>
      </c>
      <c r="AK193" s="3">
        <v>0</v>
      </c>
      <c r="AL193" s="3">
        <v>0</v>
      </c>
      <c r="AM193" s="3">
        <v>0</v>
      </c>
      <c r="AN193" s="3">
        <v>0</v>
      </c>
      <c r="AO193" s="3">
        <v>45837</v>
      </c>
      <c r="AP193" s="3">
        <v>45833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1522.9705944444447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28</v>
      </c>
      <c r="F194" s="9">
        <v>43</v>
      </c>
      <c r="G194" s="9">
        <v>0</v>
      </c>
      <c r="H194" s="9">
        <v>0</v>
      </c>
      <c r="I194" s="9">
        <v>130</v>
      </c>
      <c r="J194" s="9" t="s">
        <v>57</v>
      </c>
      <c r="K194" s="9">
        <v>3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132</v>
      </c>
      <c r="AA194" s="8">
        <v>41816.366074999998</v>
      </c>
      <c r="AB194" s="8">
        <v>16520</v>
      </c>
      <c r="AC194" s="8">
        <v>25296.366075000002</v>
      </c>
      <c r="AD194" s="8">
        <v>0</v>
      </c>
      <c r="AE194" s="8">
        <v>13550.900000000001</v>
      </c>
      <c r="AF194" s="8" t="s">
        <v>58</v>
      </c>
      <c r="AG194" s="1">
        <v>0</v>
      </c>
      <c r="AH194" s="1">
        <v>0</v>
      </c>
      <c r="AI194" s="1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161</v>
      </c>
      <c r="BD194" s="56">
        <v>0</v>
      </c>
    </row>
  </sheetData>
  <autoFilter ref="A5:BD19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4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E02FF-6C8B-44DB-A297-7B5FA9190331}">
  <sheetPr>
    <tabColor rgb="FFFFFF00"/>
  </sheetPr>
  <dimension ref="A1:BD199"/>
  <sheetViews>
    <sheetView zoomScale="80" zoomScaleNormal="80" workbookViewId="0">
      <selection activeCell="K19" sqref="K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45821</v>
      </c>
      <c r="E3" s="81" t="s">
        <v>52</v>
      </c>
      <c r="F3" s="81"/>
      <c r="G3" s="82">
        <v>10.4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 t="s">
        <v>141</v>
      </c>
      <c r="B6" s="14" t="s">
        <v>141</v>
      </c>
      <c r="C6" s="9" t="s">
        <v>284</v>
      </c>
      <c r="D6" s="13" t="s">
        <v>285</v>
      </c>
      <c r="E6" s="9">
        <v>16</v>
      </c>
      <c r="F6" s="9">
        <v>25</v>
      </c>
      <c r="G6" s="9" t="s">
        <v>60</v>
      </c>
      <c r="H6" s="9" t="s">
        <v>66</v>
      </c>
      <c r="I6" s="9">
        <v>50</v>
      </c>
      <c r="J6" s="9" t="s">
        <v>57</v>
      </c>
      <c r="K6" s="9">
        <v>5</v>
      </c>
      <c r="L6" s="9" t="s">
        <v>92</v>
      </c>
      <c r="M6" s="10">
        <v>19</v>
      </c>
      <c r="N6" s="9">
        <v>28</v>
      </c>
      <c r="O6" s="9">
        <v>40</v>
      </c>
      <c r="P6" s="10">
        <v>65.624642943999987</v>
      </c>
      <c r="Q6" s="10">
        <v>0</v>
      </c>
      <c r="R6" s="10">
        <v>65.624642943999987</v>
      </c>
      <c r="S6" s="9" t="s">
        <v>71</v>
      </c>
      <c r="T6" s="12" t="s">
        <v>63</v>
      </c>
      <c r="U6" s="11">
        <v>5000</v>
      </c>
      <c r="V6" s="10">
        <v>0</v>
      </c>
      <c r="W6" s="10">
        <v>5000</v>
      </c>
      <c r="X6" s="10">
        <v>0</v>
      </c>
      <c r="Y6" s="10">
        <v>5250</v>
      </c>
      <c r="Z6" s="9" t="s">
        <v>286</v>
      </c>
      <c r="AA6" s="8">
        <v>3702.0499999999997</v>
      </c>
      <c r="AB6" s="8">
        <v>3372</v>
      </c>
      <c r="AC6" s="8">
        <v>330.04999999999973</v>
      </c>
      <c r="AD6" s="8">
        <v>0</v>
      </c>
      <c r="AE6" s="8">
        <v>3702.0499999999997</v>
      </c>
      <c r="AF6" s="8">
        <v>0</v>
      </c>
      <c r="AG6" s="1" t="s">
        <v>120</v>
      </c>
      <c r="AH6" s="1" t="s">
        <v>68</v>
      </c>
      <c r="AI6" s="1">
        <v>4</v>
      </c>
      <c r="AJ6" s="3" t="s">
        <v>63</v>
      </c>
      <c r="AK6" s="3" t="e">
        <v>#VALUE!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 t="e">
        <v>#VALUE!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65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18.776177777777768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 t="s">
        <v>96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286</v>
      </c>
      <c r="AA7" s="8">
        <v>3702.0499999999997</v>
      </c>
      <c r="AB7" s="8">
        <v>3372</v>
      </c>
      <c r="AC7" s="8">
        <v>330.04999999999973</v>
      </c>
      <c r="AD7" s="8">
        <v>0</v>
      </c>
      <c r="AE7" s="8">
        <v>3702.0499999999997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134</v>
      </c>
      <c r="BD7" s="56">
        <v>0</v>
      </c>
    </row>
    <row r="8" spans="1:56" ht="27.75" customHeight="1" x14ac:dyDescent="0.45">
      <c r="A8" s="3">
        <v>45814</v>
      </c>
      <c r="B8" s="14" t="s">
        <v>495</v>
      </c>
      <c r="C8" s="9" t="s">
        <v>496</v>
      </c>
      <c r="D8" s="13" t="s">
        <v>497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93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71</v>
      </c>
      <c r="T8" s="12">
        <v>45829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305</v>
      </c>
      <c r="AA8" s="8">
        <v>3702.0499999999997</v>
      </c>
      <c r="AB8" s="8">
        <v>3702.0499999999997</v>
      </c>
      <c r="AC8" s="8">
        <v>0</v>
      </c>
      <c r="AD8" s="8">
        <v>0</v>
      </c>
      <c r="AE8" s="8">
        <v>0</v>
      </c>
      <c r="AF8" s="8" t="s">
        <v>421</v>
      </c>
      <c r="AG8" s="1" t="s">
        <v>120</v>
      </c>
      <c r="AH8" s="1" t="s">
        <v>74</v>
      </c>
      <c r="AI8" s="1">
        <v>2</v>
      </c>
      <c r="AJ8" s="3">
        <v>45829</v>
      </c>
      <c r="AK8" s="3">
        <v>0</v>
      </c>
      <c r="AL8" s="3">
        <v>45820</v>
      </c>
      <c r="AM8" s="3">
        <v>45827</v>
      </c>
      <c r="AN8" s="3">
        <v>45828</v>
      </c>
      <c r="AO8" s="3">
        <v>45828</v>
      </c>
      <c r="AP8" s="3">
        <v>45824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498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>
        <v>0</v>
      </c>
      <c r="H9" s="9">
        <v>0</v>
      </c>
      <c r="I9" s="9">
        <v>47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305</v>
      </c>
      <c r="AA9" s="8">
        <v>3702.0499999999997</v>
      </c>
      <c r="AB9" s="8">
        <v>3702.0499999999997</v>
      </c>
      <c r="AC9" s="8">
        <v>0</v>
      </c>
      <c r="AD9" s="8">
        <v>0</v>
      </c>
      <c r="AE9" s="8">
        <v>0</v>
      </c>
      <c r="AF9" s="8" t="s">
        <v>58</v>
      </c>
      <c r="AG9" s="1" t="s">
        <v>119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499</v>
      </c>
      <c r="BD9" s="56">
        <v>0</v>
      </c>
    </row>
    <row r="10" spans="1:56" ht="27.75" customHeight="1" x14ac:dyDescent="0.45">
      <c r="A10" s="3" t="s">
        <v>141</v>
      </c>
      <c r="B10" s="14" t="s">
        <v>141</v>
      </c>
      <c r="C10" s="9" t="s">
        <v>242</v>
      </c>
      <c r="D10" s="13" t="s">
        <v>290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 t="s">
        <v>63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139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 t="s">
        <v>63</v>
      </c>
      <c r="AK10" s="3">
        <v>0</v>
      </c>
      <c r="AL10" s="3" t="e">
        <v>#VALUE!</v>
      </c>
      <c r="AM10" s="3" t="e">
        <v>#VALUE!</v>
      </c>
      <c r="AN10" s="3" t="e">
        <v>#VALUE!</v>
      </c>
      <c r="AO10" s="3" t="e">
        <v>#VALUE!</v>
      </c>
      <c r="AP10" s="3" t="e">
        <v>#VALUE!</v>
      </c>
      <c r="AQ10" s="3" t="e">
        <v>#VALUE!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228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139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45805</v>
      </c>
      <c r="B12" s="14" t="s">
        <v>428</v>
      </c>
      <c r="C12" s="9" t="s">
        <v>329</v>
      </c>
      <c r="D12" s="13" t="s">
        <v>429</v>
      </c>
      <c r="E12" s="9">
        <v>18</v>
      </c>
      <c r="F12" s="9">
        <v>28</v>
      </c>
      <c r="G12" s="9" t="s">
        <v>60</v>
      </c>
      <c r="H12" s="9" t="s">
        <v>66</v>
      </c>
      <c r="I12" s="9">
        <v>69</v>
      </c>
      <c r="J12" s="9" t="s">
        <v>57</v>
      </c>
      <c r="K12" s="9">
        <v>5</v>
      </c>
      <c r="L12" s="9" t="s">
        <v>221</v>
      </c>
      <c r="M12" s="10">
        <v>19</v>
      </c>
      <c r="N12" s="9">
        <v>31</v>
      </c>
      <c r="O12" s="9">
        <v>60</v>
      </c>
      <c r="P12" s="10">
        <v>108.98378203199999</v>
      </c>
      <c r="Q12" s="10">
        <v>0</v>
      </c>
      <c r="R12" s="10">
        <v>108.98378203199999</v>
      </c>
      <c r="S12" s="9" t="s">
        <v>71</v>
      </c>
      <c r="T12" s="12">
        <v>45821</v>
      </c>
      <c r="U12" s="11">
        <v>10000</v>
      </c>
      <c r="V12" s="10">
        <v>5000</v>
      </c>
      <c r="W12" s="10">
        <v>5000</v>
      </c>
      <c r="X12" s="10">
        <v>10600</v>
      </c>
      <c r="Y12" s="10">
        <v>0</v>
      </c>
      <c r="Z12" s="9" t="s">
        <v>143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421</v>
      </c>
      <c r="AG12" s="1" t="s">
        <v>120</v>
      </c>
      <c r="AH12" s="1" t="s">
        <v>75</v>
      </c>
      <c r="AI12" s="1">
        <v>4</v>
      </c>
      <c r="AJ12" s="3">
        <v>45821</v>
      </c>
      <c r="AK12" s="3">
        <v>45817</v>
      </c>
      <c r="AL12" s="3">
        <v>45810</v>
      </c>
      <c r="AM12" s="3">
        <v>45818</v>
      </c>
      <c r="AN12" s="3">
        <v>45819</v>
      </c>
      <c r="AO12" s="3">
        <v>45820</v>
      </c>
      <c r="AP12" s="3">
        <v>45816</v>
      </c>
      <c r="AQ12" s="3">
        <v>45821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45797</v>
      </c>
      <c r="B13" s="14" t="s">
        <v>379</v>
      </c>
      <c r="C13" s="9" t="s">
        <v>184</v>
      </c>
      <c r="D13" s="13" t="s">
        <v>365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45834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143</v>
      </c>
      <c r="AA13" s="8">
        <v>8801.1</v>
      </c>
      <c r="AB13" s="8">
        <v>6000</v>
      </c>
      <c r="AC13" s="8">
        <v>2801.1000000000004</v>
      </c>
      <c r="AD13" s="8">
        <v>0</v>
      </c>
      <c r="AE13" s="8">
        <v>8801.1</v>
      </c>
      <c r="AF13" s="8" t="s">
        <v>307</v>
      </c>
      <c r="AG13" s="1" t="s">
        <v>120</v>
      </c>
      <c r="AH13" s="1" t="s">
        <v>75</v>
      </c>
      <c r="AI13" s="1">
        <v>4</v>
      </c>
      <c r="AJ13" s="3">
        <v>45834</v>
      </c>
      <c r="AK13" s="3">
        <v>45830</v>
      </c>
      <c r="AL13" s="3">
        <v>45823</v>
      </c>
      <c r="AM13" s="3">
        <v>45831</v>
      </c>
      <c r="AN13" s="3">
        <v>45832</v>
      </c>
      <c r="AO13" s="3">
        <v>45833</v>
      </c>
      <c r="AP13" s="3">
        <v>45829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179.27040000000005</v>
      </c>
    </row>
    <row r="14" spans="1:56" ht="27.75" customHeight="1" x14ac:dyDescent="0.45">
      <c r="A14" s="3">
        <v>0</v>
      </c>
      <c r="B14" s="14">
        <v>0</v>
      </c>
      <c r="C14" s="9">
        <v>0</v>
      </c>
      <c r="D14" s="13" t="s">
        <v>96</v>
      </c>
      <c r="E14" s="9">
        <v>18</v>
      </c>
      <c r="F14" s="9">
        <v>25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143</v>
      </c>
      <c r="AA14" s="8">
        <v>8801.1</v>
      </c>
      <c r="AB14" s="8">
        <v>6000</v>
      </c>
      <c r="AC14" s="8">
        <v>2801.1000000000004</v>
      </c>
      <c r="AD14" s="8">
        <v>0</v>
      </c>
      <c r="AE14" s="8">
        <v>8801.1</v>
      </c>
      <c r="AF14" s="8" t="s">
        <v>58</v>
      </c>
      <c r="AG14" s="1" t="s">
        <v>120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144</v>
      </c>
      <c r="BD14" s="56">
        <v>0</v>
      </c>
    </row>
    <row r="15" spans="1:56" ht="27.75" customHeight="1" x14ac:dyDescent="0.45">
      <c r="A15" s="3">
        <v>45820</v>
      </c>
      <c r="B15" s="14" t="s">
        <v>574</v>
      </c>
      <c r="C15" s="9" t="s">
        <v>291</v>
      </c>
      <c r="D15" s="13" t="s">
        <v>553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92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180</v>
      </c>
      <c r="AA15" s="8">
        <v>4400.55</v>
      </c>
      <c r="AB15" s="8">
        <v>4400.55</v>
      </c>
      <c r="AC15" s="8">
        <v>0</v>
      </c>
      <c r="AD15" s="8">
        <v>0</v>
      </c>
      <c r="AE15" s="8">
        <v>0</v>
      </c>
      <c r="AF15" s="8">
        <v>0</v>
      </c>
      <c r="AG15" s="1" t="s">
        <v>120</v>
      </c>
      <c r="AH15" s="1" t="s">
        <v>74</v>
      </c>
      <c r="AI15" s="1">
        <v>2</v>
      </c>
      <c r="AJ15" s="3">
        <v>45827</v>
      </c>
      <c r="AK15" s="3">
        <v>0</v>
      </c>
      <c r="AL15" s="3">
        <v>45818</v>
      </c>
      <c r="AM15" s="3">
        <v>45825</v>
      </c>
      <c r="AN15" s="3">
        <v>45826</v>
      </c>
      <c r="AO15" s="3">
        <v>45826</v>
      </c>
      <c r="AP15" s="3">
        <v>45822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45820</v>
      </c>
      <c r="B16" s="14" t="s">
        <v>574</v>
      </c>
      <c r="C16" s="9" t="s">
        <v>291</v>
      </c>
      <c r="D16" s="13" t="s">
        <v>554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92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45827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180</v>
      </c>
      <c r="AA16" s="8">
        <v>4400.55</v>
      </c>
      <c r="AB16" s="8">
        <v>3199</v>
      </c>
      <c r="AC16" s="8">
        <v>1201.5500000000002</v>
      </c>
      <c r="AD16" s="8">
        <v>0</v>
      </c>
      <c r="AE16" s="8">
        <v>0</v>
      </c>
      <c r="AF16" s="8">
        <v>0</v>
      </c>
      <c r="AG16" s="1" t="s">
        <v>120</v>
      </c>
      <c r="AH16" s="1" t="s">
        <v>74</v>
      </c>
      <c r="AI16" s="1">
        <v>2</v>
      </c>
      <c r="AJ16" s="3">
        <v>45827</v>
      </c>
      <c r="AK16" s="3">
        <v>0</v>
      </c>
      <c r="AL16" s="3">
        <v>45818</v>
      </c>
      <c r="AM16" s="3">
        <v>45825</v>
      </c>
      <c r="AN16" s="3">
        <v>45826</v>
      </c>
      <c r="AO16" s="3">
        <v>45826</v>
      </c>
      <c r="AP16" s="3">
        <v>45822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87.259231111111134</v>
      </c>
    </row>
    <row r="17" spans="1:56" ht="27.75" customHeight="1" x14ac:dyDescent="0.45">
      <c r="A17" s="3">
        <v>45820</v>
      </c>
      <c r="B17" s="14" t="s">
        <v>574</v>
      </c>
      <c r="C17" s="9" t="s">
        <v>291</v>
      </c>
      <c r="D17" s="13" t="s">
        <v>555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180</v>
      </c>
      <c r="AA17" s="8">
        <v>4400.55</v>
      </c>
      <c r="AB17" s="8">
        <v>0</v>
      </c>
      <c r="AC17" s="8">
        <v>4400.55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45827</v>
      </c>
      <c r="AK17" s="3">
        <v>0</v>
      </c>
      <c r="AL17" s="3">
        <v>45818</v>
      </c>
      <c r="AM17" s="3">
        <v>45825</v>
      </c>
      <c r="AN17" s="3">
        <v>45826</v>
      </c>
      <c r="AO17" s="3">
        <v>45826</v>
      </c>
      <c r="AP17" s="3">
        <v>45822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319.57772000000011</v>
      </c>
    </row>
    <row r="18" spans="1:56" ht="27.75" customHeight="1" x14ac:dyDescent="0.45">
      <c r="A18" s="3">
        <v>45820</v>
      </c>
      <c r="B18" s="14" t="s">
        <v>133</v>
      </c>
      <c r="C18" s="9" t="s">
        <v>575</v>
      </c>
      <c r="D18" s="13" t="s">
        <v>576</v>
      </c>
      <c r="E18" s="9">
        <v>19</v>
      </c>
      <c r="F18" s="9">
        <v>28</v>
      </c>
      <c r="G18" s="9" t="s">
        <v>60</v>
      </c>
      <c r="H18" s="9">
        <v>0</v>
      </c>
      <c r="I18" s="9">
        <v>56</v>
      </c>
      <c r="J18" s="9" t="s">
        <v>57</v>
      </c>
      <c r="K18" s="9">
        <v>5</v>
      </c>
      <c r="L18" s="9" t="s">
        <v>93</v>
      </c>
      <c r="M18" s="10">
        <v>20</v>
      </c>
      <c r="N18" s="9">
        <v>30</v>
      </c>
      <c r="O18" s="9">
        <v>90</v>
      </c>
      <c r="P18" s="10">
        <v>999.17219519999981</v>
      </c>
      <c r="Q18" s="10">
        <v>0</v>
      </c>
      <c r="R18" s="10">
        <v>999.17219519999981</v>
      </c>
      <c r="S18" s="9" t="s">
        <v>128</v>
      </c>
      <c r="T18" s="12">
        <v>45835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180</v>
      </c>
      <c r="AA18" s="8">
        <v>24726.9</v>
      </c>
      <c r="AB18" s="8">
        <v>0</v>
      </c>
      <c r="AC18" s="8">
        <v>24726.9</v>
      </c>
      <c r="AD18" s="8">
        <v>0</v>
      </c>
      <c r="AE18" s="8">
        <v>0</v>
      </c>
      <c r="AF18" s="8">
        <v>0</v>
      </c>
      <c r="AG18" s="1" t="s">
        <v>61</v>
      </c>
      <c r="AH18" s="1" t="s">
        <v>72</v>
      </c>
      <c r="AI18" s="1">
        <v>3</v>
      </c>
      <c r="AJ18" s="3">
        <v>45835</v>
      </c>
      <c r="AK18" s="3">
        <v>0</v>
      </c>
      <c r="AL18" s="3">
        <v>45825</v>
      </c>
      <c r="AM18" s="3">
        <v>45832</v>
      </c>
      <c r="AN18" s="3">
        <v>45833</v>
      </c>
      <c r="AO18" s="3">
        <v>45833</v>
      </c>
      <c r="AP18" s="3">
        <v>45830</v>
      </c>
      <c r="AQ18" s="3">
        <v>45834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1795.7224266666669</v>
      </c>
    </row>
    <row r="19" spans="1:56" ht="27.75" customHeight="1" x14ac:dyDescent="0.45">
      <c r="A19" s="3">
        <v>0</v>
      </c>
      <c r="B19" s="14" t="s">
        <v>133</v>
      </c>
      <c r="C19" s="9" t="s">
        <v>142</v>
      </c>
      <c r="D19" s="13" t="s">
        <v>129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45841</v>
      </c>
      <c r="U19" s="11">
        <v>100000</v>
      </c>
      <c r="V19" s="10">
        <v>0</v>
      </c>
      <c r="W19" s="10">
        <v>100000</v>
      </c>
      <c r="X19" s="10">
        <v>0</v>
      </c>
      <c r="Y19" s="10">
        <v>105000</v>
      </c>
      <c r="Z19" s="9" t="s">
        <v>180</v>
      </c>
      <c r="AA19" s="8">
        <v>88010.999999999985</v>
      </c>
      <c r="AB19" s="8">
        <v>0</v>
      </c>
      <c r="AC19" s="8">
        <v>88010.999999999985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45841</v>
      </c>
      <c r="AK19" s="3">
        <v>0</v>
      </c>
      <c r="AL19" s="3">
        <v>45832</v>
      </c>
      <c r="AM19" s="3">
        <v>45839</v>
      </c>
      <c r="AN19" s="3">
        <v>45840</v>
      </c>
      <c r="AO19" s="3">
        <v>45840</v>
      </c>
      <c r="AP19" s="3">
        <v>45836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6391.5543999999991</v>
      </c>
    </row>
    <row r="20" spans="1:56" ht="27.75" customHeight="1" x14ac:dyDescent="0.45">
      <c r="A20" s="3">
        <v>0</v>
      </c>
      <c r="B20" s="14" t="s">
        <v>133</v>
      </c>
      <c r="C20" s="9" t="s">
        <v>142</v>
      </c>
      <c r="D20" s="13" t="s">
        <v>225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45841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180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119</v>
      </c>
      <c r="AH20" s="1" t="s">
        <v>74</v>
      </c>
      <c r="AI20" s="1">
        <v>2</v>
      </c>
      <c r="AJ20" s="3">
        <v>45841</v>
      </c>
      <c r="AK20" s="3">
        <v>0</v>
      </c>
      <c r="AL20" s="3">
        <v>45832</v>
      </c>
      <c r="AM20" s="3">
        <v>45839</v>
      </c>
      <c r="AN20" s="3">
        <v>45840</v>
      </c>
      <c r="AO20" s="3">
        <v>45840</v>
      </c>
      <c r="AP20" s="3">
        <v>45836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2556.6217600000009</v>
      </c>
    </row>
    <row r="21" spans="1:56" ht="27.75" customHeight="1" x14ac:dyDescent="0.45">
      <c r="A21" s="3" t="s">
        <v>141</v>
      </c>
      <c r="B21" s="14" t="s">
        <v>141</v>
      </c>
      <c r="C21" s="9" t="s">
        <v>291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45838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180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121</v>
      </c>
      <c r="AH21" s="1" t="s">
        <v>74</v>
      </c>
      <c r="AI21" s="1">
        <v>2</v>
      </c>
      <c r="AJ21" s="3">
        <v>45838</v>
      </c>
      <c r="AK21" s="3">
        <v>0</v>
      </c>
      <c r="AL21" s="3">
        <v>45829</v>
      </c>
      <c r="AM21" s="3">
        <v>45836</v>
      </c>
      <c r="AN21" s="3">
        <v>45837</v>
      </c>
      <c r="AO21" s="3">
        <v>45837</v>
      </c>
      <c r="AP21" s="3">
        <v>45833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7.75" customHeight="1" x14ac:dyDescent="0.45">
      <c r="A22" s="3" t="s">
        <v>141</v>
      </c>
      <c r="B22" s="14" t="s">
        <v>141</v>
      </c>
      <c r="C22" s="9" t="s">
        <v>232</v>
      </c>
      <c r="D22" s="13" t="s">
        <v>233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45838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180</v>
      </c>
      <c r="AA22" s="8">
        <v>9359.9000000000015</v>
      </c>
      <c r="AB22" s="8">
        <v>0</v>
      </c>
      <c r="AC22" s="8">
        <v>9359.9000000000015</v>
      </c>
      <c r="AD22" s="8">
        <v>0</v>
      </c>
      <c r="AE22" s="8">
        <v>0</v>
      </c>
      <c r="AF22" s="8">
        <v>0</v>
      </c>
      <c r="AG22" s="1" t="s">
        <v>121</v>
      </c>
      <c r="AH22" s="1" t="s">
        <v>72</v>
      </c>
      <c r="AI22" s="1">
        <v>3</v>
      </c>
      <c r="AJ22" s="3">
        <v>45838</v>
      </c>
      <c r="AK22" s="3">
        <v>0</v>
      </c>
      <c r="AL22" s="3">
        <v>45828</v>
      </c>
      <c r="AM22" s="3">
        <v>45835</v>
      </c>
      <c r="AN22" s="3">
        <v>45836</v>
      </c>
      <c r="AO22" s="3">
        <v>45836</v>
      </c>
      <c r="AP22" s="3">
        <v>45833</v>
      </c>
      <c r="AQ22" s="3">
        <v>45837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679.73673777777788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180</v>
      </c>
      <c r="AA23" s="8">
        <v>196907.14999999997</v>
      </c>
      <c r="AB23" s="8">
        <v>7599.55</v>
      </c>
      <c r="AC23" s="8">
        <v>189307.59999999998</v>
      </c>
      <c r="AD23" s="8">
        <v>0</v>
      </c>
      <c r="AE23" s="8">
        <v>0</v>
      </c>
      <c r="AF23" s="8" t="s">
        <v>58</v>
      </c>
      <c r="AG23" s="1" t="s">
        <v>121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7.75" customHeight="1" x14ac:dyDescent="0.45">
      <c r="A24" s="3">
        <v>45812</v>
      </c>
      <c r="B24" s="14" t="s">
        <v>469</v>
      </c>
      <c r="C24" s="9" t="s">
        <v>73</v>
      </c>
      <c r="D24" s="13" t="s">
        <v>211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444</v>
      </c>
      <c r="T24" s="12">
        <v>45822</v>
      </c>
      <c r="U24" s="11">
        <v>5000</v>
      </c>
      <c r="V24" s="10">
        <v>0</v>
      </c>
      <c r="W24" s="10">
        <v>5000</v>
      </c>
      <c r="X24" s="10">
        <v>5900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461</v>
      </c>
      <c r="AG24" s="1" t="s">
        <v>121</v>
      </c>
      <c r="AH24" s="1" t="s">
        <v>74</v>
      </c>
      <c r="AI24" s="1">
        <v>2</v>
      </c>
      <c r="AJ24" s="3">
        <v>45822</v>
      </c>
      <c r="AK24" s="3">
        <v>0</v>
      </c>
      <c r="AL24" s="3">
        <v>45813</v>
      </c>
      <c r="AM24" s="3">
        <v>45820</v>
      </c>
      <c r="AN24" s="3">
        <v>45821</v>
      </c>
      <c r="AO24" s="3">
        <v>45821</v>
      </c>
      <c r="AP24" s="3">
        <v>45817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45812</v>
      </c>
      <c r="B25" s="14" t="s">
        <v>469</v>
      </c>
      <c r="C25" s="9" t="s">
        <v>73</v>
      </c>
      <c r="D25" s="13" t="s">
        <v>472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444</v>
      </c>
      <c r="T25" s="12">
        <v>45822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461</v>
      </c>
      <c r="AG25" s="1" t="s">
        <v>121</v>
      </c>
      <c r="AH25" s="1" t="s">
        <v>74</v>
      </c>
      <c r="AI25" s="1">
        <v>2</v>
      </c>
      <c r="AJ25" s="3">
        <v>45822</v>
      </c>
      <c r="AK25" s="3">
        <v>0</v>
      </c>
      <c r="AL25" s="3">
        <v>45813</v>
      </c>
      <c r="AM25" s="3">
        <v>45820</v>
      </c>
      <c r="AN25" s="3">
        <v>45821</v>
      </c>
      <c r="AO25" s="3">
        <v>45821</v>
      </c>
      <c r="AP25" s="3">
        <v>45817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45812</v>
      </c>
      <c r="B26" s="14" t="s">
        <v>469</v>
      </c>
      <c r="C26" s="9" t="s">
        <v>73</v>
      </c>
      <c r="D26" s="13" t="s">
        <v>473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444</v>
      </c>
      <c r="T26" s="12">
        <v>45822</v>
      </c>
      <c r="U26" s="11">
        <v>5000</v>
      </c>
      <c r="V26" s="10">
        <v>0</v>
      </c>
      <c r="W26" s="10">
        <v>5000</v>
      </c>
      <c r="X26" s="10">
        <v>5450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461</v>
      </c>
      <c r="AG26" s="1" t="s">
        <v>122</v>
      </c>
      <c r="AH26" s="1" t="s">
        <v>74</v>
      </c>
      <c r="AI26" s="1">
        <v>2</v>
      </c>
      <c r="AJ26" s="3">
        <v>45822</v>
      </c>
      <c r="AK26" s="3">
        <v>0</v>
      </c>
      <c r="AL26" s="3">
        <v>45813</v>
      </c>
      <c r="AM26" s="3">
        <v>45820</v>
      </c>
      <c r="AN26" s="3">
        <v>45821</v>
      </c>
      <c r="AO26" s="3">
        <v>45821</v>
      </c>
      <c r="AP26" s="3">
        <v>45817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45808</v>
      </c>
      <c r="B27" s="14" t="s">
        <v>442</v>
      </c>
      <c r="C27" s="9" t="s">
        <v>73</v>
      </c>
      <c r="D27" s="13" t="s">
        <v>222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45825</v>
      </c>
      <c r="U27" s="11">
        <v>10000</v>
      </c>
      <c r="V27" s="10">
        <v>0</v>
      </c>
      <c r="W27" s="10">
        <v>10000</v>
      </c>
      <c r="X27" s="10">
        <v>10500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45825</v>
      </c>
      <c r="AK27" s="3">
        <v>0</v>
      </c>
      <c r="AL27" s="3">
        <v>45816</v>
      </c>
      <c r="AM27" s="3">
        <v>45823</v>
      </c>
      <c r="AN27" s="3">
        <v>45824</v>
      </c>
      <c r="AO27" s="3">
        <v>45824</v>
      </c>
      <c r="AP27" s="3">
        <v>45820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45808</v>
      </c>
      <c r="B28" s="14" t="s">
        <v>443</v>
      </c>
      <c r="C28" s="9" t="s">
        <v>73</v>
      </c>
      <c r="D28" s="13" t="s">
        <v>340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444</v>
      </c>
      <c r="T28" s="12">
        <v>45825</v>
      </c>
      <c r="U28" s="11">
        <v>15000</v>
      </c>
      <c r="V28" s="10">
        <v>0</v>
      </c>
      <c r="W28" s="10">
        <v>15000</v>
      </c>
      <c r="X28" s="10">
        <v>15750</v>
      </c>
      <c r="Y28" s="10">
        <v>0</v>
      </c>
      <c r="Z28" s="9" t="s">
        <v>186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121</v>
      </c>
      <c r="AH28" s="1" t="s">
        <v>74</v>
      </c>
      <c r="AI28" s="1">
        <v>2</v>
      </c>
      <c r="AJ28" s="3">
        <v>45825</v>
      </c>
      <c r="AK28" s="3">
        <v>0</v>
      </c>
      <c r="AL28" s="3">
        <v>45816</v>
      </c>
      <c r="AM28" s="3">
        <v>45823</v>
      </c>
      <c r="AN28" s="3">
        <v>45824</v>
      </c>
      <c r="AO28" s="3">
        <v>45824</v>
      </c>
      <c r="AP28" s="3">
        <v>45820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45812</v>
      </c>
      <c r="B29" s="14" t="s">
        <v>474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444</v>
      </c>
      <c r="T29" s="12">
        <v>45822</v>
      </c>
      <c r="U29" s="11">
        <v>10000</v>
      </c>
      <c r="V29" s="10">
        <v>10000</v>
      </c>
      <c r="W29" s="10">
        <v>0</v>
      </c>
      <c r="X29" s="10">
        <v>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461</v>
      </c>
      <c r="AG29" s="1" t="s">
        <v>122</v>
      </c>
      <c r="AH29" s="1" t="s">
        <v>77</v>
      </c>
      <c r="AI29" s="1">
        <v>2</v>
      </c>
      <c r="AJ29" s="3">
        <v>45822</v>
      </c>
      <c r="AK29" s="3">
        <v>0</v>
      </c>
      <c r="AL29" s="3">
        <v>0</v>
      </c>
      <c r="AM29" s="3">
        <v>0</v>
      </c>
      <c r="AN29" s="3">
        <v>0</v>
      </c>
      <c r="AO29" s="3">
        <v>45820</v>
      </c>
      <c r="AP29" s="3">
        <v>45817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45812</v>
      </c>
      <c r="B30" s="14" t="s">
        <v>469</v>
      </c>
      <c r="C30" s="9" t="s">
        <v>73</v>
      </c>
      <c r="D30" s="13" t="s">
        <v>475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444</v>
      </c>
      <c r="T30" s="12">
        <v>45825</v>
      </c>
      <c r="U30" s="11">
        <v>3000</v>
      </c>
      <c r="V30" s="10">
        <v>0</v>
      </c>
      <c r="W30" s="10">
        <v>3000</v>
      </c>
      <c r="X30" s="10">
        <v>0</v>
      </c>
      <c r="Y30" s="10">
        <v>3150</v>
      </c>
      <c r="Z30" s="9" t="s">
        <v>186</v>
      </c>
      <c r="AA30" s="8">
        <v>2640.33</v>
      </c>
      <c r="AB30" s="8">
        <v>0</v>
      </c>
      <c r="AC30" s="8">
        <v>2640.33</v>
      </c>
      <c r="AD30" s="8">
        <v>0</v>
      </c>
      <c r="AE30" s="8">
        <v>0</v>
      </c>
      <c r="AF30" s="8" t="s">
        <v>462</v>
      </c>
      <c r="AG30" s="1" t="s">
        <v>121</v>
      </c>
      <c r="AH30" s="1" t="s">
        <v>74</v>
      </c>
      <c r="AI30" s="1">
        <v>2</v>
      </c>
      <c r="AJ30" s="3">
        <v>45825</v>
      </c>
      <c r="AK30" s="3">
        <v>0</v>
      </c>
      <c r="AL30" s="3">
        <v>45816</v>
      </c>
      <c r="AM30" s="3">
        <v>45823</v>
      </c>
      <c r="AN30" s="3">
        <v>45824</v>
      </c>
      <c r="AO30" s="3">
        <v>45824</v>
      </c>
      <c r="AP30" s="3">
        <v>45820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198.88139040000004</v>
      </c>
    </row>
    <row r="31" spans="1:56" ht="27.75" customHeight="1" x14ac:dyDescent="0.45">
      <c r="A31" s="3">
        <v>45812</v>
      </c>
      <c r="B31" s="14" t="s">
        <v>469</v>
      </c>
      <c r="C31" s="9" t="s">
        <v>73</v>
      </c>
      <c r="D31" s="13" t="s">
        <v>222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444</v>
      </c>
      <c r="T31" s="12">
        <v>45825</v>
      </c>
      <c r="U31" s="11">
        <v>10000</v>
      </c>
      <c r="V31" s="10">
        <v>0</v>
      </c>
      <c r="W31" s="10">
        <v>10000</v>
      </c>
      <c r="X31" s="10">
        <v>10400</v>
      </c>
      <c r="Y31" s="10">
        <v>0</v>
      </c>
      <c r="Z31" s="9" t="s">
        <v>186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462</v>
      </c>
      <c r="AG31" s="1" t="s">
        <v>121</v>
      </c>
      <c r="AH31" s="1" t="s">
        <v>74</v>
      </c>
      <c r="AI31" s="1">
        <v>2</v>
      </c>
      <c r="AJ31" s="3">
        <v>45825</v>
      </c>
      <c r="AK31" s="3">
        <v>0</v>
      </c>
      <c r="AL31" s="3">
        <v>45816</v>
      </c>
      <c r="AM31" s="3">
        <v>45823</v>
      </c>
      <c r="AN31" s="3">
        <v>45824</v>
      </c>
      <c r="AO31" s="3">
        <v>45824</v>
      </c>
      <c r="AP31" s="3">
        <v>45820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45812</v>
      </c>
      <c r="B32" s="14" t="s">
        <v>476</v>
      </c>
      <c r="C32" s="9" t="s">
        <v>73</v>
      </c>
      <c r="D32" s="13" t="s">
        <v>59</v>
      </c>
      <c r="E32" s="9">
        <v>19</v>
      </c>
      <c r="F32" s="9">
        <v>36</v>
      </c>
      <c r="G32" s="9" t="s">
        <v>60</v>
      </c>
      <c r="H32" s="9">
        <v>0</v>
      </c>
      <c r="I32" s="9">
        <v>75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444</v>
      </c>
      <c r="T32" s="12">
        <v>45825</v>
      </c>
      <c r="U32" s="11">
        <v>10000</v>
      </c>
      <c r="V32" s="10">
        <v>0</v>
      </c>
      <c r="W32" s="10">
        <v>10000</v>
      </c>
      <c r="X32" s="10">
        <v>0</v>
      </c>
      <c r="Y32" s="10">
        <v>0</v>
      </c>
      <c r="Z32" s="9" t="s">
        <v>186</v>
      </c>
      <c r="AA32" s="8">
        <v>10477.5</v>
      </c>
      <c r="AB32" s="8">
        <v>0</v>
      </c>
      <c r="AC32" s="8">
        <v>10477.5</v>
      </c>
      <c r="AD32" s="8">
        <v>0</v>
      </c>
      <c r="AE32" s="8">
        <v>0</v>
      </c>
      <c r="AF32" s="8" t="s">
        <v>462</v>
      </c>
      <c r="AG32" s="1" t="s">
        <v>120</v>
      </c>
      <c r="AH32" s="1" t="s">
        <v>77</v>
      </c>
      <c r="AI32" s="1">
        <v>2</v>
      </c>
      <c r="AJ32" s="3">
        <v>45825</v>
      </c>
      <c r="AK32" s="3">
        <v>0</v>
      </c>
      <c r="AL32" s="3">
        <v>0</v>
      </c>
      <c r="AM32" s="3">
        <v>0</v>
      </c>
      <c r="AN32" s="3">
        <v>0</v>
      </c>
      <c r="AO32" s="3">
        <v>45823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789.21186666666665</v>
      </c>
    </row>
    <row r="33" spans="1:56" ht="27.75" customHeight="1" x14ac:dyDescent="0.45">
      <c r="A33" s="3">
        <v>45812</v>
      </c>
      <c r="B33" s="14" t="s">
        <v>469</v>
      </c>
      <c r="C33" s="9" t="s">
        <v>73</v>
      </c>
      <c r="D33" s="13" t="s">
        <v>477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444</v>
      </c>
      <c r="T33" s="12">
        <v>45827</v>
      </c>
      <c r="U33" s="11">
        <v>5000</v>
      </c>
      <c r="V33" s="10">
        <v>0</v>
      </c>
      <c r="W33" s="10">
        <v>5000</v>
      </c>
      <c r="X33" s="10">
        <v>5200</v>
      </c>
      <c r="Y33" s="10">
        <v>0</v>
      </c>
      <c r="Z33" s="9" t="s">
        <v>186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467</v>
      </c>
      <c r="AG33" s="1" t="s">
        <v>120</v>
      </c>
      <c r="AH33" s="1" t="s">
        <v>74</v>
      </c>
      <c r="AI33" s="1">
        <v>2</v>
      </c>
      <c r="AJ33" s="3">
        <v>45827</v>
      </c>
      <c r="AK33" s="3">
        <v>0</v>
      </c>
      <c r="AL33" s="3">
        <v>45818</v>
      </c>
      <c r="AM33" s="3">
        <v>45825</v>
      </c>
      <c r="AN33" s="3">
        <v>45826</v>
      </c>
      <c r="AO33" s="3">
        <v>45826</v>
      </c>
      <c r="AP33" s="3">
        <v>45822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0</v>
      </c>
    </row>
    <row r="34" spans="1:56" ht="27.75" customHeight="1" x14ac:dyDescent="0.45">
      <c r="A34" s="3">
        <v>45812</v>
      </c>
      <c r="B34" s="14" t="s">
        <v>469</v>
      </c>
      <c r="C34" s="9" t="s">
        <v>73</v>
      </c>
      <c r="D34" s="13" t="s">
        <v>478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444</v>
      </c>
      <c r="T34" s="12">
        <v>45827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186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467</v>
      </c>
      <c r="AG34" s="1" t="s">
        <v>121</v>
      </c>
      <c r="AH34" s="1" t="s">
        <v>74</v>
      </c>
      <c r="AI34" s="1">
        <v>2</v>
      </c>
      <c r="AJ34" s="3">
        <v>45827</v>
      </c>
      <c r="AK34" s="3">
        <v>0</v>
      </c>
      <c r="AL34" s="3">
        <v>45818</v>
      </c>
      <c r="AM34" s="3">
        <v>45825</v>
      </c>
      <c r="AN34" s="3">
        <v>45826</v>
      </c>
      <c r="AO34" s="3">
        <v>45826</v>
      </c>
      <c r="AP34" s="3">
        <v>45822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0</v>
      </c>
    </row>
    <row r="35" spans="1:56" ht="27.75" customHeight="1" x14ac:dyDescent="0.45">
      <c r="A35" s="3">
        <v>45812</v>
      </c>
      <c r="B35" s="14" t="s">
        <v>469</v>
      </c>
      <c r="C35" s="9" t="s">
        <v>73</v>
      </c>
      <c r="D35" s="13" t="s">
        <v>340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444</v>
      </c>
      <c r="T35" s="12">
        <v>45827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186</v>
      </c>
      <c r="AA35" s="8">
        <v>8801.1</v>
      </c>
      <c r="AB35" s="8">
        <v>0</v>
      </c>
      <c r="AC35" s="8">
        <v>8801.1</v>
      </c>
      <c r="AD35" s="8">
        <v>0</v>
      </c>
      <c r="AE35" s="8">
        <v>0</v>
      </c>
      <c r="AF35" s="8" t="s">
        <v>467</v>
      </c>
      <c r="AG35" s="1" t="s">
        <v>120</v>
      </c>
      <c r="AH35" s="1" t="s">
        <v>74</v>
      </c>
      <c r="AI35" s="1">
        <v>2</v>
      </c>
      <c r="AJ35" s="3">
        <v>45827</v>
      </c>
      <c r="AK35" s="3">
        <v>0</v>
      </c>
      <c r="AL35" s="3">
        <v>45818</v>
      </c>
      <c r="AM35" s="3">
        <v>45825</v>
      </c>
      <c r="AN35" s="3">
        <v>45826</v>
      </c>
      <c r="AO35" s="3">
        <v>45826</v>
      </c>
      <c r="AP35" s="3">
        <v>45822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662.93796800000007</v>
      </c>
    </row>
    <row r="36" spans="1:56" ht="27.75" customHeight="1" x14ac:dyDescent="0.45">
      <c r="A36" s="3">
        <v>45812</v>
      </c>
      <c r="B36" s="14" t="s">
        <v>479</v>
      </c>
      <c r="C36" s="9" t="s">
        <v>73</v>
      </c>
      <c r="D36" s="13" t="s">
        <v>480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444</v>
      </c>
      <c r="T36" s="12">
        <v>45827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186</v>
      </c>
      <c r="AA36" s="8">
        <v>4400.55</v>
      </c>
      <c r="AB36" s="8">
        <v>4400.55</v>
      </c>
      <c r="AC36" s="8">
        <v>0</v>
      </c>
      <c r="AD36" s="8">
        <v>0</v>
      </c>
      <c r="AE36" s="8">
        <v>0</v>
      </c>
      <c r="AF36" s="8" t="s">
        <v>481</v>
      </c>
      <c r="AG36" s="1" t="s">
        <v>120</v>
      </c>
      <c r="AH36" s="1" t="s">
        <v>74</v>
      </c>
      <c r="AI36" s="1">
        <v>2</v>
      </c>
      <c r="AJ36" s="3">
        <v>45827</v>
      </c>
      <c r="AK36" s="3">
        <v>0</v>
      </c>
      <c r="AL36" s="3">
        <v>45818</v>
      </c>
      <c r="AM36" s="3">
        <v>45825</v>
      </c>
      <c r="AN36" s="3">
        <v>45826</v>
      </c>
      <c r="AO36" s="3">
        <v>45826</v>
      </c>
      <c r="AP36" s="3">
        <v>45822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0</v>
      </c>
    </row>
    <row r="37" spans="1:56" ht="27.75" customHeight="1" x14ac:dyDescent="0.45">
      <c r="A37" s="3">
        <v>45812</v>
      </c>
      <c r="B37" s="14" t="s">
        <v>479</v>
      </c>
      <c r="C37" s="9" t="s">
        <v>73</v>
      </c>
      <c r="D37" s="13" t="s">
        <v>482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444</v>
      </c>
      <c r="T37" s="12">
        <v>45827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186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481</v>
      </c>
      <c r="AG37" s="1" t="s">
        <v>120</v>
      </c>
      <c r="AH37" s="1" t="s">
        <v>74</v>
      </c>
      <c r="AI37" s="1">
        <v>2</v>
      </c>
      <c r="AJ37" s="3">
        <v>45827</v>
      </c>
      <c r="AK37" s="3">
        <v>0</v>
      </c>
      <c r="AL37" s="3">
        <v>45818</v>
      </c>
      <c r="AM37" s="3">
        <v>45825</v>
      </c>
      <c r="AN37" s="3">
        <v>45826</v>
      </c>
      <c r="AO37" s="3">
        <v>45826</v>
      </c>
      <c r="AP37" s="3">
        <v>45822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0</v>
      </c>
    </row>
    <row r="38" spans="1:56" ht="27.75" customHeight="1" x14ac:dyDescent="0.45">
      <c r="A38" s="3">
        <v>45812</v>
      </c>
      <c r="B38" s="14" t="s">
        <v>483</v>
      </c>
      <c r="C38" s="9" t="s">
        <v>73</v>
      </c>
      <c r="D38" s="13" t="s">
        <v>340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444</v>
      </c>
      <c r="T38" s="12">
        <v>45827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186</v>
      </c>
      <c r="AA38" s="8">
        <v>9359.9000000000015</v>
      </c>
      <c r="AB38" s="8">
        <v>0</v>
      </c>
      <c r="AC38" s="8">
        <v>9359.9000000000015</v>
      </c>
      <c r="AD38" s="8">
        <v>0</v>
      </c>
      <c r="AE38" s="8">
        <v>0</v>
      </c>
      <c r="AF38" s="8" t="s">
        <v>481</v>
      </c>
      <c r="AG38" s="1" t="s">
        <v>121</v>
      </c>
      <c r="AH38" s="1" t="s">
        <v>74</v>
      </c>
      <c r="AI38" s="1">
        <v>2</v>
      </c>
      <c r="AJ38" s="3">
        <v>45827</v>
      </c>
      <c r="AK38" s="3">
        <v>0</v>
      </c>
      <c r="AL38" s="3">
        <v>45818</v>
      </c>
      <c r="AM38" s="3">
        <v>45825</v>
      </c>
      <c r="AN38" s="3">
        <v>45826</v>
      </c>
      <c r="AO38" s="3">
        <v>45826</v>
      </c>
      <c r="AP38" s="3">
        <v>45822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705.02926755555563</v>
      </c>
    </row>
    <row r="39" spans="1:56" ht="27.75" customHeight="1" x14ac:dyDescent="0.45">
      <c r="A39" s="3">
        <v>45812</v>
      </c>
      <c r="B39" s="14" t="s">
        <v>483</v>
      </c>
      <c r="C39" s="9" t="s">
        <v>73</v>
      </c>
      <c r="D39" s="13" t="s">
        <v>484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444</v>
      </c>
      <c r="T39" s="12">
        <v>45827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186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481</v>
      </c>
      <c r="AG39" s="1" t="s">
        <v>120</v>
      </c>
      <c r="AH39" s="1" t="s">
        <v>74</v>
      </c>
      <c r="AI39" s="1">
        <v>2</v>
      </c>
      <c r="AJ39" s="3">
        <v>45827</v>
      </c>
      <c r="AK39" s="3">
        <v>0</v>
      </c>
      <c r="AL39" s="3">
        <v>45818</v>
      </c>
      <c r="AM39" s="3">
        <v>45825</v>
      </c>
      <c r="AN39" s="3">
        <v>45826</v>
      </c>
      <c r="AO39" s="3">
        <v>45826</v>
      </c>
      <c r="AP39" s="3">
        <v>45822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352.51463377777782</v>
      </c>
    </row>
    <row r="40" spans="1:56" ht="27.75" customHeight="1" x14ac:dyDescent="0.45">
      <c r="A40" s="3">
        <v>45812</v>
      </c>
      <c r="B40" s="14" t="s">
        <v>479</v>
      </c>
      <c r="C40" s="9" t="s">
        <v>73</v>
      </c>
      <c r="D40" s="13" t="s">
        <v>485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444</v>
      </c>
      <c r="T40" s="12">
        <v>45828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486</v>
      </c>
      <c r="AG40" s="1" t="s">
        <v>121</v>
      </c>
      <c r="AH40" s="1" t="s">
        <v>74</v>
      </c>
      <c r="AI40" s="1">
        <v>2</v>
      </c>
      <c r="AJ40" s="3">
        <v>45828</v>
      </c>
      <c r="AK40" s="3">
        <v>0</v>
      </c>
      <c r="AL40" s="3">
        <v>45819</v>
      </c>
      <c r="AM40" s="3">
        <v>45826</v>
      </c>
      <c r="AN40" s="3">
        <v>45827</v>
      </c>
      <c r="AO40" s="3">
        <v>45827</v>
      </c>
      <c r="AP40" s="3">
        <v>45823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331.46898400000003</v>
      </c>
    </row>
    <row r="41" spans="1:56" ht="27.75" customHeight="1" x14ac:dyDescent="0.45">
      <c r="A41" s="3">
        <v>45812</v>
      </c>
      <c r="B41" s="14" t="s">
        <v>479</v>
      </c>
      <c r="C41" s="9" t="s">
        <v>73</v>
      </c>
      <c r="D41" s="13" t="s">
        <v>183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444</v>
      </c>
      <c r="T41" s="12">
        <v>45828</v>
      </c>
      <c r="U41" s="11">
        <v>10000</v>
      </c>
      <c r="V41" s="10">
        <v>0</v>
      </c>
      <c r="W41" s="10">
        <v>10000</v>
      </c>
      <c r="X41" s="10">
        <v>10200</v>
      </c>
      <c r="Y41" s="10">
        <v>0</v>
      </c>
      <c r="Z41" s="9" t="s">
        <v>186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486</v>
      </c>
      <c r="AG41" s="1" t="s">
        <v>120</v>
      </c>
      <c r="AH41" s="1" t="s">
        <v>74</v>
      </c>
      <c r="AI41" s="1">
        <v>2</v>
      </c>
      <c r="AJ41" s="3">
        <v>45828</v>
      </c>
      <c r="AK41" s="3">
        <v>0</v>
      </c>
      <c r="AL41" s="3">
        <v>45819</v>
      </c>
      <c r="AM41" s="3">
        <v>45826</v>
      </c>
      <c r="AN41" s="3">
        <v>45827</v>
      </c>
      <c r="AO41" s="3">
        <v>45827</v>
      </c>
      <c r="AP41" s="3">
        <v>45823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0</v>
      </c>
    </row>
    <row r="42" spans="1:56" ht="27.75" customHeight="1" x14ac:dyDescent="0.45">
      <c r="A42" s="3">
        <v>45812</v>
      </c>
      <c r="B42" s="14" t="s">
        <v>483</v>
      </c>
      <c r="C42" s="9" t="s">
        <v>73</v>
      </c>
      <c r="D42" s="13" t="s">
        <v>211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444</v>
      </c>
      <c r="T42" s="12">
        <v>45828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186</v>
      </c>
      <c r="AA42" s="8">
        <v>9359.9000000000015</v>
      </c>
      <c r="AB42" s="8">
        <v>0</v>
      </c>
      <c r="AC42" s="8">
        <v>9359.9000000000015</v>
      </c>
      <c r="AD42" s="8">
        <v>0</v>
      </c>
      <c r="AE42" s="8">
        <v>0</v>
      </c>
      <c r="AF42" s="8" t="s">
        <v>486</v>
      </c>
      <c r="AG42" s="1" t="s">
        <v>120</v>
      </c>
      <c r="AH42" s="1" t="s">
        <v>74</v>
      </c>
      <c r="AI42" s="1">
        <v>2</v>
      </c>
      <c r="AJ42" s="3">
        <v>45828</v>
      </c>
      <c r="AK42" s="3">
        <v>0</v>
      </c>
      <c r="AL42" s="3">
        <v>45819</v>
      </c>
      <c r="AM42" s="3">
        <v>45826</v>
      </c>
      <c r="AN42" s="3">
        <v>45827</v>
      </c>
      <c r="AO42" s="3">
        <v>45827</v>
      </c>
      <c r="AP42" s="3">
        <v>45823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705.02926755555563</v>
      </c>
    </row>
    <row r="43" spans="1:56" ht="27.75" customHeight="1" x14ac:dyDescent="0.45">
      <c r="A43" s="3">
        <v>45812</v>
      </c>
      <c r="B43" s="14" t="s">
        <v>469</v>
      </c>
      <c r="C43" s="9" t="s">
        <v>73</v>
      </c>
      <c r="D43" s="13" t="s">
        <v>477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444</v>
      </c>
      <c r="T43" s="12">
        <v>45829</v>
      </c>
      <c r="U43" s="11">
        <v>5000</v>
      </c>
      <c r="V43" s="10">
        <v>0</v>
      </c>
      <c r="W43" s="10">
        <v>5000</v>
      </c>
      <c r="X43" s="10">
        <v>5200</v>
      </c>
      <c r="Y43" s="10">
        <v>0</v>
      </c>
      <c r="Z43" s="9" t="s">
        <v>186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487</v>
      </c>
      <c r="AG43" s="1" t="s">
        <v>121</v>
      </c>
      <c r="AH43" s="1" t="s">
        <v>74</v>
      </c>
      <c r="AI43" s="1">
        <v>2</v>
      </c>
      <c r="AJ43" s="3">
        <v>45829</v>
      </c>
      <c r="AK43" s="3">
        <v>0</v>
      </c>
      <c r="AL43" s="3">
        <v>45820</v>
      </c>
      <c r="AM43" s="3">
        <v>45827</v>
      </c>
      <c r="AN43" s="3">
        <v>45828</v>
      </c>
      <c r="AO43" s="3">
        <v>45828</v>
      </c>
      <c r="AP43" s="3">
        <v>45824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0</v>
      </c>
    </row>
    <row r="44" spans="1:56" ht="27.75" customHeight="1" x14ac:dyDescent="0.45">
      <c r="A44" s="3">
        <v>45812</v>
      </c>
      <c r="B44" s="14" t="s">
        <v>469</v>
      </c>
      <c r="C44" s="9" t="s">
        <v>73</v>
      </c>
      <c r="D44" s="13" t="s">
        <v>488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444</v>
      </c>
      <c r="T44" s="12">
        <v>45829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487</v>
      </c>
      <c r="AG44" s="1" t="s">
        <v>120</v>
      </c>
      <c r="AH44" s="1" t="s">
        <v>74</v>
      </c>
      <c r="AI44" s="1">
        <v>2</v>
      </c>
      <c r="AJ44" s="3">
        <v>45829</v>
      </c>
      <c r="AK44" s="3">
        <v>0</v>
      </c>
      <c r="AL44" s="3">
        <v>45820</v>
      </c>
      <c r="AM44" s="3">
        <v>45827</v>
      </c>
      <c r="AN44" s="3">
        <v>45828</v>
      </c>
      <c r="AO44" s="3">
        <v>45828</v>
      </c>
      <c r="AP44" s="3">
        <v>45824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331.46898400000003</v>
      </c>
    </row>
    <row r="45" spans="1:56" ht="27.75" customHeight="1" x14ac:dyDescent="0.45">
      <c r="A45" s="3">
        <v>45812</v>
      </c>
      <c r="B45" s="14" t="s">
        <v>469</v>
      </c>
      <c r="C45" s="9" t="s">
        <v>73</v>
      </c>
      <c r="D45" s="13" t="s">
        <v>210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444</v>
      </c>
      <c r="T45" s="12">
        <v>45829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487</v>
      </c>
      <c r="AG45" s="1" t="s">
        <v>120</v>
      </c>
      <c r="AH45" s="1" t="s">
        <v>74</v>
      </c>
      <c r="AI45" s="1">
        <v>2</v>
      </c>
      <c r="AJ45" s="3">
        <v>45829</v>
      </c>
      <c r="AK45" s="3">
        <v>0</v>
      </c>
      <c r="AL45" s="3">
        <v>45820</v>
      </c>
      <c r="AM45" s="3">
        <v>45827</v>
      </c>
      <c r="AN45" s="3">
        <v>45828</v>
      </c>
      <c r="AO45" s="3">
        <v>45828</v>
      </c>
      <c r="AP45" s="3">
        <v>45824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331.46898400000003</v>
      </c>
    </row>
    <row r="46" spans="1:56" ht="27.75" customHeight="1" x14ac:dyDescent="0.45">
      <c r="A46" s="3">
        <v>45812</v>
      </c>
      <c r="B46" s="14" t="s">
        <v>469</v>
      </c>
      <c r="C46" s="9" t="s">
        <v>73</v>
      </c>
      <c r="D46" s="13" t="s">
        <v>183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444</v>
      </c>
      <c r="T46" s="12">
        <v>45829</v>
      </c>
      <c r="U46" s="11">
        <v>10000</v>
      </c>
      <c r="V46" s="10">
        <v>0</v>
      </c>
      <c r="W46" s="10">
        <v>10000</v>
      </c>
      <c r="X46" s="10">
        <v>10600</v>
      </c>
      <c r="Y46" s="10">
        <v>0</v>
      </c>
      <c r="Z46" s="9" t="s">
        <v>186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487</v>
      </c>
      <c r="AG46" s="1" t="s">
        <v>120</v>
      </c>
      <c r="AH46" s="1" t="s">
        <v>74</v>
      </c>
      <c r="AI46" s="1">
        <v>2</v>
      </c>
      <c r="AJ46" s="3">
        <v>45829</v>
      </c>
      <c r="AK46" s="3">
        <v>0</v>
      </c>
      <c r="AL46" s="3">
        <v>45820</v>
      </c>
      <c r="AM46" s="3">
        <v>45827</v>
      </c>
      <c r="AN46" s="3">
        <v>45828</v>
      </c>
      <c r="AO46" s="3">
        <v>45828</v>
      </c>
      <c r="AP46" s="3">
        <v>45824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0</v>
      </c>
    </row>
    <row r="47" spans="1:56" ht="27.75" customHeight="1" x14ac:dyDescent="0.45">
      <c r="A47" s="3">
        <v>45820</v>
      </c>
      <c r="B47" s="14" t="s">
        <v>577</v>
      </c>
      <c r="C47" s="9" t="s">
        <v>73</v>
      </c>
      <c r="D47" s="13" t="s">
        <v>480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444</v>
      </c>
      <c r="T47" s="12">
        <v>45832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563</v>
      </c>
      <c r="AG47" s="1" t="s">
        <v>120</v>
      </c>
      <c r="AH47" s="1" t="s">
        <v>74</v>
      </c>
      <c r="AI47" s="1">
        <v>2</v>
      </c>
      <c r="AJ47" s="3">
        <v>45829</v>
      </c>
      <c r="AK47" s="3">
        <v>0</v>
      </c>
      <c r="AL47" s="3">
        <v>45820</v>
      </c>
      <c r="AM47" s="3">
        <v>45827</v>
      </c>
      <c r="AN47" s="3">
        <v>45828</v>
      </c>
      <c r="AO47" s="3">
        <v>45828</v>
      </c>
      <c r="AP47" s="3">
        <v>45824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331.46898400000003</v>
      </c>
    </row>
    <row r="48" spans="1:56" ht="27.75" customHeight="1" x14ac:dyDescent="0.45">
      <c r="A48" s="3">
        <v>45820</v>
      </c>
      <c r="B48" s="14" t="s">
        <v>577</v>
      </c>
      <c r="C48" s="9" t="s">
        <v>73</v>
      </c>
      <c r="D48" s="13" t="s">
        <v>578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444</v>
      </c>
      <c r="T48" s="12">
        <v>45832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563</v>
      </c>
      <c r="AG48" s="1" t="s">
        <v>120</v>
      </c>
      <c r="AH48" s="1" t="s">
        <v>74</v>
      </c>
      <c r="AI48" s="1">
        <v>2</v>
      </c>
      <c r="AJ48" s="3">
        <v>45832</v>
      </c>
      <c r="AK48" s="3">
        <v>0</v>
      </c>
      <c r="AL48" s="3">
        <v>45823</v>
      </c>
      <c r="AM48" s="3">
        <v>45830</v>
      </c>
      <c r="AN48" s="3">
        <v>45831</v>
      </c>
      <c r="AO48" s="3">
        <v>45831</v>
      </c>
      <c r="AP48" s="3">
        <v>45827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331.46898400000003</v>
      </c>
    </row>
    <row r="49" spans="1:56" ht="27.75" customHeight="1" x14ac:dyDescent="0.45">
      <c r="A49" s="3">
        <v>45820</v>
      </c>
      <c r="B49" s="14" t="s">
        <v>577</v>
      </c>
      <c r="C49" s="9" t="s">
        <v>73</v>
      </c>
      <c r="D49" s="13" t="s">
        <v>222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444</v>
      </c>
      <c r="T49" s="12">
        <v>45832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186</v>
      </c>
      <c r="AA49" s="8">
        <v>8801.1</v>
      </c>
      <c r="AB49" s="8">
        <v>0</v>
      </c>
      <c r="AC49" s="8">
        <v>8801.1</v>
      </c>
      <c r="AD49" s="8">
        <v>0</v>
      </c>
      <c r="AE49" s="8">
        <v>0</v>
      </c>
      <c r="AF49" s="8" t="s">
        <v>563</v>
      </c>
      <c r="AG49" s="1" t="s">
        <v>120</v>
      </c>
      <c r="AH49" s="1" t="s">
        <v>74</v>
      </c>
      <c r="AI49" s="1">
        <v>2</v>
      </c>
      <c r="AJ49" s="3">
        <v>45832</v>
      </c>
      <c r="AK49" s="3">
        <v>0</v>
      </c>
      <c r="AL49" s="3">
        <v>45823</v>
      </c>
      <c r="AM49" s="3">
        <v>45830</v>
      </c>
      <c r="AN49" s="3">
        <v>45831</v>
      </c>
      <c r="AO49" s="3">
        <v>45831</v>
      </c>
      <c r="AP49" s="3">
        <v>45827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662.93796800000007</v>
      </c>
    </row>
    <row r="50" spans="1:56" ht="27.75" customHeight="1" x14ac:dyDescent="0.45">
      <c r="A50" s="3">
        <v>45820</v>
      </c>
      <c r="B50" s="14" t="s">
        <v>577</v>
      </c>
      <c r="C50" s="9" t="s">
        <v>73</v>
      </c>
      <c r="D50" s="13" t="s">
        <v>183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444</v>
      </c>
      <c r="T50" s="12">
        <v>45834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186</v>
      </c>
      <c r="AA50" s="8">
        <v>8801.1</v>
      </c>
      <c r="AB50" s="8">
        <v>0</v>
      </c>
      <c r="AC50" s="8">
        <v>8801.1</v>
      </c>
      <c r="AD50" s="8">
        <v>0</v>
      </c>
      <c r="AE50" s="8">
        <v>0</v>
      </c>
      <c r="AF50" s="8" t="s">
        <v>557</v>
      </c>
      <c r="AG50" s="1" t="s">
        <v>120</v>
      </c>
      <c r="AH50" s="1" t="s">
        <v>74</v>
      </c>
      <c r="AI50" s="1">
        <v>2</v>
      </c>
      <c r="AJ50" s="3">
        <v>45832</v>
      </c>
      <c r="AK50" s="3">
        <v>0</v>
      </c>
      <c r="AL50" s="3">
        <v>45823</v>
      </c>
      <c r="AM50" s="3">
        <v>45830</v>
      </c>
      <c r="AN50" s="3">
        <v>45831</v>
      </c>
      <c r="AO50" s="3">
        <v>45831</v>
      </c>
      <c r="AP50" s="3">
        <v>45827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187</v>
      </c>
      <c r="BD50" s="56">
        <v>662.93796800000007</v>
      </c>
    </row>
    <row r="51" spans="1:56" ht="27.75" customHeight="1" x14ac:dyDescent="0.45">
      <c r="A51" s="3">
        <v>45820</v>
      </c>
      <c r="B51" s="14" t="s">
        <v>577</v>
      </c>
      <c r="C51" s="9" t="s">
        <v>73</v>
      </c>
      <c r="D51" s="13" t="s">
        <v>211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444</v>
      </c>
      <c r="T51" s="12">
        <v>45834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557</v>
      </c>
      <c r="AG51" s="1" t="s">
        <v>120</v>
      </c>
      <c r="AH51" s="1" t="s">
        <v>74</v>
      </c>
      <c r="AI51" s="1">
        <v>2</v>
      </c>
      <c r="AJ51" s="3">
        <v>45834</v>
      </c>
      <c r="AK51" s="3">
        <v>0</v>
      </c>
      <c r="AL51" s="3">
        <v>45825</v>
      </c>
      <c r="AM51" s="3">
        <v>45832</v>
      </c>
      <c r="AN51" s="3">
        <v>45833</v>
      </c>
      <c r="AO51" s="3">
        <v>45833</v>
      </c>
      <c r="AP51" s="3">
        <v>45829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187</v>
      </c>
      <c r="BD51" s="56">
        <v>331.46898400000003</v>
      </c>
    </row>
    <row r="52" spans="1:56" ht="27.75" customHeight="1" x14ac:dyDescent="0.45">
      <c r="A52" s="3">
        <v>45820</v>
      </c>
      <c r="B52" s="14" t="s">
        <v>579</v>
      </c>
      <c r="C52" s="9" t="s">
        <v>73</v>
      </c>
      <c r="D52" s="13" t="s">
        <v>480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444</v>
      </c>
      <c r="T52" s="12">
        <v>45832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556</v>
      </c>
      <c r="AG52" s="1" t="s">
        <v>120</v>
      </c>
      <c r="AH52" s="1" t="s">
        <v>74</v>
      </c>
      <c r="AI52" s="1">
        <v>2</v>
      </c>
      <c r="AJ52" s="3">
        <v>45832</v>
      </c>
      <c r="AK52" s="3">
        <v>0</v>
      </c>
      <c r="AL52" s="3">
        <v>45823</v>
      </c>
      <c r="AM52" s="3">
        <v>45830</v>
      </c>
      <c r="AN52" s="3">
        <v>45831</v>
      </c>
      <c r="AO52" s="3">
        <v>45831</v>
      </c>
      <c r="AP52" s="3">
        <v>45827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187</v>
      </c>
      <c r="BD52" s="56">
        <v>331.46898400000003</v>
      </c>
    </row>
    <row r="53" spans="1:56" ht="27.75" customHeight="1" x14ac:dyDescent="0.45">
      <c r="A53" s="3">
        <v>45820</v>
      </c>
      <c r="B53" s="14" t="s">
        <v>579</v>
      </c>
      <c r="C53" s="9" t="s">
        <v>73</v>
      </c>
      <c r="D53" s="13" t="s">
        <v>222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444</v>
      </c>
      <c r="T53" s="12">
        <v>45832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186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556</v>
      </c>
      <c r="AG53" s="1" t="s">
        <v>120</v>
      </c>
      <c r="AH53" s="1" t="s">
        <v>74</v>
      </c>
      <c r="AI53" s="1">
        <v>2</v>
      </c>
      <c r="AJ53" s="3">
        <v>45832</v>
      </c>
      <c r="AK53" s="3">
        <v>0</v>
      </c>
      <c r="AL53" s="3">
        <v>45823</v>
      </c>
      <c r="AM53" s="3">
        <v>45830</v>
      </c>
      <c r="AN53" s="3">
        <v>45831</v>
      </c>
      <c r="AO53" s="3">
        <v>45831</v>
      </c>
      <c r="AP53" s="3">
        <v>45827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187</v>
      </c>
      <c r="BD53" s="56">
        <v>662.93796800000007</v>
      </c>
    </row>
    <row r="54" spans="1:56" ht="27.75" customHeight="1" x14ac:dyDescent="0.45">
      <c r="A54" s="3">
        <v>45820</v>
      </c>
      <c r="B54" s="14" t="s">
        <v>579</v>
      </c>
      <c r="C54" s="9" t="s">
        <v>73</v>
      </c>
      <c r="D54" s="13" t="s">
        <v>580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444</v>
      </c>
      <c r="T54" s="12">
        <v>45834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558</v>
      </c>
      <c r="AG54" s="1" t="s">
        <v>120</v>
      </c>
      <c r="AH54" s="1" t="s">
        <v>74</v>
      </c>
      <c r="AI54" s="1">
        <v>2</v>
      </c>
      <c r="AJ54" s="3">
        <v>45832</v>
      </c>
      <c r="AK54" s="3">
        <v>0</v>
      </c>
      <c r="AL54" s="3">
        <v>45823</v>
      </c>
      <c r="AM54" s="3">
        <v>45830</v>
      </c>
      <c r="AN54" s="3">
        <v>45831</v>
      </c>
      <c r="AO54" s="3">
        <v>45831</v>
      </c>
      <c r="AP54" s="3">
        <v>45827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187</v>
      </c>
      <c r="BD54" s="56">
        <v>331.46898400000003</v>
      </c>
    </row>
    <row r="55" spans="1:56" ht="27.75" customHeight="1" x14ac:dyDescent="0.45">
      <c r="A55" s="3">
        <v>45820</v>
      </c>
      <c r="B55" s="14" t="s">
        <v>579</v>
      </c>
      <c r="C55" s="9" t="s">
        <v>73</v>
      </c>
      <c r="D55" s="13" t="s">
        <v>581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444</v>
      </c>
      <c r="T55" s="12">
        <v>45834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186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558</v>
      </c>
      <c r="AG55" s="1" t="s">
        <v>120</v>
      </c>
      <c r="AH55" s="1" t="s">
        <v>74</v>
      </c>
      <c r="AI55" s="1">
        <v>2</v>
      </c>
      <c r="AJ55" s="3">
        <v>45834</v>
      </c>
      <c r="AK55" s="3">
        <v>0</v>
      </c>
      <c r="AL55" s="3">
        <v>45825</v>
      </c>
      <c r="AM55" s="3">
        <v>45832</v>
      </c>
      <c r="AN55" s="3">
        <v>45833</v>
      </c>
      <c r="AO55" s="3">
        <v>45833</v>
      </c>
      <c r="AP55" s="3">
        <v>45829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187</v>
      </c>
      <c r="BD55" s="56">
        <v>331.46898400000003</v>
      </c>
    </row>
    <row r="56" spans="1:56" ht="27.75" customHeight="1" x14ac:dyDescent="0.45">
      <c r="A56" s="3">
        <v>45820</v>
      </c>
      <c r="B56" s="14" t="s">
        <v>579</v>
      </c>
      <c r="C56" s="9" t="s">
        <v>73</v>
      </c>
      <c r="D56" s="13" t="s">
        <v>210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444</v>
      </c>
      <c r="T56" s="12">
        <v>45834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186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558</v>
      </c>
      <c r="AG56" s="1" t="s">
        <v>120</v>
      </c>
      <c r="AH56" s="1" t="s">
        <v>74</v>
      </c>
      <c r="AI56" s="1">
        <v>2</v>
      </c>
      <c r="AJ56" s="3">
        <v>45834</v>
      </c>
      <c r="AK56" s="3">
        <v>0</v>
      </c>
      <c r="AL56" s="3">
        <v>45825</v>
      </c>
      <c r="AM56" s="3">
        <v>45832</v>
      </c>
      <c r="AN56" s="3">
        <v>45833</v>
      </c>
      <c r="AO56" s="3">
        <v>45833</v>
      </c>
      <c r="AP56" s="3">
        <v>45829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187</v>
      </c>
      <c r="BD56" s="56">
        <v>662.93796800000007</v>
      </c>
    </row>
    <row r="57" spans="1:56" ht="27.75" customHeight="1" x14ac:dyDescent="0.45">
      <c r="A57" s="3">
        <v>45820</v>
      </c>
      <c r="B57" s="14" t="s">
        <v>582</v>
      </c>
      <c r="C57" s="9" t="s">
        <v>73</v>
      </c>
      <c r="D57" s="13" t="s">
        <v>340</v>
      </c>
      <c r="E57" s="9">
        <v>19</v>
      </c>
      <c r="F57" s="9">
        <v>32</v>
      </c>
      <c r="G57" s="9" t="s">
        <v>60</v>
      </c>
      <c r="H57" s="9">
        <v>0</v>
      </c>
      <c r="I57" s="9">
        <v>67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444</v>
      </c>
      <c r="T57" s="12">
        <v>45832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186</v>
      </c>
      <c r="AA57" s="8">
        <v>4679.9500000000007</v>
      </c>
      <c r="AB57" s="8">
        <v>0</v>
      </c>
      <c r="AC57" s="8">
        <v>4679.9500000000007</v>
      </c>
      <c r="AD57" s="8">
        <v>0</v>
      </c>
      <c r="AE57" s="8">
        <v>0</v>
      </c>
      <c r="AF57" s="8" t="s">
        <v>556</v>
      </c>
      <c r="AG57" s="1" t="s">
        <v>122</v>
      </c>
      <c r="AH57" s="1" t="s">
        <v>74</v>
      </c>
      <c r="AI57" s="1">
        <v>2</v>
      </c>
      <c r="AJ57" s="3">
        <v>45832</v>
      </c>
      <c r="AK57" s="3">
        <v>0</v>
      </c>
      <c r="AL57" s="3">
        <v>45823</v>
      </c>
      <c r="AM57" s="3">
        <v>45830</v>
      </c>
      <c r="AN57" s="3">
        <v>45831</v>
      </c>
      <c r="AO57" s="3">
        <v>45831</v>
      </c>
      <c r="AP57" s="3">
        <v>45827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187</v>
      </c>
      <c r="BD57" s="56">
        <v>352.51463377777782</v>
      </c>
    </row>
    <row r="58" spans="1:56" ht="27.75" customHeight="1" x14ac:dyDescent="0.45">
      <c r="A58" s="3">
        <v>45820</v>
      </c>
      <c r="B58" s="14" t="s">
        <v>582</v>
      </c>
      <c r="C58" s="9" t="s">
        <v>73</v>
      </c>
      <c r="D58" s="13" t="s">
        <v>211</v>
      </c>
      <c r="E58" s="9">
        <v>19</v>
      </c>
      <c r="F58" s="9">
        <v>32</v>
      </c>
      <c r="G58" s="9" t="s">
        <v>60</v>
      </c>
      <c r="H58" s="9">
        <v>0</v>
      </c>
      <c r="I58" s="9">
        <v>67</v>
      </c>
      <c r="J58" s="9" t="s">
        <v>78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444</v>
      </c>
      <c r="T58" s="12">
        <v>45832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186</v>
      </c>
      <c r="AA58" s="8">
        <v>4679.9500000000007</v>
      </c>
      <c r="AB58" s="8">
        <v>0</v>
      </c>
      <c r="AC58" s="8">
        <v>4679.9500000000007</v>
      </c>
      <c r="AD58" s="8">
        <v>0</v>
      </c>
      <c r="AE58" s="8">
        <v>0</v>
      </c>
      <c r="AF58" s="8" t="s">
        <v>556</v>
      </c>
      <c r="AG58" s="1" t="s">
        <v>122</v>
      </c>
      <c r="AH58" s="1" t="s">
        <v>74</v>
      </c>
      <c r="AI58" s="1">
        <v>2</v>
      </c>
      <c r="AJ58" s="3">
        <v>45832</v>
      </c>
      <c r="AK58" s="3">
        <v>0</v>
      </c>
      <c r="AL58" s="3">
        <v>45823</v>
      </c>
      <c r="AM58" s="3">
        <v>45830</v>
      </c>
      <c r="AN58" s="3">
        <v>45831</v>
      </c>
      <c r="AO58" s="3">
        <v>45831</v>
      </c>
      <c r="AP58" s="3">
        <v>45827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187</v>
      </c>
      <c r="BD58" s="56">
        <v>352.51463377777782</v>
      </c>
    </row>
    <row r="59" spans="1:56" ht="27.75" customHeight="1" x14ac:dyDescent="0.45">
      <c r="A59" s="3">
        <v>45820</v>
      </c>
      <c r="B59" s="14" t="s">
        <v>583</v>
      </c>
      <c r="C59" s="9" t="s">
        <v>73</v>
      </c>
      <c r="D59" s="13" t="s">
        <v>340</v>
      </c>
      <c r="E59" s="9">
        <v>19</v>
      </c>
      <c r="F59" s="9">
        <v>32</v>
      </c>
      <c r="G59" s="9" t="s">
        <v>60</v>
      </c>
      <c r="H59" s="9">
        <v>0</v>
      </c>
      <c r="I59" s="9">
        <v>67</v>
      </c>
      <c r="J59" s="9" t="s">
        <v>78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444</v>
      </c>
      <c r="T59" s="12">
        <v>45834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186</v>
      </c>
      <c r="AA59" s="8">
        <v>4679.9500000000007</v>
      </c>
      <c r="AB59" s="8">
        <v>0</v>
      </c>
      <c r="AC59" s="8">
        <v>4679.9500000000007</v>
      </c>
      <c r="AD59" s="8">
        <v>0</v>
      </c>
      <c r="AE59" s="8">
        <v>0</v>
      </c>
      <c r="AF59" s="8" t="s">
        <v>557</v>
      </c>
      <c r="AG59" s="1" t="s">
        <v>61</v>
      </c>
      <c r="AH59" s="1" t="s">
        <v>74</v>
      </c>
      <c r="AI59" s="1">
        <v>2</v>
      </c>
      <c r="AJ59" s="3">
        <v>45834</v>
      </c>
      <c r="AK59" s="3">
        <v>0</v>
      </c>
      <c r="AL59" s="3">
        <v>45825</v>
      </c>
      <c r="AM59" s="3">
        <v>45832</v>
      </c>
      <c r="AN59" s="3">
        <v>45833</v>
      </c>
      <c r="AO59" s="3">
        <v>45833</v>
      </c>
      <c r="AP59" s="3">
        <v>45829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64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187</v>
      </c>
      <c r="BD59" s="56">
        <v>352.51463377777782</v>
      </c>
    </row>
    <row r="60" spans="1:56" ht="27.75" customHeight="1" x14ac:dyDescent="0.45">
      <c r="A60" s="3">
        <v>45820</v>
      </c>
      <c r="B60" s="14" t="s">
        <v>583</v>
      </c>
      <c r="C60" s="9" t="s">
        <v>73</v>
      </c>
      <c r="D60" s="13" t="s">
        <v>59</v>
      </c>
      <c r="E60" s="9">
        <v>19</v>
      </c>
      <c r="F60" s="9">
        <v>36</v>
      </c>
      <c r="G60" s="9" t="s">
        <v>60</v>
      </c>
      <c r="H60" s="9">
        <v>0</v>
      </c>
      <c r="I60" s="9">
        <v>75</v>
      </c>
      <c r="J60" s="9" t="s">
        <v>78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444</v>
      </c>
      <c r="T60" s="12">
        <v>45834</v>
      </c>
      <c r="U60" s="11">
        <v>5000</v>
      </c>
      <c r="V60" s="10">
        <v>0</v>
      </c>
      <c r="W60" s="10">
        <v>5000</v>
      </c>
      <c r="X60" s="10">
        <v>0</v>
      </c>
      <c r="Y60" s="10">
        <v>0</v>
      </c>
      <c r="Z60" s="9" t="s">
        <v>186</v>
      </c>
      <c r="AA60" s="8">
        <v>5238.75</v>
      </c>
      <c r="AB60" s="8">
        <v>0</v>
      </c>
      <c r="AC60" s="8">
        <v>5238.75</v>
      </c>
      <c r="AD60" s="8">
        <v>0</v>
      </c>
      <c r="AE60" s="8">
        <v>0</v>
      </c>
      <c r="AF60" s="8" t="s">
        <v>557</v>
      </c>
      <c r="AG60" s="1" t="s">
        <v>119</v>
      </c>
      <c r="AH60" s="1" t="s">
        <v>77</v>
      </c>
      <c r="AI60" s="1">
        <v>2</v>
      </c>
      <c r="AJ60" s="3">
        <v>45834</v>
      </c>
      <c r="AK60" s="3">
        <v>0</v>
      </c>
      <c r="AL60" s="3">
        <v>0</v>
      </c>
      <c r="AM60" s="3">
        <v>0</v>
      </c>
      <c r="AN60" s="3">
        <v>0</v>
      </c>
      <c r="AO60" s="3">
        <v>45832</v>
      </c>
      <c r="AP60" s="3">
        <v>45829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187</v>
      </c>
      <c r="BD60" s="56">
        <v>394.60593333333333</v>
      </c>
    </row>
    <row r="61" spans="1:56" ht="27.75" customHeight="1" x14ac:dyDescent="0.45">
      <c r="A61" s="3">
        <v>45820</v>
      </c>
      <c r="B61" s="14" t="s">
        <v>584</v>
      </c>
      <c r="C61" s="9" t="s">
        <v>73</v>
      </c>
      <c r="D61" s="13" t="s">
        <v>59</v>
      </c>
      <c r="E61" s="9">
        <v>19</v>
      </c>
      <c r="F61" s="9">
        <v>36</v>
      </c>
      <c r="G61" s="9" t="s">
        <v>60</v>
      </c>
      <c r="H61" s="9">
        <v>0</v>
      </c>
      <c r="I61" s="9">
        <v>75</v>
      </c>
      <c r="J61" s="9" t="s">
        <v>78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444</v>
      </c>
      <c r="T61" s="12">
        <v>45834</v>
      </c>
      <c r="U61" s="11">
        <v>5000</v>
      </c>
      <c r="V61" s="10">
        <v>0</v>
      </c>
      <c r="W61" s="10">
        <v>5000</v>
      </c>
      <c r="X61" s="10">
        <v>0</v>
      </c>
      <c r="Y61" s="10">
        <v>0</v>
      </c>
      <c r="Z61" s="9" t="s">
        <v>186</v>
      </c>
      <c r="AA61" s="8">
        <v>5238.75</v>
      </c>
      <c r="AB61" s="8">
        <v>0</v>
      </c>
      <c r="AC61" s="8">
        <v>5238.75</v>
      </c>
      <c r="AD61" s="8">
        <v>0</v>
      </c>
      <c r="AE61" s="8">
        <v>0</v>
      </c>
      <c r="AF61" s="8" t="s">
        <v>558</v>
      </c>
      <c r="AG61" s="1" t="s">
        <v>120</v>
      </c>
      <c r="AH61" s="1" t="s">
        <v>77</v>
      </c>
      <c r="AI61" s="1">
        <v>2</v>
      </c>
      <c r="AJ61" s="3">
        <v>45834</v>
      </c>
      <c r="AK61" s="3">
        <v>0</v>
      </c>
      <c r="AL61" s="3">
        <v>0</v>
      </c>
      <c r="AM61" s="3">
        <v>0</v>
      </c>
      <c r="AN61" s="3">
        <v>0</v>
      </c>
      <c r="AO61" s="3">
        <v>45832</v>
      </c>
      <c r="AP61" s="3">
        <v>45829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187</v>
      </c>
      <c r="BD61" s="56">
        <v>394.60593333333333</v>
      </c>
    </row>
    <row r="62" spans="1:56" ht="27.75" customHeight="1" x14ac:dyDescent="0.45">
      <c r="A62" s="3" t="s">
        <v>141</v>
      </c>
      <c r="B62" s="14" t="s">
        <v>141</v>
      </c>
      <c r="C62" s="9" t="s">
        <v>73</v>
      </c>
      <c r="D62" s="13" t="s">
        <v>61</v>
      </c>
      <c r="E62" s="9">
        <v>19</v>
      </c>
      <c r="F62" s="9">
        <v>30</v>
      </c>
      <c r="G62" s="9" t="s">
        <v>60</v>
      </c>
      <c r="H62" s="9">
        <v>0</v>
      </c>
      <c r="I62" s="9">
        <v>63</v>
      </c>
      <c r="J62" s="9" t="s">
        <v>78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150</v>
      </c>
      <c r="T62" s="12">
        <v>45868</v>
      </c>
      <c r="U62" s="11">
        <v>400000</v>
      </c>
      <c r="V62" s="10">
        <v>0</v>
      </c>
      <c r="W62" s="10">
        <v>400000</v>
      </c>
      <c r="X62" s="10">
        <v>0</v>
      </c>
      <c r="Y62" s="10">
        <v>420000</v>
      </c>
      <c r="Z62" s="9" t="s">
        <v>186</v>
      </c>
      <c r="AA62" s="8">
        <v>352043.99999999994</v>
      </c>
      <c r="AB62" s="8">
        <v>0</v>
      </c>
      <c r="AC62" s="8">
        <v>352043.99999999994</v>
      </c>
      <c r="AD62" s="8">
        <v>0</v>
      </c>
      <c r="AE62" s="8">
        <v>0</v>
      </c>
      <c r="AF62" s="8">
        <v>0</v>
      </c>
      <c r="AG62" s="1" t="s">
        <v>119</v>
      </c>
      <c r="AH62" s="1" t="s">
        <v>74</v>
      </c>
      <c r="AI62" s="1">
        <v>2</v>
      </c>
      <c r="AJ62" s="3">
        <v>45868</v>
      </c>
      <c r="AK62" s="3">
        <v>0</v>
      </c>
      <c r="AL62" s="3">
        <v>45859</v>
      </c>
      <c r="AM62" s="3">
        <v>45866</v>
      </c>
      <c r="AN62" s="3">
        <v>45867</v>
      </c>
      <c r="AO62" s="3">
        <v>45867</v>
      </c>
      <c r="AP62" s="3">
        <v>45863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64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187</v>
      </c>
      <c r="BD62" s="56">
        <v>26517.51872</v>
      </c>
    </row>
    <row r="63" spans="1:56" ht="27.75" customHeight="1" x14ac:dyDescent="0.45">
      <c r="A63" s="3">
        <v>0</v>
      </c>
      <c r="B63" s="14">
        <v>0</v>
      </c>
      <c r="C63" s="9">
        <v>0</v>
      </c>
      <c r="D63" s="13">
        <v>0</v>
      </c>
      <c r="E63" s="9">
        <v>19</v>
      </c>
      <c r="F63" s="9">
        <v>30</v>
      </c>
      <c r="G63" s="9">
        <v>0</v>
      </c>
      <c r="H63" s="9">
        <v>0</v>
      </c>
      <c r="I63" s="9">
        <v>63</v>
      </c>
      <c r="J63" s="9" t="s">
        <v>78</v>
      </c>
      <c r="K63" s="9">
        <v>5</v>
      </c>
      <c r="L63" s="9">
        <v>0</v>
      </c>
      <c r="M63" s="10">
        <v>0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>
        <v>0</v>
      </c>
      <c r="T63" s="12"/>
      <c r="U63" s="11">
        <v>0</v>
      </c>
      <c r="V63" s="10">
        <v>0</v>
      </c>
      <c r="W63" s="10">
        <v>0</v>
      </c>
      <c r="X63" s="10">
        <v>0</v>
      </c>
      <c r="Y63" s="10">
        <v>0</v>
      </c>
      <c r="Z63" s="9" t="s">
        <v>186</v>
      </c>
      <c r="AA63" s="8">
        <v>501089.93</v>
      </c>
      <c r="AB63" s="8">
        <v>4400.55</v>
      </c>
      <c r="AC63" s="8">
        <v>496689.38</v>
      </c>
      <c r="AD63" s="8">
        <v>0</v>
      </c>
      <c r="AE63" s="8">
        <v>0</v>
      </c>
      <c r="AF63" s="8" t="s">
        <v>58</v>
      </c>
      <c r="AG63" s="1" t="s">
        <v>119</v>
      </c>
      <c r="AH63" s="1">
        <v>0</v>
      </c>
      <c r="AI63" s="1" t="s">
        <v>15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188</v>
      </c>
      <c r="BD63" s="56">
        <v>0</v>
      </c>
    </row>
    <row r="64" spans="1:56" ht="27.75" customHeight="1" x14ac:dyDescent="0.45">
      <c r="A64" s="3">
        <v>45819</v>
      </c>
      <c r="B64" s="14" t="s">
        <v>559</v>
      </c>
      <c r="C64" s="9" t="s">
        <v>402</v>
      </c>
      <c r="D64" s="13" t="s">
        <v>544</v>
      </c>
      <c r="E64" s="9">
        <v>19</v>
      </c>
      <c r="F64" s="9">
        <v>34</v>
      </c>
      <c r="G64" s="9" t="s">
        <v>60</v>
      </c>
      <c r="H64" s="9" t="s">
        <v>76</v>
      </c>
      <c r="I64" s="9">
        <v>84</v>
      </c>
      <c r="J64" s="9" t="s">
        <v>57</v>
      </c>
      <c r="K64" s="9">
        <v>5</v>
      </c>
      <c r="L64" s="9" t="s">
        <v>91</v>
      </c>
      <c r="M64" s="10">
        <v>20</v>
      </c>
      <c r="N64" s="9">
        <v>37</v>
      </c>
      <c r="O64" s="9">
        <v>40</v>
      </c>
      <c r="P64" s="10">
        <v>365.12959231999992</v>
      </c>
      <c r="Q64" s="10">
        <v>0</v>
      </c>
      <c r="R64" s="10">
        <v>365.12959231999992</v>
      </c>
      <c r="S64" s="9" t="s">
        <v>67</v>
      </c>
      <c r="T64" s="12">
        <v>45832</v>
      </c>
      <c r="U64" s="11">
        <v>20000</v>
      </c>
      <c r="V64" s="10">
        <v>0</v>
      </c>
      <c r="W64" s="10">
        <v>20000</v>
      </c>
      <c r="X64" s="10">
        <v>0</v>
      </c>
      <c r="Y64" s="10">
        <v>21000</v>
      </c>
      <c r="Z64" s="9" t="s">
        <v>248</v>
      </c>
      <c r="AA64" s="8">
        <v>19837.400000000001</v>
      </c>
      <c r="AB64" s="8">
        <v>19837.400000000001</v>
      </c>
      <c r="AC64" s="8">
        <v>0</v>
      </c>
      <c r="AD64" s="8">
        <v>0</v>
      </c>
      <c r="AE64" s="8">
        <v>19837.400000000001</v>
      </c>
      <c r="AF64" s="8">
        <v>0</v>
      </c>
      <c r="AG64" s="1" t="s">
        <v>119</v>
      </c>
      <c r="AH64" s="1" t="s">
        <v>75</v>
      </c>
      <c r="AI64" s="1">
        <v>4</v>
      </c>
      <c r="AJ64" s="3">
        <v>45832</v>
      </c>
      <c r="AK64" s="3">
        <v>45828</v>
      </c>
      <c r="AL64" s="3">
        <v>45821</v>
      </c>
      <c r="AM64" s="3">
        <v>45829</v>
      </c>
      <c r="AN64" s="3">
        <v>45830</v>
      </c>
      <c r="AO64" s="3">
        <v>45831</v>
      </c>
      <c r="AP64" s="3">
        <v>45827</v>
      </c>
      <c r="AQ64" s="3">
        <v>45832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104</v>
      </c>
      <c r="BD64" s="56">
        <v>0</v>
      </c>
    </row>
    <row r="65" spans="1:56" ht="27.75" customHeight="1" x14ac:dyDescent="0.45">
      <c r="A65" s="3">
        <v>0</v>
      </c>
      <c r="B65" s="14">
        <v>0</v>
      </c>
      <c r="C65" s="9">
        <v>0</v>
      </c>
      <c r="D65" s="13">
        <v>0</v>
      </c>
      <c r="E65" s="9">
        <v>19</v>
      </c>
      <c r="F65" s="9">
        <v>30</v>
      </c>
      <c r="G65" s="9">
        <v>0</v>
      </c>
      <c r="H65" s="9">
        <v>0</v>
      </c>
      <c r="I65" s="9">
        <v>56</v>
      </c>
      <c r="J65" s="9" t="s">
        <v>57</v>
      </c>
      <c r="K65" s="9">
        <v>5</v>
      </c>
      <c r="L65" s="9">
        <v>0</v>
      </c>
      <c r="M65" s="10">
        <v>0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>
        <v>0</v>
      </c>
      <c r="T65" s="12"/>
      <c r="U65" s="11">
        <v>0</v>
      </c>
      <c r="V65" s="10" t="s">
        <v>96</v>
      </c>
      <c r="W65" s="10">
        <v>0</v>
      </c>
      <c r="X65" s="10">
        <v>0</v>
      </c>
      <c r="Y65" s="10">
        <v>0</v>
      </c>
      <c r="Z65" s="9" t="s">
        <v>248</v>
      </c>
      <c r="AA65" s="8">
        <v>19837.400000000001</v>
      </c>
      <c r="AB65" s="8">
        <v>19837.400000000001</v>
      </c>
      <c r="AC65" s="8">
        <v>0</v>
      </c>
      <c r="AD65" s="8">
        <v>0</v>
      </c>
      <c r="AE65" s="8">
        <v>19837.400000000001</v>
      </c>
      <c r="AF65" s="8" t="s">
        <v>58</v>
      </c>
      <c r="AG65" s="1" t="s">
        <v>120</v>
      </c>
      <c r="AH65" s="1">
        <v>0</v>
      </c>
      <c r="AI65" s="1" t="s">
        <v>15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1" t="s">
        <v>249</v>
      </c>
      <c r="BD65" s="56">
        <v>0</v>
      </c>
    </row>
    <row r="66" spans="1:56" ht="27.75" customHeight="1" x14ac:dyDescent="0.45">
      <c r="A66" s="3">
        <v>45796</v>
      </c>
      <c r="B66" s="14" t="s">
        <v>368</v>
      </c>
      <c r="C66" s="9" t="s">
        <v>147</v>
      </c>
      <c r="D66" s="13" t="s">
        <v>359</v>
      </c>
      <c r="E66" s="9">
        <v>19</v>
      </c>
      <c r="F66" s="9">
        <v>34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221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 t="s">
        <v>63</v>
      </c>
      <c r="U66" s="11">
        <v>503</v>
      </c>
      <c r="V66" s="10">
        <v>0</v>
      </c>
      <c r="W66" s="10">
        <v>503</v>
      </c>
      <c r="X66" s="10">
        <v>5250</v>
      </c>
      <c r="Y66" s="10">
        <v>0</v>
      </c>
      <c r="Z66" s="9" t="s">
        <v>116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119</v>
      </c>
      <c r="AH66" s="1" t="s">
        <v>75</v>
      </c>
      <c r="AI66" s="1">
        <v>4</v>
      </c>
      <c r="AJ66" s="3" t="s">
        <v>63</v>
      </c>
      <c r="AK66" s="3" t="e">
        <v>#VALUE!</v>
      </c>
      <c r="AL66" s="3" t="e">
        <v>#VALUE!</v>
      </c>
      <c r="AM66" s="3" t="e">
        <v>#VALUE!</v>
      </c>
      <c r="AN66" s="3" t="e">
        <v>#VALUE!</v>
      </c>
      <c r="AO66" s="3" t="e">
        <v>#VALUE!</v>
      </c>
      <c r="AP66" s="3" t="e">
        <v>#VALUE!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214</v>
      </c>
      <c r="BD66" s="56">
        <v>0</v>
      </c>
    </row>
    <row r="67" spans="1:56" ht="27.75" customHeight="1" x14ac:dyDescent="0.45">
      <c r="A67" s="3">
        <v>0</v>
      </c>
      <c r="B67" s="14">
        <v>0</v>
      </c>
      <c r="C67" s="9">
        <v>0</v>
      </c>
      <c r="D67" s="13">
        <v>0</v>
      </c>
      <c r="E67" s="9">
        <v>19</v>
      </c>
      <c r="F67" s="9">
        <v>34</v>
      </c>
      <c r="G67" s="9" t="s">
        <v>60</v>
      </c>
      <c r="H67" s="9">
        <v>0</v>
      </c>
      <c r="I67" s="9">
        <v>80</v>
      </c>
      <c r="J67" s="9" t="s">
        <v>57</v>
      </c>
      <c r="K67" s="9">
        <v>5</v>
      </c>
      <c r="L67" s="9">
        <v>0</v>
      </c>
      <c r="M67" s="10">
        <v>0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>
        <v>0</v>
      </c>
      <c r="T67" s="12"/>
      <c r="U67" s="11">
        <v>0</v>
      </c>
      <c r="V67" s="10">
        <v>0</v>
      </c>
      <c r="W67" s="10">
        <v>0</v>
      </c>
      <c r="X67" s="10">
        <v>0</v>
      </c>
      <c r="Y67" s="10">
        <v>0</v>
      </c>
      <c r="Z67" s="9" t="s">
        <v>116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58</v>
      </c>
      <c r="AG67" s="1" t="s">
        <v>119</v>
      </c>
      <c r="AH67" s="1">
        <v>0</v>
      </c>
      <c r="AI67" s="1" t="s">
        <v>15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215</v>
      </c>
      <c r="BD67" s="56">
        <v>0</v>
      </c>
    </row>
    <row r="68" spans="1:56" ht="27.75" customHeight="1" x14ac:dyDescent="0.45">
      <c r="A68" s="3">
        <v>45818</v>
      </c>
      <c r="B68" s="14" t="s">
        <v>560</v>
      </c>
      <c r="C68" s="9" t="s">
        <v>330</v>
      </c>
      <c r="D68" s="13" t="s">
        <v>528</v>
      </c>
      <c r="E68" s="9">
        <v>20</v>
      </c>
      <c r="F68" s="9">
        <v>32</v>
      </c>
      <c r="G68" s="9" t="s">
        <v>60</v>
      </c>
      <c r="H68" s="9">
        <v>0</v>
      </c>
      <c r="I68" s="9">
        <v>60</v>
      </c>
      <c r="J68" s="9" t="s">
        <v>57</v>
      </c>
      <c r="K68" s="9">
        <v>5</v>
      </c>
      <c r="L68" s="9" t="s">
        <v>93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45828</v>
      </c>
      <c r="U68" s="11">
        <v>20000</v>
      </c>
      <c r="V68" s="10">
        <v>0</v>
      </c>
      <c r="W68" s="10">
        <v>20000</v>
      </c>
      <c r="X68" s="10">
        <v>0</v>
      </c>
      <c r="Y68" s="10">
        <v>21000</v>
      </c>
      <c r="Z68" s="9" t="s">
        <v>146</v>
      </c>
      <c r="AA68" s="8">
        <v>18719.800000000003</v>
      </c>
      <c r="AB68" s="8">
        <v>7658</v>
      </c>
      <c r="AC68" s="8">
        <v>11061.800000000003</v>
      </c>
      <c r="AD68" s="8">
        <v>0</v>
      </c>
      <c r="AE68" s="8">
        <v>0</v>
      </c>
      <c r="AF68" s="8">
        <v>0</v>
      </c>
      <c r="AG68" s="1" t="s">
        <v>121</v>
      </c>
      <c r="AH68" s="1" t="s">
        <v>74</v>
      </c>
      <c r="AI68" s="1">
        <v>2</v>
      </c>
      <c r="AJ68" s="3">
        <v>45828</v>
      </c>
      <c r="AK68" s="3">
        <v>0</v>
      </c>
      <c r="AL68" s="3">
        <v>45819</v>
      </c>
      <c r="AM68" s="3">
        <v>45826</v>
      </c>
      <c r="AN68" s="3">
        <v>45827</v>
      </c>
      <c r="AO68" s="3">
        <v>45827</v>
      </c>
      <c r="AP68" s="3">
        <v>45823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64</v>
      </c>
      <c r="AX68" s="2" t="s">
        <v>70</v>
      </c>
      <c r="AY68" s="2" t="s">
        <v>545</v>
      </c>
      <c r="AZ68" s="2">
        <v>0</v>
      </c>
      <c r="BA68" s="2">
        <v>0</v>
      </c>
      <c r="BB68" s="2">
        <v>0</v>
      </c>
      <c r="BC68" s="1" t="s">
        <v>105</v>
      </c>
      <c r="BD68" s="56">
        <v>679.07161111111111</v>
      </c>
    </row>
    <row r="69" spans="1:56" ht="27.75" customHeight="1" x14ac:dyDescent="0.45">
      <c r="A69" s="3">
        <v>0</v>
      </c>
      <c r="B69" s="14">
        <v>0</v>
      </c>
      <c r="C69" s="9">
        <v>0</v>
      </c>
      <c r="D69" s="13">
        <v>0</v>
      </c>
      <c r="E69" s="9">
        <v>20</v>
      </c>
      <c r="F69" s="9">
        <v>37</v>
      </c>
      <c r="G69" s="9" t="s">
        <v>60</v>
      </c>
      <c r="H69" s="9">
        <v>0</v>
      </c>
      <c r="I69" s="9">
        <v>65</v>
      </c>
      <c r="J69" s="9" t="s">
        <v>57</v>
      </c>
      <c r="K69" s="9">
        <v>5</v>
      </c>
      <c r="L69" s="9">
        <v>0</v>
      </c>
      <c r="M69" s="10">
        <v>0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>
        <v>0</v>
      </c>
      <c r="T69" s="12"/>
      <c r="U69" s="11">
        <v>0</v>
      </c>
      <c r="V69" s="10">
        <v>0</v>
      </c>
      <c r="W69" s="10">
        <v>0</v>
      </c>
      <c r="X69" s="10">
        <v>0</v>
      </c>
      <c r="Y69" s="10">
        <v>0</v>
      </c>
      <c r="Z69" s="9" t="s">
        <v>146</v>
      </c>
      <c r="AA69" s="8">
        <v>18719.800000000003</v>
      </c>
      <c r="AB69" s="8">
        <v>7658</v>
      </c>
      <c r="AC69" s="8">
        <v>11061.800000000003</v>
      </c>
      <c r="AD69" s="8">
        <v>0</v>
      </c>
      <c r="AE69" s="8">
        <v>0</v>
      </c>
      <c r="AF69" s="8" t="s">
        <v>58</v>
      </c>
      <c r="AG69" s="1" t="s">
        <v>121</v>
      </c>
      <c r="AH69" s="1">
        <v>0</v>
      </c>
      <c r="AI69" s="1" t="s">
        <v>15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1" t="s">
        <v>105</v>
      </c>
      <c r="BD69" s="56">
        <v>0</v>
      </c>
    </row>
    <row r="70" spans="1:56" ht="27.75" customHeight="1" x14ac:dyDescent="0.45">
      <c r="A70" s="3">
        <v>45796</v>
      </c>
      <c r="B70" s="14" t="s">
        <v>369</v>
      </c>
      <c r="C70" s="9" t="s">
        <v>147</v>
      </c>
      <c r="D70" s="13" t="s">
        <v>361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45821</v>
      </c>
      <c r="U70" s="11">
        <v>3280</v>
      </c>
      <c r="V70" s="10">
        <v>2447</v>
      </c>
      <c r="W70" s="10">
        <v>833</v>
      </c>
      <c r="X70" s="10">
        <v>5975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121</v>
      </c>
      <c r="AH70" s="1" t="s">
        <v>75</v>
      </c>
      <c r="AI70" s="1">
        <v>4</v>
      </c>
      <c r="AJ70" s="3">
        <v>45821</v>
      </c>
      <c r="AK70" s="3">
        <v>45817</v>
      </c>
      <c r="AL70" s="3">
        <v>45810</v>
      </c>
      <c r="AM70" s="3">
        <v>45818</v>
      </c>
      <c r="AN70" s="3">
        <v>45819</v>
      </c>
      <c r="AO70" s="3">
        <v>45820</v>
      </c>
      <c r="AP70" s="3">
        <v>45816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45796</v>
      </c>
      <c r="B71" s="14" t="s">
        <v>370</v>
      </c>
      <c r="C71" s="9" t="s">
        <v>147</v>
      </c>
      <c r="D71" s="13" t="s">
        <v>261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>
        <v>45821</v>
      </c>
      <c r="U71" s="11">
        <v>3853</v>
      </c>
      <c r="V71" s="10">
        <v>840</v>
      </c>
      <c r="W71" s="10">
        <v>3013</v>
      </c>
      <c r="X71" s="10">
        <v>15401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119</v>
      </c>
      <c r="AH71" s="1" t="s">
        <v>75</v>
      </c>
      <c r="AI71" s="1">
        <v>4</v>
      </c>
      <c r="AJ71" s="3">
        <v>45821</v>
      </c>
      <c r="AK71" s="3">
        <v>45817</v>
      </c>
      <c r="AL71" s="3">
        <v>45810</v>
      </c>
      <c r="AM71" s="3">
        <v>45818</v>
      </c>
      <c r="AN71" s="3">
        <v>45819</v>
      </c>
      <c r="AO71" s="3">
        <v>45820</v>
      </c>
      <c r="AP71" s="3">
        <v>45816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45796</v>
      </c>
      <c r="B72" s="14" t="s">
        <v>370</v>
      </c>
      <c r="C72" s="9" t="s">
        <v>147</v>
      </c>
      <c r="D72" s="13" t="s">
        <v>209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45821</v>
      </c>
      <c r="U72" s="11">
        <v>4349</v>
      </c>
      <c r="V72" s="10">
        <v>0</v>
      </c>
      <c r="W72" s="10">
        <v>4349</v>
      </c>
      <c r="X72" s="10">
        <v>0</v>
      </c>
      <c r="Y72" s="10">
        <v>4566.45</v>
      </c>
      <c r="Z72" s="9" t="s">
        <v>81</v>
      </c>
      <c r="AA72" s="8">
        <v>4556.6647499999999</v>
      </c>
      <c r="AB72" s="8">
        <v>4556.6647499999999</v>
      </c>
      <c r="AC72" s="8">
        <v>0</v>
      </c>
      <c r="AD72" s="8">
        <v>0</v>
      </c>
      <c r="AE72" s="8">
        <v>4556.6647499999999</v>
      </c>
      <c r="AF72" s="8">
        <v>0</v>
      </c>
      <c r="AG72" s="1" t="s">
        <v>121</v>
      </c>
      <c r="AH72" s="1" t="s">
        <v>75</v>
      </c>
      <c r="AI72" s="1">
        <v>4</v>
      </c>
      <c r="AJ72" s="3">
        <v>45821</v>
      </c>
      <c r="AK72" s="3">
        <v>45817</v>
      </c>
      <c r="AL72" s="3">
        <v>45810</v>
      </c>
      <c r="AM72" s="3">
        <v>45818</v>
      </c>
      <c r="AN72" s="3">
        <v>45819</v>
      </c>
      <c r="AO72" s="3">
        <v>45820</v>
      </c>
      <c r="AP72" s="3">
        <v>45816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45796</v>
      </c>
      <c r="B73" s="14" t="s">
        <v>373</v>
      </c>
      <c r="C73" s="9" t="s">
        <v>147</v>
      </c>
      <c r="D73" s="13" t="s">
        <v>154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45821</v>
      </c>
      <c r="U73" s="11">
        <v>3360</v>
      </c>
      <c r="V73" s="10">
        <v>0</v>
      </c>
      <c r="W73" s="10">
        <v>3360</v>
      </c>
      <c r="X73" s="10">
        <v>35200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121</v>
      </c>
      <c r="AH73" s="1" t="s">
        <v>75</v>
      </c>
      <c r="AI73" s="1">
        <v>4</v>
      </c>
      <c r="AJ73" s="3">
        <v>45821</v>
      </c>
      <c r="AK73" s="3">
        <v>45817</v>
      </c>
      <c r="AL73" s="3">
        <v>45810</v>
      </c>
      <c r="AM73" s="3">
        <v>45818</v>
      </c>
      <c r="AN73" s="3">
        <v>45819</v>
      </c>
      <c r="AO73" s="3">
        <v>45820</v>
      </c>
      <c r="AP73" s="3">
        <v>45816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364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45796</v>
      </c>
      <c r="B74" s="14" t="s">
        <v>374</v>
      </c>
      <c r="C74" s="9" t="s">
        <v>147</v>
      </c>
      <c r="D74" s="13" t="s">
        <v>263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45821</v>
      </c>
      <c r="U74" s="11">
        <v>614</v>
      </c>
      <c r="V74" s="10">
        <v>0</v>
      </c>
      <c r="W74" s="10">
        <v>614</v>
      </c>
      <c r="X74" s="10">
        <v>12101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119</v>
      </c>
      <c r="AH74" s="1" t="s">
        <v>75</v>
      </c>
      <c r="AI74" s="1">
        <v>4</v>
      </c>
      <c r="AJ74" s="3">
        <v>45821</v>
      </c>
      <c r="AK74" s="3">
        <v>45817</v>
      </c>
      <c r="AL74" s="3">
        <v>45810</v>
      </c>
      <c r="AM74" s="3">
        <v>45818</v>
      </c>
      <c r="AN74" s="3">
        <v>45819</v>
      </c>
      <c r="AO74" s="3">
        <v>45820</v>
      </c>
      <c r="AP74" s="3">
        <v>45816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45799</v>
      </c>
      <c r="B75" s="14" t="s">
        <v>407</v>
      </c>
      <c r="C75" s="9" t="s">
        <v>385</v>
      </c>
      <c r="D75" s="13" t="s">
        <v>386</v>
      </c>
      <c r="E75" s="9">
        <v>20</v>
      </c>
      <c r="F75" s="9">
        <v>34</v>
      </c>
      <c r="G75" s="9" t="s">
        <v>60</v>
      </c>
      <c r="H75" s="9" t="s">
        <v>66</v>
      </c>
      <c r="I75" s="9">
        <v>95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71</v>
      </c>
      <c r="T75" s="12">
        <v>45838</v>
      </c>
      <c r="U75" s="11">
        <v>8000</v>
      </c>
      <c r="V75" s="10">
        <v>0</v>
      </c>
      <c r="W75" s="10">
        <v>8000</v>
      </c>
      <c r="X75" s="10">
        <v>14180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240</v>
      </c>
      <c r="AG75" s="1" t="s">
        <v>119</v>
      </c>
      <c r="AH75" s="1" t="s">
        <v>75</v>
      </c>
      <c r="AI75" s="1">
        <v>4</v>
      </c>
      <c r="AJ75" s="3">
        <v>45838</v>
      </c>
      <c r="AK75" s="3">
        <v>45834</v>
      </c>
      <c r="AL75" s="3">
        <v>45827</v>
      </c>
      <c r="AM75" s="3">
        <v>45835</v>
      </c>
      <c r="AN75" s="3">
        <v>45836</v>
      </c>
      <c r="AO75" s="3">
        <v>45837</v>
      </c>
      <c r="AP75" s="3">
        <v>45833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45799</v>
      </c>
      <c r="B76" s="14" t="s">
        <v>407</v>
      </c>
      <c r="C76" s="9" t="s">
        <v>385</v>
      </c>
      <c r="D76" s="13" t="s">
        <v>387</v>
      </c>
      <c r="E76" s="9">
        <v>20</v>
      </c>
      <c r="F76" s="9">
        <v>34</v>
      </c>
      <c r="G76" s="9" t="s">
        <v>60</v>
      </c>
      <c r="H76" s="9" t="s">
        <v>66</v>
      </c>
      <c r="I76" s="9">
        <v>95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45838</v>
      </c>
      <c r="U76" s="11">
        <v>8000</v>
      </c>
      <c r="V76" s="10">
        <v>0</v>
      </c>
      <c r="W76" s="10">
        <v>8000</v>
      </c>
      <c r="X76" s="10">
        <v>8450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 t="s">
        <v>240</v>
      </c>
      <c r="AG76" s="1" t="s">
        <v>121</v>
      </c>
      <c r="AH76" s="1" t="s">
        <v>75</v>
      </c>
      <c r="AI76" s="1">
        <v>4</v>
      </c>
      <c r="AJ76" s="3">
        <v>45838</v>
      </c>
      <c r="AK76" s="3">
        <v>45834</v>
      </c>
      <c r="AL76" s="3">
        <v>45827</v>
      </c>
      <c r="AM76" s="3">
        <v>45835</v>
      </c>
      <c r="AN76" s="3">
        <v>45836</v>
      </c>
      <c r="AO76" s="3">
        <v>45837</v>
      </c>
      <c r="AP76" s="3">
        <v>45833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45756</v>
      </c>
      <c r="B77" s="14" t="s">
        <v>314</v>
      </c>
      <c r="C77" s="9" t="s">
        <v>80</v>
      </c>
      <c r="D77" s="13" t="s">
        <v>315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45821</v>
      </c>
      <c r="U77" s="11">
        <v>3000</v>
      </c>
      <c r="V77" s="10">
        <v>3148</v>
      </c>
      <c r="W77" s="10">
        <v>0</v>
      </c>
      <c r="X77" s="10">
        <v>6505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120</v>
      </c>
      <c r="AH77" s="1" t="s">
        <v>75</v>
      </c>
      <c r="AI77" s="1">
        <v>4</v>
      </c>
      <c r="AJ77" s="3">
        <v>45821</v>
      </c>
      <c r="AK77" s="3">
        <v>45817</v>
      </c>
      <c r="AL77" s="3">
        <v>45810</v>
      </c>
      <c r="AM77" s="3">
        <v>45818</v>
      </c>
      <c r="AN77" s="3">
        <v>45819</v>
      </c>
      <c r="AO77" s="3">
        <v>45820</v>
      </c>
      <c r="AP77" s="3">
        <v>45816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45740</v>
      </c>
      <c r="B78" s="14" t="s">
        <v>303</v>
      </c>
      <c r="C78" s="9" t="s">
        <v>80</v>
      </c>
      <c r="D78" s="13" t="s">
        <v>257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45821</v>
      </c>
      <c r="U78" s="11">
        <v>2500</v>
      </c>
      <c r="V78" s="10">
        <v>2825</v>
      </c>
      <c r="W78" s="10">
        <v>0</v>
      </c>
      <c r="X78" s="10">
        <v>5688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120</v>
      </c>
      <c r="AH78" s="1" t="s">
        <v>75</v>
      </c>
      <c r="AI78" s="1">
        <v>4</v>
      </c>
      <c r="AJ78" s="3">
        <v>45821</v>
      </c>
      <c r="AK78" s="3">
        <v>45817</v>
      </c>
      <c r="AL78" s="3">
        <v>45810</v>
      </c>
      <c r="AM78" s="3">
        <v>45818</v>
      </c>
      <c r="AN78" s="3">
        <v>45819</v>
      </c>
      <c r="AO78" s="3">
        <v>45820</v>
      </c>
      <c r="AP78" s="3">
        <v>45816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45808</v>
      </c>
      <c r="B79" s="14" t="s">
        <v>445</v>
      </c>
      <c r="C79" s="9" t="s">
        <v>436</v>
      </c>
      <c r="D79" s="13" t="s">
        <v>437</v>
      </c>
      <c r="E79" s="9">
        <v>20</v>
      </c>
      <c r="F79" s="9">
        <v>30</v>
      </c>
      <c r="G79" s="9" t="s">
        <v>60</v>
      </c>
      <c r="H79" s="9" t="s">
        <v>66</v>
      </c>
      <c r="I79" s="9">
        <v>80</v>
      </c>
      <c r="J79" s="9" t="s">
        <v>57</v>
      </c>
      <c r="K79" s="9">
        <v>5</v>
      </c>
      <c r="L79" s="9" t="s">
        <v>220</v>
      </c>
      <c r="M79" s="10">
        <v>21</v>
      </c>
      <c r="N79" s="9">
        <v>33</v>
      </c>
      <c r="O79" s="9">
        <v>40</v>
      </c>
      <c r="P79" s="10">
        <v>170.969464512</v>
      </c>
      <c r="Q79" s="10">
        <v>0</v>
      </c>
      <c r="R79" s="10">
        <v>170.969464512</v>
      </c>
      <c r="S79" s="9" t="s">
        <v>71</v>
      </c>
      <c r="T79" s="12">
        <v>45821</v>
      </c>
      <c r="U79" s="11">
        <v>10000</v>
      </c>
      <c r="V79" s="10">
        <v>0</v>
      </c>
      <c r="W79" s="10">
        <v>10000</v>
      </c>
      <c r="X79" s="10">
        <v>10500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120</v>
      </c>
      <c r="AH79" s="1" t="s">
        <v>68</v>
      </c>
      <c r="AI79" s="1">
        <v>4</v>
      </c>
      <c r="AJ79" s="3">
        <v>45821</v>
      </c>
      <c r="AK79" s="3">
        <v>45817</v>
      </c>
      <c r="AL79" s="3">
        <v>45811</v>
      </c>
      <c r="AM79" s="3">
        <v>45818</v>
      </c>
      <c r="AN79" s="3">
        <v>45819</v>
      </c>
      <c r="AO79" s="3">
        <v>45819</v>
      </c>
      <c r="AP79" s="3">
        <v>45816</v>
      </c>
      <c r="AQ79" s="3">
        <v>45820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45808</v>
      </c>
      <c r="B80" s="14" t="s">
        <v>453</v>
      </c>
      <c r="C80" s="9" t="s">
        <v>147</v>
      </c>
      <c r="D80" s="13" t="s">
        <v>155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322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>
        <v>45822</v>
      </c>
      <c r="U80" s="11">
        <v>5040</v>
      </c>
      <c r="V80" s="10">
        <v>0</v>
      </c>
      <c r="W80" s="10">
        <v>5040</v>
      </c>
      <c r="X80" s="10">
        <v>0</v>
      </c>
      <c r="Y80" s="10">
        <v>5292</v>
      </c>
      <c r="Z80" s="9" t="s">
        <v>81</v>
      </c>
      <c r="AA80" s="8">
        <v>5280.6600000000008</v>
      </c>
      <c r="AB80" s="8">
        <v>5280.6600000000008</v>
      </c>
      <c r="AC80" s="8">
        <v>0</v>
      </c>
      <c r="AD80" s="8">
        <v>0</v>
      </c>
      <c r="AE80" s="8">
        <v>5280.6600000000008</v>
      </c>
      <c r="AF80" s="8">
        <v>0</v>
      </c>
      <c r="AG80" s="1" t="s">
        <v>120</v>
      </c>
      <c r="AH80" s="1" t="s">
        <v>75</v>
      </c>
      <c r="AI80" s="1">
        <v>4</v>
      </c>
      <c r="AJ80" s="3">
        <v>45822</v>
      </c>
      <c r="AK80" s="3">
        <v>45818</v>
      </c>
      <c r="AL80" s="3">
        <v>45811</v>
      </c>
      <c r="AM80" s="3">
        <v>45819</v>
      </c>
      <c r="AN80" s="3">
        <v>45820</v>
      </c>
      <c r="AO80" s="3">
        <v>45821</v>
      </c>
      <c r="AP80" s="3">
        <v>45817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45803</v>
      </c>
      <c r="B81" s="14" t="s">
        <v>412</v>
      </c>
      <c r="C81" s="9" t="s">
        <v>111</v>
      </c>
      <c r="D81" s="13" t="s">
        <v>413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45831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45831</v>
      </c>
      <c r="AK81" s="3">
        <v>45827</v>
      </c>
      <c r="AL81" s="3">
        <v>45820</v>
      </c>
      <c r="AM81" s="3">
        <v>45828</v>
      </c>
      <c r="AN81" s="3">
        <v>45829</v>
      </c>
      <c r="AO81" s="3">
        <v>45830</v>
      </c>
      <c r="AP81" s="3">
        <v>45826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45803</v>
      </c>
      <c r="B82" s="14" t="s">
        <v>408</v>
      </c>
      <c r="C82" s="9" t="s">
        <v>111</v>
      </c>
      <c r="D82" s="13" t="s">
        <v>409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45835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81</v>
      </c>
      <c r="AA82" s="8">
        <v>3310.89</v>
      </c>
      <c r="AB82" s="8">
        <v>3310.89</v>
      </c>
      <c r="AC82" s="8">
        <v>0</v>
      </c>
      <c r="AD82" s="8">
        <v>0</v>
      </c>
      <c r="AE82" s="8">
        <v>3310.89</v>
      </c>
      <c r="AF82" s="8">
        <v>0</v>
      </c>
      <c r="AG82" s="1" t="s">
        <v>120</v>
      </c>
      <c r="AH82" s="1" t="s">
        <v>75</v>
      </c>
      <c r="AI82" s="1">
        <v>4</v>
      </c>
      <c r="AJ82" s="3">
        <v>45835</v>
      </c>
      <c r="AK82" s="3">
        <v>45831</v>
      </c>
      <c r="AL82" s="3">
        <v>45824</v>
      </c>
      <c r="AM82" s="3">
        <v>45832</v>
      </c>
      <c r="AN82" s="3">
        <v>45833</v>
      </c>
      <c r="AO82" s="3">
        <v>45834</v>
      </c>
      <c r="AP82" s="3">
        <v>45830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45814</v>
      </c>
      <c r="B83" s="14" t="s">
        <v>500</v>
      </c>
      <c r="C83" s="9" t="s">
        <v>501</v>
      </c>
      <c r="D83" s="13" t="s">
        <v>502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45835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81</v>
      </c>
      <c r="AA83" s="8">
        <v>21513.800000000003</v>
      </c>
      <c r="AB83" s="8">
        <v>21513.800000000003</v>
      </c>
      <c r="AC83" s="8">
        <v>0</v>
      </c>
      <c r="AD83" s="8">
        <v>0</v>
      </c>
      <c r="AE83" s="8">
        <v>21513.800000000003</v>
      </c>
      <c r="AF83" s="8">
        <v>0</v>
      </c>
      <c r="AG83" s="1" t="s">
        <v>120</v>
      </c>
      <c r="AH83" s="1" t="s">
        <v>75</v>
      </c>
      <c r="AI83" s="1">
        <v>4</v>
      </c>
      <c r="AJ83" s="3">
        <v>45835</v>
      </c>
      <c r="AK83" s="3">
        <v>45831</v>
      </c>
      <c r="AL83" s="3">
        <v>45824</v>
      </c>
      <c r="AM83" s="3">
        <v>45832</v>
      </c>
      <c r="AN83" s="3">
        <v>45833</v>
      </c>
      <c r="AO83" s="3">
        <v>45834</v>
      </c>
      <c r="AP83" s="3">
        <v>45830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45814</v>
      </c>
      <c r="B84" s="14" t="s">
        <v>500</v>
      </c>
      <c r="C84" s="9" t="s">
        <v>501</v>
      </c>
      <c r="D84" s="13" t="s">
        <v>503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45835</v>
      </c>
      <c r="U84" s="11">
        <v>10000</v>
      </c>
      <c r="V84" s="10">
        <v>0</v>
      </c>
      <c r="W84" s="10">
        <v>10000</v>
      </c>
      <c r="X84" s="10">
        <v>0</v>
      </c>
      <c r="Y84" s="10">
        <v>10500</v>
      </c>
      <c r="Z84" s="9" t="s">
        <v>81</v>
      </c>
      <c r="AA84" s="8">
        <v>10756.900000000001</v>
      </c>
      <c r="AB84" s="8">
        <v>10756.900000000001</v>
      </c>
      <c r="AC84" s="8">
        <v>0</v>
      </c>
      <c r="AD84" s="8">
        <v>0</v>
      </c>
      <c r="AE84" s="8">
        <v>10756.900000000001</v>
      </c>
      <c r="AF84" s="8">
        <v>0</v>
      </c>
      <c r="AG84" s="1" t="s">
        <v>120</v>
      </c>
      <c r="AH84" s="1" t="s">
        <v>75</v>
      </c>
      <c r="AI84" s="1">
        <v>4</v>
      </c>
      <c r="AJ84" s="3">
        <v>45835</v>
      </c>
      <c r="AK84" s="3">
        <v>45831</v>
      </c>
      <c r="AL84" s="3">
        <v>45824</v>
      </c>
      <c r="AM84" s="3">
        <v>45832</v>
      </c>
      <c r="AN84" s="3">
        <v>45833</v>
      </c>
      <c r="AO84" s="3">
        <v>45834</v>
      </c>
      <c r="AP84" s="3">
        <v>45830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45814</v>
      </c>
      <c r="B85" s="14" t="s">
        <v>500</v>
      </c>
      <c r="C85" s="9" t="s">
        <v>501</v>
      </c>
      <c r="D85" s="13" t="s">
        <v>504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45835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10756.900000000001</v>
      </c>
      <c r="AB85" s="8">
        <v>10756.900000000001</v>
      </c>
      <c r="AC85" s="8">
        <v>0</v>
      </c>
      <c r="AD85" s="8">
        <v>0</v>
      </c>
      <c r="AE85" s="8">
        <v>10756.900000000001</v>
      </c>
      <c r="AF85" s="8">
        <v>0</v>
      </c>
      <c r="AG85" s="1" t="s">
        <v>61</v>
      </c>
      <c r="AH85" s="1" t="s">
        <v>75</v>
      </c>
      <c r="AI85" s="1">
        <v>4</v>
      </c>
      <c r="AJ85" s="3">
        <v>45835</v>
      </c>
      <c r="AK85" s="3">
        <v>45831</v>
      </c>
      <c r="AL85" s="3">
        <v>45824</v>
      </c>
      <c r="AM85" s="3">
        <v>45832</v>
      </c>
      <c r="AN85" s="3">
        <v>45833</v>
      </c>
      <c r="AO85" s="3">
        <v>45834</v>
      </c>
      <c r="AP85" s="3">
        <v>45830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45814</v>
      </c>
      <c r="B86" s="14" t="s">
        <v>505</v>
      </c>
      <c r="C86" s="9" t="s">
        <v>501</v>
      </c>
      <c r="D86" s="13" t="s">
        <v>506</v>
      </c>
      <c r="E86" s="9">
        <v>20</v>
      </c>
      <c r="F86" s="9">
        <v>37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93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45835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5378.4500000000007</v>
      </c>
      <c r="AB86" s="8">
        <v>5378.4500000000007</v>
      </c>
      <c r="AC86" s="8">
        <v>0</v>
      </c>
      <c r="AD86" s="8">
        <v>0</v>
      </c>
      <c r="AE86" s="8">
        <v>5378.4500000000007</v>
      </c>
      <c r="AF86" s="8">
        <v>0</v>
      </c>
      <c r="AG86" s="1" t="s">
        <v>119</v>
      </c>
      <c r="AH86" s="1" t="s">
        <v>75</v>
      </c>
      <c r="AI86" s="1">
        <v>4</v>
      </c>
      <c r="AJ86" s="3">
        <v>45835</v>
      </c>
      <c r="AK86" s="3">
        <v>45831</v>
      </c>
      <c r="AL86" s="3">
        <v>45824</v>
      </c>
      <c r="AM86" s="3">
        <v>45832</v>
      </c>
      <c r="AN86" s="3">
        <v>45833</v>
      </c>
      <c r="AO86" s="3">
        <v>45834</v>
      </c>
      <c r="AP86" s="3">
        <v>45830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45814</v>
      </c>
      <c r="B87" s="14" t="s">
        <v>505</v>
      </c>
      <c r="C87" s="9" t="s">
        <v>501</v>
      </c>
      <c r="D87" s="13" t="s">
        <v>507</v>
      </c>
      <c r="E87" s="9">
        <v>20</v>
      </c>
      <c r="F87" s="9">
        <v>37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93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45835</v>
      </c>
      <c r="U87" s="11">
        <v>10000</v>
      </c>
      <c r="V87" s="10">
        <v>0</v>
      </c>
      <c r="W87" s="10">
        <v>10000</v>
      </c>
      <c r="X87" s="10">
        <v>0</v>
      </c>
      <c r="Y87" s="10">
        <v>10500</v>
      </c>
      <c r="Z87" s="9" t="s">
        <v>81</v>
      </c>
      <c r="AA87" s="8">
        <v>10756.900000000001</v>
      </c>
      <c r="AB87" s="8">
        <v>10756.900000000001</v>
      </c>
      <c r="AC87" s="8">
        <v>0</v>
      </c>
      <c r="AD87" s="8">
        <v>0</v>
      </c>
      <c r="AE87" s="8">
        <v>10756.900000000001</v>
      </c>
      <c r="AF87" s="8">
        <v>0</v>
      </c>
      <c r="AG87" s="1" t="s">
        <v>119</v>
      </c>
      <c r="AH87" s="1" t="s">
        <v>75</v>
      </c>
      <c r="AI87" s="1">
        <v>4</v>
      </c>
      <c r="AJ87" s="3">
        <v>45835</v>
      </c>
      <c r="AK87" s="3">
        <v>45831</v>
      </c>
      <c r="AL87" s="3">
        <v>45824</v>
      </c>
      <c r="AM87" s="3">
        <v>45832</v>
      </c>
      <c r="AN87" s="3">
        <v>45833</v>
      </c>
      <c r="AO87" s="3">
        <v>45834</v>
      </c>
      <c r="AP87" s="3">
        <v>45830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 t="s">
        <v>141</v>
      </c>
      <c r="B88" s="14" t="s">
        <v>141</v>
      </c>
      <c r="C88" s="9" t="s">
        <v>147</v>
      </c>
      <c r="D88" s="13" t="s">
        <v>61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>
        <v>45838</v>
      </c>
      <c r="U88" s="11">
        <v>100000</v>
      </c>
      <c r="V88" s="10">
        <v>0</v>
      </c>
      <c r="W88" s="10">
        <v>100000</v>
      </c>
      <c r="X88" s="10">
        <v>0</v>
      </c>
      <c r="Y88" s="10">
        <v>105000</v>
      </c>
      <c r="Z88" s="9" t="s">
        <v>81</v>
      </c>
      <c r="AA88" s="8">
        <v>104775.00000000001</v>
      </c>
      <c r="AB88" s="8">
        <v>6938</v>
      </c>
      <c r="AC88" s="8">
        <v>97837.000000000015</v>
      </c>
      <c r="AD88" s="8">
        <v>0</v>
      </c>
      <c r="AE88" s="8">
        <v>104775.00000000001</v>
      </c>
      <c r="AF88" s="8">
        <v>0</v>
      </c>
      <c r="AG88" s="1" t="s">
        <v>119</v>
      </c>
      <c r="AH88" s="1" t="s">
        <v>75</v>
      </c>
      <c r="AI88" s="1">
        <v>4</v>
      </c>
      <c r="AJ88" s="3">
        <v>45838</v>
      </c>
      <c r="AK88" s="3">
        <v>45834</v>
      </c>
      <c r="AL88" s="3">
        <v>45827</v>
      </c>
      <c r="AM88" s="3">
        <v>45835</v>
      </c>
      <c r="AN88" s="3">
        <v>45836</v>
      </c>
      <c r="AO88" s="3">
        <v>45837</v>
      </c>
      <c r="AP88" s="3">
        <v>45833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7392.1288888888894</v>
      </c>
    </row>
    <row r="89" spans="1:56" ht="27.75" customHeight="1" x14ac:dyDescent="0.45">
      <c r="A89" s="3">
        <v>45796</v>
      </c>
      <c r="B89" s="14" t="s">
        <v>369</v>
      </c>
      <c r="C89" s="9" t="s">
        <v>147</v>
      </c>
      <c r="D89" s="13" t="s">
        <v>360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366</v>
      </c>
      <c r="V89" s="10">
        <v>0</v>
      </c>
      <c r="W89" s="10">
        <v>366</v>
      </c>
      <c r="X89" s="10">
        <v>5113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121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45796</v>
      </c>
      <c r="B90" s="14" t="s">
        <v>371</v>
      </c>
      <c r="C90" s="9" t="s">
        <v>147</v>
      </c>
      <c r="D90" s="13" t="s">
        <v>293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179</v>
      </c>
      <c r="V90" s="10">
        <v>0</v>
      </c>
      <c r="W90" s="10">
        <v>179</v>
      </c>
      <c r="X90" s="10">
        <v>11000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45796</v>
      </c>
      <c r="B91" s="14" t="s">
        <v>371</v>
      </c>
      <c r="C91" s="9" t="s">
        <v>147</v>
      </c>
      <c r="D91" s="13" t="s">
        <v>362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302</v>
      </c>
      <c r="V91" s="10">
        <v>0</v>
      </c>
      <c r="W91" s="10">
        <v>302</v>
      </c>
      <c r="X91" s="10">
        <v>5300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123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45796</v>
      </c>
      <c r="B92" s="14" t="s">
        <v>372</v>
      </c>
      <c r="C92" s="9" t="s">
        <v>147</v>
      </c>
      <c r="D92" s="13" t="s">
        <v>136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1200</v>
      </c>
      <c r="V92" s="10">
        <v>0</v>
      </c>
      <c r="W92" s="10">
        <v>1200</v>
      </c>
      <c r="X92" s="10">
        <v>10700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120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45798</v>
      </c>
      <c r="B93" s="14" t="s">
        <v>396</v>
      </c>
      <c r="C93" s="9" t="s">
        <v>111</v>
      </c>
      <c r="D93" s="13" t="s">
        <v>388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5518.15</v>
      </c>
      <c r="AC93" s="8">
        <v>0</v>
      </c>
      <c r="AD93" s="8">
        <v>0</v>
      </c>
      <c r="AE93" s="8">
        <v>5518.15</v>
      </c>
      <c r="AF93" s="8">
        <v>0</v>
      </c>
      <c r="AG93" s="1" t="s">
        <v>120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140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45782</v>
      </c>
      <c r="B94" s="14" t="s">
        <v>358</v>
      </c>
      <c r="C94" s="9" t="s">
        <v>80</v>
      </c>
      <c r="D94" s="13" t="s">
        <v>311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20000</v>
      </c>
      <c r="V94" s="10">
        <v>0</v>
      </c>
      <c r="W94" s="10">
        <v>20000</v>
      </c>
      <c r="X94" s="10">
        <v>4748</v>
      </c>
      <c r="Y94" s="10">
        <v>16014.6</v>
      </c>
      <c r="Z94" s="9" t="s">
        <v>81</v>
      </c>
      <c r="AA94" s="8">
        <v>17674.192997999999</v>
      </c>
      <c r="AB94" s="8">
        <v>0</v>
      </c>
      <c r="AC94" s="8">
        <v>17674.192997999999</v>
      </c>
      <c r="AD94" s="8">
        <v>0</v>
      </c>
      <c r="AE94" s="8">
        <v>17674.192997999999</v>
      </c>
      <c r="AF94" s="8">
        <v>0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1335.3834709600001</v>
      </c>
    </row>
    <row r="95" spans="1:56" ht="27.75" customHeight="1" x14ac:dyDescent="0.45">
      <c r="A95" s="3">
        <v>45810</v>
      </c>
      <c r="B95" s="14" t="s">
        <v>463</v>
      </c>
      <c r="C95" s="9" t="s">
        <v>80</v>
      </c>
      <c r="D95" s="13" t="s">
        <v>257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81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119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416.92688888888887</v>
      </c>
    </row>
    <row r="96" spans="1:56" ht="27.75" customHeight="1" x14ac:dyDescent="0.45">
      <c r="A96" s="3">
        <v>45810</v>
      </c>
      <c r="B96" s="14" t="s">
        <v>464</v>
      </c>
      <c r="C96" s="9" t="s">
        <v>80</v>
      </c>
      <c r="D96" s="13" t="s">
        <v>465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81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119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250.15613333333337</v>
      </c>
    </row>
    <row r="97" spans="1:56" ht="27.75" customHeight="1" x14ac:dyDescent="0.45">
      <c r="A97" s="3">
        <v>45721</v>
      </c>
      <c r="B97" s="14" t="s">
        <v>296</v>
      </c>
      <c r="C97" s="9" t="s">
        <v>147</v>
      </c>
      <c r="D97" s="13" t="s">
        <v>262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111</v>
      </c>
      <c r="V97" s="10">
        <v>0</v>
      </c>
      <c r="W97" s="10">
        <v>111</v>
      </c>
      <c r="X97" s="10">
        <v>5600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45611</v>
      </c>
      <c r="B98" s="14" t="s">
        <v>219</v>
      </c>
      <c r="C98" s="9" t="s">
        <v>147</v>
      </c>
      <c r="D98" s="13" t="s">
        <v>127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67</v>
      </c>
      <c r="V98" s="10">
        <v>67</v>
      </c>
      <c r="W98" s="10">
        <v>0</v>
      </c>
      <c r="X98" s="10">
        <v>80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45721</v>
      </c>
      <c r="B99" s="14" t="s">
        <v>297</v>
      </c>
      <c r="C99" s="9" t="s">
        <v>147</v>
      </c>
      <c r="D99" s="13" t="s">
        <v>294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734</v>
      </c>
      <c r="V99" s="10">
        <v>0</v>
      </c>
      <c r="W99" s="10">
        <v>734</v>
      </c>
      <c r="X99" s="10">
        <v>5520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120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140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 t="s">
        <v>141</v>
      </c>
      <c r="B100" s="14" t="s">
        <v>141</v>
      </c>
      <c r="C100" s="9" t="s">
        <v>80</v>
      </c>
      <c r="D100" s="13" t="s">
        <v>61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45838</v>
      </c>
      <c r="U100" s="11">
        <v>20000</v>
      </c>
      <c r="V100" s="10">
        <v>0</v>
      </c>
      <c r="W100" s="10">
        <v>20000</v>
      </c>
      <c r="X100" s="10">
        <v>0</v>
      </c>
      <c r="Y100" s="10">
        <v>21000</v>
      </c>
      <c r="Z100" s="9" t="s">
        <v>81</v>
      </c>
      <c r="AA100" s="8">
        <v>22072.6</v>
      </c>
      <c r="AB100" s="8">
        <v>0</v>
      </c>
      <c r="AC100" s="8">
        <v>22072.6</v>
      </c>
      <c r="AD100" s="8">
        <v>0</v>
      </c>
      <c r="AE100" s="8">
        <v>22072.6</v>
      </c>
      <c r="AF100" s="8">
        <v>0</v>
      </c>
      <c r="AG100" s="1" t="s">
        <v>121</v>
      </c>
      <c r="AH100" s="1" t="s">
        <v>75</v>
      </c>
      <c r="AI100" s="1">
        <v>4</v>
      </c>
      <c r="AJ100" s="3">
        <v>45838</v>
      </c>
      <c r="AK100" s="3">
        <v>45834</v>
      </c>
      <c r="AL100" s="3">
        <v>45827</v>
      </c>
      <c r="AM100" s="3">
        <v>45835</v>
      </c>
      <c r="AN100" s="3">
        <v>45836</v>
      </c>
      <c r="AO100" s="3">
        <v>45837</v>
      </c>
      <c r="AP100" s="3">
        <v>45833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1667.7075555555555</v>
      </c>
    </row>
    <row r="101" spans="1:56" ht="27.75" customHeight="1" x14ac:dyDescent="0.45">
      <c r="A101" s="3" t="s">
        <v>141</v>
      </c>
      <c r="B101" s="14" t="s">
        <v>141</v>
      </c>
      <c r="C101" s="9" t="s">
        <v>98</v>
      </c>
      <c r="D101" s="13" t="s">
        <v>61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71</v>
      </c>
      <c r="T101" s="12">
        <v>45838</v>
      </c>
      <c r="U101" s="11">
        <v>40000</v>
      </c>
      <c r="V101" s="10">
        <v>0</v>
      </c>
      <c r="W101" s="10">
        <v>40000</v>
      </c>
      <c r="X101" s="10">
        <v>0</v>
      </c>
      <c r="Y101" s="10">
        <v>42000</v>
      </c>
      <c r="Z101" s="9" t="s">
        <v>81</v>
      </c>
      <c r="AA101" s="8">
        <v>43027.600000000006</v>
      </c>
      <c r="AB101" s="8">
        <v>0</v>
      </c>
      <c r="AC101" s="8">
        <v>43027.600000000006</v>
      </c>
      <c r="AD101" s="8">
        <v>0</v>
      </c>
      <c r="AE101" s="8">
        <v>43027.600000000006</v>
      </c>
      <c r="AF101" s="8">
        <v>0</v>
      </c>
      <c r="AG101" s="1" t="s">
        <v>119</v>
      </c>
      <c r="AH101" s="1" t="s">
        <v>75</v>
      </c>
      <c r="AI101" s="1">
        <v>4</v>
      </c>
      <c r="AJ101" s="3">
        <v>45838</v>
      </c>
      <c r="AK101" s="3">
        <v>45834</v>
      </c>
      <c r="AL101" s="3">
        <v>45827</v>
      </c>
      <c r="AM101" s="3">
        <v>45835</v>
      </c>
      <c r="AN101" s="3">
        <v>45836</v>
      </c>
      <c r="AO101" s="3">
        <v>45837</v>
      </c>
      <c r="AP101" s="3">
        <v>45833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3250.9742222222226</v>
      </c>
    </row>
    <row r="102" spans="1:56" ht="27.75" customHeight="1" x14ac:dyDescent="0.45">
      <c r="A102" s="3">
        <v>45681</v>
      </c>
      <c r="B102" s="14" t="s">
        <v>268</v>
      </c>
      <c r="C102" s="9" t="s">
        <v>80</v>
      </c>
      <c r="D102" s="13" t="s">
        <v>267</v>
      </c>
      <c r="E102" s="9">
        <v>20</v>
      </c>
      <c r="F102" s="9">
        <v>40</v>
      </c>
      <c r="G102" s="9" t="s">
        <v>60</v>
      </c>
      <c r="H102" s="9" t="s">
        <v>76</v>
      </c>
      <c r="I102" s="9">
        <v>108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81</v>
      </c>
      <c r="AA102" s="8">
        <v>3478.5300000000007</v>
      </c>
      <c r="AB102" s="8">
        <v>0</v>
      </c>
      <c r="AC102" s="8">
        <v>3478.5300000000007</v>
      </c>
      <c r="AD102" s="8">
        <v>0</v>
      </c>
      <c r="AE102" s="8">
        <v>3478.5300000000007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262.82226666666674</v>
      </c>
    </row>
    <row r="103" spans="1:56" ht="27.75" customHeight="1" x14ac:dyDescent="0.45">
      <c r="A103" s="3">
        <v>45705</v>
      </c>
      <c r="B103" s="14" t="s">
        <v>287</v>
      </c>
      <c r="C103" s="9" t="s">
        <v>147</v>
      </c>
      <c r="D103" s="13" t="s">
        <v>198</v>
      </c>
      <c r="E103" s="9">
        <v>20</v>
      </c>
      <c r="F103" s="9">
        <v>35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221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855</v>
      </c>
      <c r="V103" s="10">
        <v>0</v>
      </c>
      <c r="W103" s="10">
        <v>855</v>
      </c>
      <c r="X103" s="10">
        <v>16440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121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289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45674</v>
      </c>
      <c r="B104" s="14" t="s">
        <v>265</v>
      </c>
      <c r="C104" s="9" t="s">
        <v>147</v>
      </c>
      <c r="D104" s="13" t="s">
        <v>264</v>
      </c>
      <c r="E104" s="9">
        <v>20</v>
      </c>
      <c r="F104" s="9">
        <v>35</v>
      </c>
      <c r="G104" s="9" t="s">
        <v>60</v>
      </c>
      <c r="H104" s="9" t="s">
        <v>76</v>
      </c>
      <c r="I104" s="9">
        <v>97</v>
      </c>
      <c r="J104" s="9" t="s">
        <v>57</v>
      </c>
      <c r="K104" s="9">
        <v>5</v>
      </c>
      <c r="L104" s="9" t="s">
        <v>221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152</v>
      </c>
      <c r="V104" s="10">
        <v>0</v>
      </c>
      <c r="W104" s="10">
        <v>152</v>
      </c>
      <c r="X104" s="10">
        <v>6000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5987</v>
      </c>
      <c r="AG104" s="1" t="s">
        <v>119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288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45611</v>
      </c>
      <c r="B105" s="14" t="s">
        <v>218</v>
      </c>
      <c r="C105" s="9" t="s">
        <v>147</v>
      </c>
      <c r="D105" s="13" t="s">
        <v>217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 t="s">
        <v>63</v>
      </c>
      <c r="U105" s="11">
        <v>117</v>
      </c>
      <c r="V105" s="10">
        <v>0</v>
      </c>
      <c r="W105" s="10">
        <v>117</v>
      </c>
      <c r="X105" s="10">
        <v>10065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45523</v>
      </c>
      <c r="B106" s="14" t="s">
        <v>195</v>
      </c>
      <c r="C106" s="9" t="s">
        <v>147</v>
      </c>
      <c r="D106" s="13" t="s">
        <v>193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91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112</v>
      </c>
      <c r="T106" s="12" t="s">
        <v>63</v>
      </c>
      <c r="U106" s="11">
        <v>1260</v>
      </c>
      <c r="V106" s="10">
        <v>0</v>
      </c>
      <c r="W106" s="10">
        <v>1260</v>
      </c>
      <c r="X106" s="10">
        <v>11095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45523</v>
      </c>
      <c r="B107" s="14" t="s">
        <v>195</v>
      </c>
      <c r="C107" s="9" t="s">
        <v>147</v>
      </c>
      <c r="D107" s="13" t="s">
        <v>194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91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112</v>
      </c>
      <c r="T107" s="12" t="s">
        <v>63</v>
      </c>
      <c r="U107" s="11">
        <v>89</v>
      </c>
      <c r="V107" s="10">
        <v>0</v>
      </c>
      <c r="W107" s="10">
        <v>89</v>
      </c>
      <c r="X107" s="10">
        <v>11180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45741</v>
      </c>
      <c r="B108" s="14" t="s">
        <v>304</v>
      </c>
      <c r="C108" s="9" t="s">
        <v>111</v>
      </c>
      <c r="D108" s="13" t="s">
        <v>302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137</v>
      </c>
      <c r="U108" s="11">
        <v>4000</v>
      </c>
      <c r="V108" s="10">
        <v>3857</v>
      </c>
      <c r="W108" s="10">
        <v>143</v>
      </c>
      <c r="X108" s="10">
        <v>4200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119</v>
      </c>
      <c r="AH108" s="1" t="s">
        <v>75</v>
      </c>
      <c r="AI108" s="1">
        <v>4</v>
      </c>
      <c r="AJ108" s="3" t="s">
        <v>137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313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45720</v>
      </c>
      <c r="B109" s="14" t="s">
        <v>133</v>
      </c>
      <c r="C109" s="9" t="s">
        <v>111</v>
      </c>
      <c r="D109" s="13" t="s">
        <v>238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137</v>
      </c>
      <c r="U109" s="11">
        <v>4000</v>
      </c>
      <c r="V109" s="10">
        <v>4010</v>
      </c>
      <c r="W109" s="10">
        <v>0</v>
      </c>
      <c r="X109" s="10">
        <v>4470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119</v>
      </c>
      <c r="AH109" s="1" t="s">
        <v>75</v>
      </c>
      <c r="AI109" s="1">
        <v>4</v>
      </c>
      <c r="AJ109" s="3" t="s">
        <v>137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7.75" customHeight="1" x14ac:dyDescent="0.45">
      <c r="A110" s="3">
        <v>45720</v>
      </c>
      <c r="B110" s="14" t="s">
        <v>133</v>
      </c>
      <c r="C110" s="9" t="s">
        <v>111</v>
      </c>
      <c r="D110" s="13" t="s">
        <v>256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137</v>
      </c>
      <c r="U110" s="11">
        <v>3000</v>
      </c>
      <c r="V110" s="10">
        <v>3065</v>
      </c>
      <c r="W110" s="10">
        <v>0</v>
      </c>
      <c r="X110" s="10">
        <v>3300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119</v>
      </c>
      <c r="AH110" s="1" t="s">
        <v>75</v>
      </c>
      <c r="AI110" s="1">
        <v>4</v>
      </c>
      <c r="AJ110" s="3" t="s">
        <v>137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7.75" customHeight="1" x14ac:dyDescent="0.45">
      <c r="A111" s="3">
        <v>45541</v>
      </c>
      <c r="B111" s="14" t="s">
        <v>199</v>
      </c>
      <c r="C111" s="9" t="s">
        <v>111</v>
      </c>
      <c r="D111" s="13" t="s">
        <v>200</v>
      </c>
      <c r="E111" s="9">
        <v>20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137</v>
      </c>
      <c r="U111" s="11">
        <v>3000</v>
      </c>
      <c r="V111" s="10">
        <v>3318</v>
      </c>
      <c r="W111" s="10">
        <v>0</v>
      </c>
      <c r="X111" s="10">
        <v>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 t="s">
        <v>203</v>
      </c>
      <c r="AG111" s="1" t="s">
        <v>119</v>
      </c>
      <c r="AH111" s="1" t="s">
        <v>75</v>
      </c>
      <c r="AI111" s="1">
        <v>4</v>
      </c>
      <c r="AJ111" s="3" t="s">
        <v>137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>
        <v>0</v>
      </c>
      <c r="AY111" s="2" t="s">
        <v>259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7.75" customHeight="1" x14ac:dyDescent="0.45">
      <c r="A112" s="3">
        <v>45548</v>
      </c>
      <c r="B112" s="14" t="s">
        <v>202</v>
      </c>
      <c r="C112" s="9" t="s">
        <v>111</v>
      </c>
      <c r="D112" s="13" t="s">
        <v>201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137</v>
      </c>
      <c r="U112" s="11">
        <v>2500</v>
      </c>
      <c r="V112" s="10">
        <v>2364</v>
      </c>
      <c r="W112" s="10">
        <v>136</v>
      </c>
      <c r="X112" s="10">
        <v>5500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119</v>
      </c>
      <c r="AH112" s="1" t="s">
        <v>75</v>
      </c>
      <c r="AI112" s="1">
        <v>4</v>
      </c>
      <c r="AJ112" s="3" t="s">
        <v>137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140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7.75" customHeight="1" x14ac:dyDescent="0.45">
      <c r="A113" s="3">
        <v>45581</v>
      </c>
      <c r="B113" s="14" t="s">
        <v>207</v>
      </c>
      <c r="C113" s="9" t="s">
        <v>111</v>
      </c>
      <c r="D113" s="13" t="s">
        <v>208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137</v>
      </c>
      <c r="U113" s="11">
        <v>3000</v>
      </c>
      <c r="V113" s="10">
        <v>3194</v>
      </c>
      <c r="W113" s="10">
        <v>0</v>
      </c>
      <c r="X113" s="10">
        <v>5632</v>
      </c>
      <c r="Y113" s="10">
        <v>0</v>
      </c>
      <c r="Z113" s="9" t="s">
        <v>81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119</v>
      </c>
      <c r="AH113" s="1" t="s">
        <v>75</v>
      </c>
      <c r="AI113" s="1">
        <v>4</v>
      </c>
      <c r="AJ113" s="3" t="s">
        <v>137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7.75" customHeight="1" x14ac:dyDescent="0.45">
      <c r="A114" s="3">
        <v>0</v>
      </c>
      <c r="B114" s="14">
        <v>0</v>
      </c>
      <c r="C114" s="9">
        <v>0</v>
      </c>
      <c r="D114" s="13">
        <v>0</v>
      </c>
      <c r="E114" s="9">
        <v>20</v>
      </c>
      <c r="F114" s="9">
        <v>38</v>
      </c>
      <c r="G114" s="9">
        <v>0</v>
      </c>
      <c r="H114" s="9">
        <v>0</v>
      </c>
      <c r="I114" s="9">
        <v>84</v>
      </c>
      <c r="J114" s="9" t="s">
        <v>57</v>
      </c>
      <c r="K114" s="9">
        <v>5</v>
      </c>
      <c r="L114" s="9">
        <v>0</v>
      </c>
      <c r="M114" s="10">
        <v>0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>
        <v>0</v>
      </c>
      <c r="T114" s="12"/>
      <c r="U114" s="11">
        <v>0</v>
      </c>
      <c r="V114" s="10">
        <v>0</v>
      </c>
      <c r="W114" s="10">
        <v>0</v>
      </c>
      <c r="X114" s="10">
        <v>0</v>
      </c>
      <c r="Y114" s="10">
        <v>0</v>
      </c>
      <c r="Z114" s="9" t="s">
        <v>81</v>
      </c>
      <c r="AA114" s="8">
        <v>280997.16774800001</v>
      </c>
      <c r="AB114" s="8">
        <v>88078.204750000004</v>
      </c>
      <c r="AC114" s="8">
        <v>192918.962998</v>
      </c>
      <c r="AD114" s="8">
        <v>3310.89</v>
      </c>
      <c r="AE114" s="8">
        <v>277686.27774799999</v>
      </c>
      <c r="AF114" s="8" t="s">
        <v>58</v>
      </c>
      <c r="AG114" s="1" t="s">
        <v>120</v>
      </c>
      <c r="AH114" s="1">
        <v>0</v>
      </c>
      <c r="AI114" s="1" t="s">
        <v>15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1" t="s">
        <v>107</v>
      </c>
      <c r="BD114" s="56">
        <v>0</v>
      </c>
    </row>
    <row r="115" spans="1:56" ht="27.75" customHeight="1" x14ac:dyDescent="0.45">
      <c r="A115" s="3">
        <v>45818</v>
      </c>
      <c r="B115" s="14" t="s">
        <v>561</v>
      </c>
      <c r="C115" s="9" t="s">
        <v>86</v>
      </c>
      <c r="D115" s="13" t="s">
        <v>529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212</v>
      </c>
      <c r="T115" s="12">
        <v>45826</v>
      </c>
      <c r="U115" s="11">
        <v>10000</v>
      </c>
      <c r="V115" s="10">
        <v>0</v>
      </c>
      <c r="W115" s="10">
        <v>10000</v>
      </c>
      <c r="X115" s="10">
        <v>0</v>
      </c>
      <c r="Y115" s="10">
        <v>10500</v>
      </c>
      <c r="Z115" s="9" t="s">
        <v>82</v>
      </c>
      <c r="AA115" s="8">
        <v>10756.900000000001</v>
      </c>
      <c r="AB115" s="8">
        <v>10756.900000000001</v>
      </c>
      <c r="AC115" s="8">
        <v>0</v>
      </c>
      <c r="AD115" s="8">
        <v>0</v>
      </c>
      <c r="AE115" s="8">
        <v>0</v>
      </c>
      <c r="AF115" s="8" t="s">
        <v>530</v>
      </c>
      <c r="AG115" s="1" t="s">
        <v>120</v>
      </c>
      <c r="AH115" s="1" t="s">
        <v>74</v>
      </c>
      <c r="AI115" s="1">
        <v>2</v>
      </c>
      <c r="AJ115" s="3">
        <v>45826</v>
      </c>
      <c r="AK115" s="3">
        <v>0</v>
      </c>
      <c r="AL115" s="3">
        <v>45817</v>
      </c>
      <c r="AM115" s="3">
        <v>45824</v>
      </c>
      <c r="AN115" s="3">
        <v>45825</v>
      </c>
      <c r="AO115" s="3">
        <v>45825</v>
      </c>
      <c r="AP115" s="3">
        <v>45821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45818</v>
      </c>
      <c r="B116" s="14" t="s">
        <v>561</v>
      </c>
      <c r="C116" s="9" t="s">
        <v>86</v>
      </c>
      <c r="D116" s="13" t="s">
        <v>531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212</v>
      </c>
      <c r="T116" s="12">
        <v>45826</v>
      </c>
      <c r="U116" s="11">
        <v>5000</v>
      </c>
      <c r="V116" s="10">
        <v>0</v>
      </c>
      <c r="W116" s="10">
        <v>5000</v>
      </c>
      <c r="X116" s="10">
        <v>5400</v>
      </c>
      <c r="Y116" s="10">
        <v>0</v>
      </c>
      <c r="Z116" s="9" t="s">
        <v>82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530</v>
      </c>
      <c r="AG116" s="1" t="s">
        <v>120</v>
      </c>
      <c r="AH116" s="1" t="s">
        <v>74</v>
      </c>
      <c r="AI116" s="1">
        <v>2</v>
      </c>
      <c r="AJ116" s="3">
        <v>45826</v>
      </c>
      <c r="AK116" s="3">
        <v>0</v>
      </c>
      <c r="AL116" s="3">
        <v>45817</v>
      </c>
      <c r="AM116" s="3">
        <v>45824</v>
      </c>
      <c r="AN116" s="3">
        <v>45825</v>
      </c>
      <c r="AO116" s="3">
        <v>45825</v>
      </c>
      <c r="AP116" s="3">
        <v>45821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45818</v>
      </c>
      <c r="B117" s="14" t="s">
        <v>561</v>
      </c>
      <c r="C117" s="9" t="s">
        <v>86</v>
      </c>
      <c r="D117" s="13" t="s">
        <v>535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212</v>
      </c>
      <c r="T117" s="12">
        <v>45826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5378.4500000000007</v>
      </c>
      <c r="AB117" s="8">
        <v>5378.4500000000007</v>
      </c>
      <c r="AC117" s="8">
        <v>0</v>
      </c>
      <c r="AD117" s="8">
        <v>0</v>
      </c>
      <c r="AE117" s="8">
        <v>0</v>
      </c>
      <c r="AF117" s="8" t="s">
        <v>530</v>
      </c>
      <c r="AG117" s="1" t="s">
        <v>120</v>
      </c>
      <c r="AH117" s="1" t="s">
        <v>74</v>
      </c>
      <c r="AI117" s="1">
        <v>2</v>
      </c>
      <c r="AJ117" s="3">
        <v>45826</v>
      </c>
      <c r="AK117" s="3">
        <v>0</v>
      </c>
      <c r="AL117" s="3">
        <v>45817</v>
      </c>
      <c r="AM117" s="3">
        <v>45824</v>
      </c>
      <c r="AN117" s="3">
        <v>45825</v>
      </c>
      <c r="AO117" s="3">
        <v>45825</v>
      </c>
      <c r="AP117" s="3">
        <v>45821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45812</v>
      </c>
      <c r="B118" s="14" t="s">
        <v>489</v>
      </c>
      <c r="C118" s="9" t="s">
        <v>73</v>
      </c>
      <c r="D118" s="13" t="s">
        <v>466</v>
      </c>
      <c r="E118" s="9">
        <v>20</v>
      </c>
      <c r="F118" s="9">
        <v>32</v>
      </c>
      <c r="G118" s="9" t="s">
        <v>60</v>
      </c>
      <c r="H118" s="9">
        <v>0</v>
      </c>
      <c r="I118" s="9">
        <v>72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150</v>
      </c>
      <c r="T118" s="12">
        <v>45827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82</v>
      </c>
      <c r="AA118" s="8">
        <v>4679.9500000000007</v>
      </c>
      <c r="AB118" s="8">
        <v>4679.9500000000007</v>
      </c>
      <c r="AC118" s="8">
        <v>0</v>
      </c>
      <c r="AD118" s="8">
        <v>0</v>
      </c>
      <c r="AE118" s="8">
        <v>0</v>
      </c>
      <c r="AF118" s="8" t="s">
        <v>467</v>
      </c>
      <c r="AG118" s="1" t="s">
        <v>119</v>
      </c>
      <c r="AH118" s="1" t="s">
        <v>74</v>
      </c>
      <c r="AI118" s="1">
        <v>2</v>
      </c>
      <c r="AJ118" s="3">
        <v>45827</v>
      </c>
      <c r="AK118" s="3">
        <v>0</v>
      </c>
      <c r="AL118" s="3">
        <v>45818</v>
      </c>
      <c r="AM118" s="3">
        <v>45825</v>
      </c>
      <c r="AN118" s="3">
        <v>45826</v>
      </c>
      <c r="AO118" s="3">
        <v>45826</v>
      </c>
      <c r="AP118" s="3">
        <v>45822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45820</v>
      </c>
      <c r="B119" s="14" t="s">
        <v>585</v>
      </c>
      <c r="C119" s="9" t="s">
        <v>73</v>
      </c>
      <c r="D119" s="13" t="s">
        <v>562</v>
      </c>
      <c r="E119" s="9">
        <v>20</v>
      </c>
      <c r="F119" s="9">
        <v>32</v>
      </c>
      <c r="G119" s="9" t="s">
        <v>60</v>
      </c>
      <c r="H119" s="9">
        <v>0</v>
      </c>
      <c r="I119" s="9">
        <v>72</v>
      </c>
      <c r="J119" s="9" t="s">
        <v>57</v>
      </c>
      <c r="K119" s="9">
        <v>5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150</v>
      </c>
      <c r="T119" s="12">
        <v>45832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82</v>
      </c>
      <c r="AA119" s="8">
        <v>4679.9500000000007</v>
      </c>
      <c r="AB119" s="8">
        <v>4679.9500000000007</v>
      </c>
      <c r="AC119" s="8">
        <v>0</v>
      </c>
      <c r="AD119" s="8">
        <v>0</v>
      </c>
      <c r="AE119" s="8">
        <v>0</v>
      </c>
      <c r="AF119" s="8" t="s">
        <v>563</v>
      </c>
      <c r="AG119" s="1" t="s">
        <v>120</v>
      </c>
      <c r="AH119" s="1" t="s">
        <v>74</v>
      </c>
      <c r="AI119" s="1">
        <v>2</v>
      </c>
      <c r="AJ119" s="3">
        <v>45832</v>
      </c>
      <c r="AK119" s="3">
        <v>0</v>
      </c>
      <c r="AL119" s="3">
        <v>45823</v>
      </c>
      <c r="AM119" s="3">
        <v>45830</v>
      </c>
      <c r="AN119" s="3">
        <v>45831</v>
      </c>
      <c r="AO119" s="3">
        <v>45831</v>
      </c>
      <c r="AP119" s="3">
        <v>45827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45818</v>
      </c>
      <c r="B120" s="14" t="s">
        <v>564</v>
      </c>
      <c r="C120" s="9" t="s">
        <v>86</v>
      </c>
      <c r="D120" s="13" t="s">
        <v>346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212</v>
      </c>
      <c r="T120" s="12">
        <v>45831</v>
      </c>
      <c r="U120" s="11">
        <v>30000</v>
      </c>
      <c r="V120" s="10">
        <v>0</v>
      </c>
      <c r="W120" s="10">
        <v>30000</v>
      </c>
      <c r="X120" s="10">
        <v>0</v>
      </c>
      <c r="Y120" s="10">
        <v>31500</v>
      </c>
      <c r="Z120" s="9" t="s">
        <v>82</v>
      </c>
      <c r="AA120" s="8">
        <v>32270.700000000004</v>
      </c>
      <c r="AB120" s="8">
        <v>32270.700000000004</v>
      </c>
      <c r="AC120" s="8">
        <v>0</v>
      </c>
      <c r="AD120" s="8">
        <v>0</v>
      </c>
      <c r="AE120" s="8">
        <v>0</v>
      </c>
      <c r="AF120" s="8" t="s">
        <v>532</v>
      </c>
      <c r="AG120" s="1" t="s">
        <v>120</v>
      </c>
      <c r="AH120" s="1" t="s">
        <v>74</v>
      </c>
      <c r="AI120" s="1">
        <v>2</v>
      </c>
      <c r="AJ120" s="3">
        <v>45831</v>
      </c>
      <c r="AK120" s="3">
        <v>0</v>
      </c>
      <c r="AL120" s="3">
        <v>45822</v>
      </c>
      <c r="AM120" s="3">
        <v>45829</v>
      </c>
      <c r="AN120" s="3">
        <v>45830</v>
      </c>
      <c r="AO120" s="3">
        <v>45830</v>
      </c>
      <c r="AP120" s="3">
        <v>45826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45786</v>
      </c>
      <c r="B121" s="14" t="s">
        <v>356</v>
      </c>
      <c r="C121" s="9" t="s">
        <v>86</v>
      </c>
      <c r="D121" s="13" t="s">
        <v>351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252</v>
      </c>
      <c r="T121" s="12">
        <v>45838</v>
      </c>
      <c r="U121" s="11">
        <v>10000</v>
      </c>
      <c r="V121" s="10">
        <v>10196</v>
      </c>
      <c r="W121" s="10">
        <v>0</v>
      </c>
      <c r="X121" s="10">
        <v>10500</v>
      </c>
      <c r="Y121" s="10">
        <v>0</v>
      </c>
      <c r="Z121" s="9" t="s">
        <v>82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239</v>
      </c>
      <c r="AG121" s="1" t="s">
        <v>120</v>
      </c>
      <c r="AH121" s="1" t="s">
        <v>74</v>
      </c>
      <c r="AI121" s="1">
        <v>2</v>
      </c>
      <c r="AJ121" s="3">
        <v>45838</v>
      </c>
      <c r="AK121" s="3">
        <v>0</v>
      </c>
      <c r="AL121" s="3">
        <v>45829</v>
      </c>
      <c r="AM121" s="3">
        <v>45836</v>
      </c>
      <c r="AN121" s="3">
        <v>45837</v>
      </c>
      <c r="AO121" s="3">
        <v>45837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45813</v>
      </c>
      <c r="B122" s="14" t="s">
        <v>508</v>
      </c>
      <c r="C122" s="9" t="s">
        <v>86</v>
      </c>
      <c r="D122" s="13" t="s">
        <v>490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252</v>
      </c>
      <c r="T122" s="12">
        <v>45838</v>
      </c>
      <c r="U122" s="11">
        <v>5000</v>
      </c>
      <c r="V122" s="10">
        <v>0</v>
      </c>
      <c r="W122" s="10">
        <v>5000</v>
      </c>
      <c r="X122" s="10">
        <v>0</v>
      </c>
      <c r="Y122" s="10">
        <v>5250</v>
      </c>
      <c r="Z122" s="9" t="s">
        <v>82</v>
      </c>
      <c r="AA122" s="8">
        <v>5378.4500000000007</v>
      </c>
      <c r="AB122" s="8">
        <v>5378.4500000000007</v>
      </c>
      <c r="AC122" s="8">
        <v>0</v>
      </c>
      <c r="AD122" s="8">
        <v>0</v>
      </c>
      <c r="AE122" s="8">
        <v>0</v>
      </c>
      <c r="AF122" s="8" t="s">
        <v>239</v>
      </c>
      <c r="AG122" s="1" t="s">
        <v>121</v>
      </c>
      <c r="AH122" s="1" t="s">
        <v>74</v>
      </c>
      <c r="AI122" s="1">
        <v>2</v>
      </c>
      <c r="AJ122" s="3">
        <v>45838</v>
      </c>
      <c r="AK122" s="3">
        <v>0</v>
      </c>
      <c r="AL122" s="3">
        <v>45829</v>
      </c>
      <c r="AM122" s="3">
        <v>45836</v>
      </c>
      <c r="AN122" s="3">
        <v>45837</v>
      </c>
      <c r="AO122" s="3">
        <v>45837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45818</v>
      </c>
      <c r="B123" s="14" t="s">
        <v>565</v>
      </c>
      <c r="C123" s="9" t="s">
        <v>546</v>
      </c>
      <c r="D123" s="13" t="s">
        <v>547</v>
      </c>
      <c r="E123" s="9">
        <v>20</v>
      </c>
      <c r="F123" s="9">
        <v>34</v>
      </c>
      <c r="G123" s="9" t="s">
        <v>60</v>
      </c>
      <c r="H123" s="9">
        <v>0</v>
      </c>
      <c r="I123" s="9">
        <v>75</v>
      </c>
      <c r="J123" s="9" t="s">
        <v>57</v>
      </c>
      <c r="K123" s="9">
        <v>5</v>
      </c>
      <c r="L123" s="9" t="s">
        <v>93</v>
      </c>
      <c r="M123" s="10">
        <v>21</v>
      </c>
      <c r="N123" s="9">
        <v>37</v>
      </c>
      <c r="O123" s="9">
        <v>40</v>
      </c>
      <c r="P123" s="10">
        <v>479.23258992000001</v>
      </c>
      <c r="Q123" s="10">
        <v>0</v>
      </c>
      <c r="R123" s="10">
        <v>479.23258992000001</v>
      </c>
      <c r="S123" s="9" t="s">
        <v>71</v>
      </c>
      <c r="T123" s="12">
        <v>45832</v>
      </c>
      <c r="U123" s="11">
        <v>25000</v>
      </c>
      <c r="V123" s="10">
        <v>0</v>
      </c>
      <c r="W123" s="10">
        <v>25000</v>
      </c>
      <c r="X123" s="10">
        <v>0</v>
      </c>
      <c r="Y123" s="10">
        <v>26250</v>
      </c>
      <c r="Z123" s="9" t="s">
        <v>82</v>
      </c>
      <c r="AA123" s="8">
        <v>24796.750000000004</v>
      </c>
      <c r="AB123" s="8">
        <v>24796.750000000004</v>
      </c>
      <c r="AC123" s="8">
        <v>0</v>
      </c>
      <c r="AD123" s="8">
        <v>0</v>
      </c>
      <c r="AE123" s="8">
        <v>0</v>
      </c>
      <c r="AF123" s="8" t="s">
        <v>421</v>
      </c>
      <c r="AG123" s="1" t="s">
        <v>121</v>
      </c>
      <c r="AH123" s="1" t="s">
        <v>72</v>
      </c>
      <c r="AI123" s="1">
        <v>3</v>
      </c>
      <c r="AJ123" s="3">
        <v>45832</v>
      </c>
      <c r="AK123" s="3">
        <v>0</v>
      </c>
      <c r="AL123" s="3">
        <v>45822</v>
      </c>
      <c r="AM123" s="3">
        <v>45829</v>
      </c>
      <c r="AN123" s="3">
        <v>45830</v>
      </c>
      <c r="AO123" s="3">
        <v>45830</v>
      </c>
      <c r="AP123" s="3">
        <v>45827</v>
      </c>
      <c r="AQ123" s="3">
        <v>45831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45818</v>
      </c>
      <c r="B124" s="14" t="s">
        <v>566</v>
      </c>
      <c r="C124" s="9" t="s">
        <v>86</v>
      </c>
      <c r="D124" s="13" t="s">
        <v>346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212</v>
      </c>
      <c r="T124" s="12">
        <v>45842</v>
      </c>
      <c r="U124" s="11">
        <v>50000</v>
      </c>
      <c r="V124" s="10">
        <v>0</v>
      </c>
      <c r="W124" s="10">
        <v>50000</v>
      </c>
      <c r="X124" s="10">
        <v>0</v>
      </c>
      <c r="Y124" s="10">
        <v>52500</v>
      </c>
      <c r="Z124" s="9" t="s">
        <v>82</v>
      </c>
      <c r="AA124" s="8">
        <v>53784.500000000007</v>
      </c>
      <c r="AB124" s="8">
        <v>53784.500000000007</v>
      </c>
      <c r="AC124" s="8">
        <v>0</v>
      </c>
      <c r="AD124" s="8">
        <v>0</v>
      </c>
      <c r="AE124" s="8">
        <v>0</v>
      </c>
      <c r="AF124" s="8" t="s">
        <v>532</v>
      </c>
      <c r="AG124" s="1" t="s">
        <v>120</v>
      </c>
      <c r="AH124" s="1" t="s">
        <v>74</v>
      </c>
      <c r="AI124" s="1">
        <v>2</v>
      </c>
      <c r="AJ124" s="3">
        <v>45842</v>
      </c>
      <c r="AK124" s="3">
        <v>0</v>
      </c>
      <c r="AL124" s="3">
        <v>45833</v>
      </c>
      <c r="AM124" s="3">
        <v>45840</v>
      </c>
      <c r="AN124" s="3">
        <v>45841</v>
      </c>
      <c r="AO124" s="3">
        <v>45841</v>
      </c>
      <c r="AP124" s="3">
        <v>45837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0</v>
      </c>
    </row>
    <row r="125" spans="1:56" ht="27.75" customHeight="1" x14ac:dyDescent="0.45">
      <c r="A125" s="3">
        <v>45805</v>
      </c>
      <c r="B125" s="14" t="s">
        <v>430</v>
      </c>
      <c r="C125" s="9" t="s">
        <v>86</v>
      </c>
      <c r="D125" s="13" t="s">
        <v>431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212</v>
      </c>
      <c r="T125" s="12">
        <v>45845</v>
      </c>
      <c r="U125" s="11">
        <v>5000</v>
      </c>
      <c r="V125" s="10">
        <v>0</v>
      </c>
      <c r="W125" s="10">
        <v>5000</v>
      </c>
      <c r="X125" s="10">
        <v>5400</v>
      </c>
      <c r="Y125" s="10">
        <v>0</v>
      </c>
      <c r="Z125" s="9" t="s">
        <v>82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347</v>
      </c>
      <c r="AG125" s="1" t="s">
        <v>120</v>
      </c>
      <c r="AH125" s="1" t="s">
        <v>74</v>
      </c>
      <c r="AI125" s="1">
        <v>2</v>
      </c>
      <c r="AJ125" s="3">
        <v>45845</v>
      </c>
      <c r="AK125" s="3">
        <v>0</v>
      </c>
      <c r="AL125" s="3">
        <v>45836</v>
      </c>
      <c r="AM125" s="3">
        <v>45843</v>
      </c>
      <c r="AN125" s="3">
        <v>45844</v>
      </c>
      <c r="AO125" s="3">
        <v>45844</v>
      </c>
      <c r="AP125" s="3">
        <v>45840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0</v>
      </c>
    </row>
    <row r="126" spans="1:56" ht="27.75" customHeight="1" x14ac:dyDescent="0.45">
      <c r="A126" s="3">
        <v>45805</v>
      </c>
      <c r="B126" s="14" t="s">
        <v>430</v>
      </c>
      <c r="C126" s="9" t="s">
        <v>86</v>
      </c>
      <c r="D126" s="13" t="s">
        <v>328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57</v>
      </c>
      <c r="K126" s="9">
        <v>3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212</v>
      </c>
      <c r="T126" s="12">
        <v>45845</v>
      </c>
      <c r="U126" s="11">
        <v>5000</v>
      </c>
      <c r="V126" s="10">
        <v>0</v>
      </c>
      <c r="W126" s="10">
        <v>5000</v>
      </c>
      <c r="X126" s="10">
        <v>5450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347</v>
      </c>
      <c r="AG126" s="1" t="s">
        <v>120</v>
      </c>
      <c r="AH126" s="1" t="s">
        <v>74</v>
      </c>
      <c r="AI126" s="1">
        <v>2</v>
      </c>
      <c r="AJ126" s="3">
        <v>45845</v>
      </c>
      <c r="AK126" s="3">
        <v>0</v>
      </c>
      <c r="AL126" s="3">
        <v>45836</v>
      </c>
      <c r="AM126" s="3">
        <v>45843</v>
      </c>
      <c r="AN126" s="3">
        <v>45844</v>
      </c>
      <c r="AO126" s="3">
        <v>45844</v>
      </c>
      <c r="AP126" s="3">
        <v>45840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>
        <v>45818</v>
      </c>
      <c r="B127" s="14" t="s">
        <v>567</v>
      </c>
      <c r="C127" s="9" t="s">
        <v>86</v>
      </c>
      <c r="D127" s="13" t="s">
        <v>533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57</v>
      </c>
      <c r="K127" s="9">
        <v>3</v>
      </c>
      <c r="L127" s="9" t="s">
        <v>93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212</v>
      </c>
      <c r="T127" s="12">
        <v>45847</v>
      </c>
      <c r="U127" s="11">
        <v>30000</v>
      </c>
      <c r="V127" s="10">
        <v>0</v>
      </c>
      <c r="W127" s="10">
        <v>30000</v>
      </c>
      <c r="X127" s="10">
        <v>0</v>
      </c>
      <c r="Y127" s="10">
        <v>31500</v>
      </c>
      <c r="Z127" s="9" t="s">
        <v>82</v>
      </c>
      <c r="AA127" s="8">
        <v>32270.700000000004</v>
      </c>
      <c r="AB127" s="8">
        <v>32270.700000000004</v>
      </c>
      <c r="AC127" s="8">
        <v>0</v>
      </c>
      <c r="AD127" s="8">
        <v>0</v>
      </c>
      <c r="AE127" s="8">
        <v>0</v>
      </c>
      <c r="AF127" s="8" t="s">
        <v>532</v>
      </c>
      <c r="AG127" s="1" t="s">
        <v>120</v>
      </c>
      <c r="AH127" s="1" t="s">
        <v>74</v>
      </c>
      <c r="AI127" s="1">
        <v>2</v>
      </c>
      <c r="AJ127" s="3">
        <v>45847</v>
      </c>
      <c r="AK127" s="3">
        <v>0</v>
      </c>
      <c r="AL127" s="3">
        <v>45838</v>
      </c>
      <c r="AM127" s="3">
        <v>45845</v>
      </c>
      <c r="AN127" s="3">
        <v>45846</v>
      </c>
      <c r="AO127" s="3">
        <v>45846</v>
      </c>
      <c r="AP127" s="3">
        <v>45842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0</v>
      </c>
    </row>
    <row r="128" spans="1:56" ht="27.75" customHeight="1" x14ac:dyDescent="0.45">
      <c r="A128" s="3">
        <v>45818</v>
      </c>
      <c r="B128" s="14" t="s">
        <v>568</v>
      </c>
      <c r="C128" s="9" t="s">
        <v>86</v>
      </c>
      <c r="D128" s="13" t="s">
        <v>534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57</v>
      </c>
      <c r="K128" s="9">
        <v>3</v>
      </c>
      <c r="L128" s="9" t="s">
        <v>93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212</v>
      </c>
      <c r="T128" s="12">
        <v>45847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82</v>
      </c>
      <c r="AA128" s="8">
        <v>32270.700000000004</v>
      </c>
      <c r="AB128" s="8">
        <v>32270.700000000004</v>
      </c>
      <c r="AC128" s="8">
        <v>0</v>
      </c>
      <c r="AD128" s="8">
        <v>0</v>
      </c>
      <c r="AE128" s="8">
        <v>0</v>
      </c>
      <c r="AF128" s="8" t="s">
        <v>532</v>
      </c>
      <c r="AG128" s="1" t="s">
        <v>119</v>
      </c>
      <c r="AH128" s="1" t="s">
        <v>74</v>
      </c>
      <c r="AI128" s="1">
        <v>2</v>
      </c>
      <c r="AJ128" s="3">
        <v>45847</v>
      </c>
      <c r="AK128" s="3">
        <v>0</v>
      </c>
      <c r="AL128" s="3">
        <v>45838</v>
      </c>
      <c r="AM128" s="3">
        <v>45845</v>
      </c>
      <c r="AN128" s="3">
        <v>45846</v>
      </c>
      <c r="AO128" s="3">
        <v>45846</v>
      </c>
      <c r="AP128" s="3">
        <v>45842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45818</v>
      </c>
      <c r="B129" s="14" t="s">
        <v>567</v>
      </c>
      <c r="C129" s="9" t="s">
        <v>86</v>
      </c>
      <c r="D129" s="13" t="s">
        <v>346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57</v>
      </c>
      <c r="K129" s="9">
        <v>3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212</v>
      </c>
      <c r="T129" s="12">
        <v>45859</v>
      </c>
      <c r="U129" s="11">
        <v>50000</v>
      </c>
      <c r="V129" s="10">
        <v>0</v>
      </c>
      <c r="W129" s="10">
        <v>50000</v>
      </c>
      <c r="X129" s="10">
        <v>0</v>
      </c>
      <c r="Y129" s="10">
        <v>52500</v>
      </c>
      <c r="Z129" s="9" t="s">
        <v>82</v>
      </c>
      <c r="AA129" s="8">
        <v>53784.500000000007</v>
      </c>
      <c r="AB129" s="8">
        <v>24084</v>
      </c>
      <c r="AC129" s="8">
        <v>29700.500000000007</v>
      </c>
      <c r="AD129" s="8">
        <v>0</v>
      </c>
      <c r="AE129" s="8">
        <v>0</v>
      </c>
      <c r="AF129" s="8" t="s">
        <v>532</v>
      </c>
      <c r="AG129" s="1" t="s">
        <v>61</v>
      </c>
      <c r="AH129" s="1" t="s">
        <v>74</v>
      </c>
      <c r="AI129" s="1">
        <v>2</v>
      </c>
      <c r="AJ129" s="3">
        <v>45859</v>
      </c>
      <c r="AK129" s="3">
        <v>0</v>
      </c>
      <c r="AL129" s="3">
        <v>45850</v>
      </c>
      <c r="AM129" s="3">
        <v>45857</v>
      </c>
      <c r="AN129" s="3">
        <v>45858</v>
      </c>
      <c r="AO129" s="3">
        <v>45858</v>
      </c>
      <c r="AP129" s="3">
        <v>45854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2270.4382222222225</v>
      </c>
    </row>
    <row r="130" spans="1:56" ht="27.75" customHeight="1" x14ac:dyDescent="0.45">
      <c r="A130" s="3">
        <v>45818</v>
      </c>
      <c r="B130" s="14" t="s">
        <v>568</v>
      </c>
      <c r="C130" s="9" t="s">
        <v>86</v>
      </c>
      <c r="D130" s="13" t="s">
        <v>533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57</v>
      </c>
      <c r="K130" s="9">
        <v>3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212</v>
      </c>
      <c r="T130" s="12">
        <v>45859</v>
      </c>
      <c r="U130" s="11">
        <v>30000</v>
      </c>
      <c r="V130" s="10">
        <v>0</v>
      </c>
      <c r="W130" s="10">
        <v>30000</v>
      </c>
      <c r="X130" s="10">
        <v>0</v>
      </c>
      <c r="Y130" s="10">
        <v>31500</v>
      </c>
      <c r="Z130" s="9" t="s">
        <v>82</v>
      </c>
      <c r="AA130" s="8">
        <v>32270.700000000004</v>
      </c>
      <c r="AB130" s="8">
        <v>0</v>
      </c>
      <c r="AC130" s="8">
        <v>32270.700000000004</v>
      </c>
      <c r="AD130" s="8">
        <v>0</v>
      </c>
      <c r="AE130" s="8">
        <v>0</v>
      </c>
      <c r="AF130" s="8" t="s">
        <v>532</v>
      </c>
      <c r="AG130" s="1" t="s">
        <v>119</v>
      </c>
      <c r="AH130" s="1" t="s">
        <v>74</v>
      </c>
      <c r="AI130" s="1">
        <v>2</v>
      </c>
      <c r="AJ130" s="3">
        <v>45859</v>
      </c>
      <c r="AK130" s="3">
        <v>0</v>
      </c>
      <c r="AL130" s="3">
        <v>45850</v>
      </c>
      <c r="AM130" s="3">
        <v>45857</v>
      </c>
      <c r="AN130" s="3">
        <v>45858</v>
      </c>
      <c r="AO130" s="3">
        <v>45858</v>
      </c>
      <c r="AP130" s="3">
        <v>45854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104</v>
      </c>
      <c r="BD130" s="56">
        <v>2466.9157333333337</v>
      </c>
    </row>
    <row r="131" spans="1:56" ht="27.75" customHeight="1" x14ac:dyDescent="0.45">
      <c r="A131" s="3">
        <v>45796</v>
      </c>
      <c r="B131" s="14" t="s">
        <v>375</v>
      </c>
      <c r="C131" s="9" t="s">
        <v>147</v>
      </c>
      <c r="D131" s="13" t="s">
        <v>363</v>
      </c>
      <c r="E131" s="9">
        <v>20</v>
      </c>
      <c r="F131" s="9">
        <v>36</v>
      </c>
      <c r="G131" s="9" t="s">
        <v>60</v>
      </c>
      <c r="H131" s="9">
        <v>0</v>
      </c>
      <c r="I131" s="9">
        <v>78</v>
      </c>
      <c r="J131" s="9" t="s">
        <v>57</v>
      </c>
      <c r="K131" s="9">
        <v>5</v>
      </c>
      <c r="L131" s="9" t="s">
        <v>221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112</v>
      </c>
      <c r="T131" s="12" t="s">
        <v>63</v>
      </c>
      <c r="U131" s="11">
        <v>640</v>
      </c>
      <c r="V131" s="10">
        <v>0</v>
      </c>
      <c r="W131" s="10">
        <v>640</v>
      </c>
      <c r="X131" s="10">
        <v>83500</v>
      </c>
      <c r="Y131" s="10">
        <v>0</v>
      </c>
      <c r="Z131" s="9" t="s">
        <v>82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240</v>
      </c>
      <c r="AG131" s="1" t="s">
        <v>119</v>
      </c>
      <c r="AH131" s="1" t="s">
        <v>74</v>
      </c>
      <c r="AI131" s="1">
        <v>2</v>
      </c>
      <c r="AJ131" s="3" t="s">
        <v>63</v>
      </c>
      <c r="AK131" s="3">
        <v>0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104</v>
      </c>
      <c r="BD131" s="56">
        <v>0</v>
      </c>
    </row>
    <row r="132" spans="1:56" ht="27.75" customHeight="1" x14ac:dyDescent="0.45">
      <c r="A132" s="3" t="s">
        <v>141</v>
      </c>
      <c r="B132" s="14" t="s">
        <v>141</v>
      </c>
      <c r="C132" s="9" t="s">
        <v>147</v>
      </c>
      <c r="D132" s="13" t="s">
        <v>61</v>
      </c>
      <c r="E132" s="9">
        <v>20</v>
      </c>
      <c r="F132" s="9">
        <v>36</v>
      </c>
      <c r="G132" s="9" t="s">
        <v>60</v>
      </c>
      <c r="H132" s="9">
        <v>0</v>
      </c>
      <c r="I132" s="9">
        <v>78</v>
      </c>
      <c r="J132" s="9" t="s">
        <v>57</v>
      </c>
      <c r="K132" s="9">
        <v>5</v>
      </c>
      <c r="L132" s="9" t="s">
        <v>221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112</v>
      </c>
      <c r="T132" s="12">
        <v>45838</v>
      </c>
      <c r="U132" s="11">
        <v>150000</v>
      </c>
      <c r="V132" s="10">
        <v>0</v>
      </c>
      <c r="W132" s="10">
        <v>150000</v>
      </c>
      <c r="X132" s="10">
        <v>0</v>
      </c>
      <c r="Y132" s="10">
        <v>157500</v>
      </c>
      <c r="Z132" s="9" t="s">
        <v>82</v>
      </c>
      <c r="AA132" s="8">
        <v>157162.5</v>
      </c>
      <c r="AB132" s="8">
        <v>0</v>
      </c>
      <c r="AC132" s="8">
        <v>157162.5</v>
      </c>
      <c r="AD132" s="8">
        <v>0</v>
      </c>
      <c r="AE132" s="8">
        <v>0</v>
      </c>
      <c r="AF132" s="8" t="s">
        <v>240</v>
      </c>
      <c r="AG132" s="1" t="s">
        <v>119</v>
      </c>
      <c r="AH132" s="1" t="s">
        <v>74</v>
      </c>
      <c r="AI132" s="1">
        <v>2</v>
      </c>
      <c r="AJ132" s="3">
        <v>45838</v>
      </c>
      <c r="AK132" s="3">
        <v>0</v>
      </c>
      <c r="AL132" s="3">
        <v>45829</v>
      </c>
      <c r="AM132" s="3">
        <v>45836</v>
      </c>
      <c r="AN132" s="3">
        <v>45837</v>
      </c>
      <c r="AO132" s="3">
        <v>45837</v>
      </c>
      <c r="AP132" s="3">
        <v>45833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104</v>
      </c>
      <c r="BD132" s="56">
        <v>12014.2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37</v>
      </c>
      <c r="G133" s="9">
        <v>0</v>
      </c>
      <c r="H133" s="9">
        <v>0</v>
      </c>
      <c r="I133" s="9">
        <v>80</v>
      </c>
      <c r="J133" s="9" t="s">
        <v>57</v>
      </c>
      <c r="K133" s="9">
        <v>3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82</v>
      </c>
      <c r="AA133" s="8">
        <v>449484.75000000006</v>
      </c>
      <c r="AB133" s="8">
        <v>230351.05000000005</v>
      </c>
      <c r="AC133" s="8">
        <v>219133.7</v>
      </c>
      <c r="AD133" s="8">
        <v>0</v>
      </c>
      <c r="AE133" s="8">
        <v>0</v>
      </c>
      <c r="AF133" s="8" t="s">
        <v>58</v>
      </c>
      <c r="AG133" s="1" t="s">
        <v>119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104</v>
      </c>
      <c r="BD133" s="56">
        <v>0</v>
      </c>
    </row>
    <row r="134" spans="1:56" ht="27.75" customHeight="1" x14ac:dyDescent="0.45">
      <c r="A134" s="3">
        <v>45815</v>
      </c>
      <c r="B134" s="14" t="s">
        <v>518</v>
      </c>
      <c r="C134" s="9" t="s">
        <v>519</v>
      </c>
      <c r="D134" s="13" t="s">
        <v>332</v>
      </c>
      <c r="E134" s="9">
        <v>20</v>
      </c>
      <c r="F134" s="9">
        <v>34</v>
      </c>
      <c r="G134" s="9" t="s">
        <v>60</v>
      </c>
      <c r="H134" s="9">
        <v>0</v>
      </c>
      <c r="I134" s="9">
        <v>85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128</v>
      </c>
      <c r="T134" s="12">
        <v>45838</v>
      </c>
      <c r="U134" s="11">
        <v>1345000</v>
      </c>
      <c r="V134" s="10">
        <v>0</v>
      </c>
      <c r="W134" s="10">
        <v>1345000</v>
      </c>
      <c r="X134" s="10">
        <v>858367</v>
      </c>
      <c r="Y134" s="10">
        <v>510964.65</v>
      </c>
      <c r="Z134" s="9" t="s">
        <v>333</v>
      </c>
      <c r="AA134" s="8">
        <v>465344.19315404998</v>
      </c>
      <c r="AB134" s="8">
        <v>67325.92811785615</v>
      </c>
      <c r="AC134" s="8">
        <v>398018.26503619383</v>
      </c>
      <c r="AD134" s="8">
        <v>0</v>
      </c>
      <c r="AE134" s="8">
        <v>0</v>
      </c>
      <c r="AF134" s="8">
        <v>0</v>
      </c>
      <c r="AG134" s="1" t="s">
        <v>119</v>
      </c>
      <c r="AH134" s="1" t="s">
        <v>74</v>
      </c>
      <c r="AI134" s="1">
        <v>2</v>
      </c>
      <c r="AJ134" s="3">
        <v>45838</v>
      </c>
      <c r="AK134" s="3">
        <v>0</v>
      </c>
      <c r="AL134" s="3">
        <v>45829</v>
      </c>
      <c r="AM134" s="3">
        <v>45836</v>
      </c>
      <c r="AN134" s="3">
        <v>45837</v>
      </c>
      <c r="AO134" s="3">
        <v>45837</v>
      </c>
      <c r="AP134" s="3">
        <v>45833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1" t="s">
        <v>334</v>
      </c>
      <c r="BD134" s="56">
        <v>34959.270945679025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20</v>
      </c>
      <c r="F135" s="9">
        <v>34</v>
      </c>
      <c r="G135" s="9">
        <v>0</v>
      </c>
      <c r="H135" s="9">
        <v>0</v>
      </c>
      <c r="I135" s="9">
        <v>85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333</v>
      </c>
      <c r="AA135" s="8">
        <v>465344.19315404998</v>
      </c>
      <c r="AB135" s="8">
        <v>67325.92811785615</v>
      </c>
      <c r="AC135" s="8">
        <v>398018.26503619383</v>
      </c>
      <c r="AD135" s="8">
        <v>0</v>
      </c>
      <c r="AE135" s="8">
        <v>0</v>
      </c>
      <c r="AF135" s="8" t="s">
        <v>58</v>
      </c>
      <c r="AG135" s="1" t="s">
        <v>122</v>
      </c>
      <c r="AH135" s="1">
        <v>0</v>
      </c>
      <c r="AI135" s="1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335</v>
      </c>
      <c r="BD135" s="56">
        <v>0</v>
      </c>
    </row>
    <row r="136" spans="1:56" ht="27.75" customHeight="1" x14ac:dyDescent="0.45">
      <c r="A136" s="3">
        <v>45818</v>
      </c>
      <c r="B136" s="14" t="s">
        <v>586</v>
      </c>
      <c r="C136" s="9" t="s">
        <v>185</v>
      </c>
      <c r="D136" s="13" t="s">
        <v>59</v>
      </c>
      <c r="E136" s="9">
        <v>21</v>
      </c>
      <c r="F136" s="9">
        <v>38</v>
      </c>
      <c r="G136" s="9" t="s">
        <v>60</v>
      </c>
      <c r="H136" s="9">
        <v>0</v>
      </c>
      <c r="I136" s="9">
        <v>69</v>
      </c>
      <c r="J136" s="9" t="s">
        <v>57</v>
      </c>
      <c r="K136" s="9">
        <v>5</v>
      </c>
      <c r="L136" s="9" t="s">
        <v>93</v>
      </c>
      <c r="M136" s="10">
        <v>22</v>
      </c>
      <c r="N136" s="9">
        <v>41</v>
      </c>
      <c r="O136" s="9">
        <v>40</v>
      </c>
      <c r="P136" s="10">
        <v>222.53168396799998</v>
      </c>
      <c r="Q136" s="10">
        <v>0</v>
      </c>
      <c r="R136" s="10">
        <v>222.53168396799998</v>
      </c>
      <c r="S136" s="9" t="s">
        <v>71</v>
      </c>
      <c r="T136" s="12">
        <v>45824</v>
      </c>
      <c r="U136" s="11">
        <v>10000</v>
      </c>
      <c r="V136" s="10">
        <v>0</v>
      </c>
      <c r="W136" s="10">
        <v>10000</v>
      </c>
      <c r="X136" s="10">
        <v>0</v>
      </c>
      <c r="Y136" s="10">
        <v>0</v>
      </c>
      <c r="Z136" s="9" t="s">
        <v>135</v>
      </c>
      <c r="AA136" s="8">
        <v>11036.3</v>
      </c>
      <c r="AB136" s="8">
        <v>1400</v>
      </c>
      <c r="AC136" s="8">
        <v>9636.2999999999993</v>
      </c>
      <c r="AD136" s="8">
        <v>0</v>
      </c>
      <c r="AE136" s="8">
        <v>0</v>
      </c>
      <c r="AF136" s="8">
        <v>0</v>
      </c>
      <c r="AG136" s="1" t="s">
        <v>121</v>
      </c>
      <c r="AH136" s="1" t="s">
        <v>389</v>
      </c>
      <c r="AI136" s="1">
        <v>2</v>
      </c>
      <c r="AJ136" s="3">
        <v>45824</v>
      </c>
      <c r="AK136" s="3">
        <v>0</v>
      </c>
      <c r="AL136" s="3">
        <v>0</v>
      </c>
      <c r="AM136" s="3">
        <v>0</v>
      </c>
      <c r="AN136" s="3">
        <v>0</v>
      </c>
      <c r="AO136" s="3">
        <v>45822</v>
      </c>
      <c r="AP136" s="3">
        <v>45819</v>
      </c>
      <c r="AQ136" s="3">
        <v>45823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657.67747499999984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21</v>
      </c>
      <c r="F137" s="9">
        <v>37</v>
      </c>
      <c r="G137" s="9" t="s">
        <v>60</v>
      </c>
      <c r="H137" s="9">
        <v>0</v>
      </c>
      <c r="I137" s="9">
        <v>67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135</v>
      </c>
      <c r="AA137" s="8">
        <v>11036.3</v>
      </c>
      <c r="AB137" s="8">
        <v>1400</v>
      </c>
      <c r="AC137" s="8">
        <v>9636.2999999999993</v>
      </c>
      <c r="AD137" s="8">
        <v>0</v>
      </c>
      <c r="AE137" s="8">
        <v>0</v>
      </c>
      <c r="AF137" s="8" t="s">
        <v>58</v>
      </c>
      <c r="AG137" s="1" t="s">
        <v>119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0</v>
      </c>
    </row>
    <row r="138" spans="1:56" ht="27.75" customHeight="1" x14ac:dyDescent="0.45">
      <c r="A138" s="3">
        <v>45815</v>
      </c>
      <c r="B138" s="14" t="s">
        <v>521</v>
      </c>
      <c r="C138" s="9" t="s">
        <v>522</v>
      </c>
      <c r="D138" s="13" t="s">
        <v>523</v>
      </c>
      <c r="E138" s="9">
        <v>21</v>
      </c>
      <c r="F138" s="9">
        <v>34</v>
      </c>
      <c r="G138" s="9" t="s">
        <v>60</v>
      </c>
      <c r="H138" s="9">
        <v>0</v>
      </c>
      <c r="I138" s="9">
        <v>76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45822</v>
      </c>
      <c r="U138" s="11">
        <v>8000</v>
      </c>
      <c r="V138" s="10">
        <v>0</v>
      </c>
      <c r="W138" s="10">
        <v>8000</v>
      </c>
      <c r="X138" s="10">
        <v>8400</v>
      </c>
      <c r="Y138" s="10">
        <v>0</v>
      </c>
      <c r="Z138" s="9" t="s">
        <v>320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121</v>
      </c>
      <c r="AH138" s="1" t="s">
        <v>74</v>
      </c>
      <c r="AI138" s="1">
        <v>2</v>
      </c>
      <c r="AJ138" s="3">
        <v>45822</v>
      </c>
      <c r="AK138" s="3">
        <v>0</v>
      </c>
      <c r="AL138" s="3">
        <v>45813</v>
      </c>
      <c r="AM138" s="3">
        <v>45820</v>
      </c>
      <c r="AN138" s="3">
        <v>45821</v>
      </c>
      <c r="AO138" s="3">
        <v>45821</v>
      </c>
      <c r="AP138" s="3">
        <v>45817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104</v>
      </c>
      <c r="BD138" s="56">
        <v>0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21</v>
      </c>
      <c r="F139" s="9">
        <v>37</v>
      </c>
      <c r="G139" s="9" t="s">
        <v>60</v>
      </c>
      <c r="H139" s="9">
        <v>0</v>
      </c>
      <c r="I139" s="9">
        <v>83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320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58</v>
      </c>
      <c r="AG139" s="1" t="s">
        <v>121</v>
      </c>
      <c r="AH139" s="1">
        <v>0</v>
      </c>
      <c r="AI139" s="1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321</v>
      </c>
      <c r="BD139" s="56">
        <v>0</v>
      </c>
    </row>
    <row r="140" spans="1:56" ht="27.75" customHeight="1" x14ac:dyDescent="0.45">
      <c r="A140" s="3">
        <v>45799</v>
      </c>
      <c r="B140" s="14" t="s">
        <v>419</v>
      </c>
      <c r="C140" s="9" t="s">
        <v>115</v>
      </c>
      <c r="D140" s="13" t="s">
        <v>298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45824</v>
      </c>
      <c r="U140" s="11">
        <v>9545</v>
      </c>
      <c r="V140" s="10">
        <v>0</v>
      </c>
      <c r="W140" s="10">
        <v>9545</v>
      </c>
      <c r="X140" s="10">
        <v>21000</v>
      </c>
      <c r="Y140" s="10">
        <v>0</v>
      </c>
      <c r="Z140" s="9" t="s">
        <v>124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121</v>
      </c>
      <c r="AH140" s="1" t="s">
        <v>68</v>
      </c>
      <c r="AI140" s="1">
        <v>4</v>
      </c>
      <c r="AJ140" s="3">
        <v>45824</v>
      </c>
      <c r="AK140" s="3">
        <v>45820</v>
      </c>
      <c r="AL140" s="3">
        <v>45814</v>
      </c>
      <c r="AM140" s="3">
        <v>45821</v>
      </c>
      <c r="AN140" s="3">
        <v>45822</v>
      </c>
      <c r="AO140" s="3">
        <v>45822</v>
      </c>
      <c r="AP140" s="3">
        <v>45819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125</v>
      </c>
      <c r="BD140" s="56">
        <v>0</v>
      </c>
    </row>
    <row r="141" spans="1:56" ht="27.75" customHeight="1" x14ac:dyDescent="0.45">
      <c r="A141" s="3">
        <v>45808</v>
      </c>
      <c r="B141" s="14" t="s">
        <v>447</v>
      </c>
      <c r="C141" s="9" t="s">
        <v>111</v>
      </c>
      <c r="D141" s="13" t="s">
        <v>394</v>
      </c>
      <c r="E141" s="9">
        <v>21</v>
      </c>
      <c r="F141" s="9">
        <v>38</v>
      </c>
      <c r="G141" s="9" t="s">
        <v>60</v>
      </c>
      <c r="H141" s="9" t="s">
        <v>66</v>
      </c>
      <c r="I141" s="9">
        <v>102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40</v>
      </c>
      <c r="O141" s="9">
        <v>40</v>
      </c>
      <c r="P141" s="10">
        <v>108.55204095999999</v>
      </c>
      <c r="Q141" s="10">
        <v>0</v>
      </c>
      <c r="R141" s="10">
        <v>108.55204095999999</v>
      </c>
      <c r="S141" s="9" t="s">
        <v>67</v>
      </c>
      <c r="T141" s="12">
        <v>45821</v>
      </c>
      <c r="U141" s="11">
        <v>5000</v>
      </c>
      <c r="V141" s="10">
        <v>0</v>
      </c>
      <c r="W141" s="10">
        <v>5000</v>
      </c>
      <c r="X141" s="10">
        <v>5400</v>
      </c>
      <c r="Y141" s="10">
        <v>0</v>
      </c>
      <c r="Z141" s="9" t="s">
        <v>124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120</v>
      </c>
      <c r="AH141" s="1" t="s">
        <v>68</v>
      </c>
      <c r="AI141" s="1">
        <v>4</v>
      </c>
      <c r="AJ141" s="3">
        <v>45821</v>
      </c>
      <c r="AK141" s="3">
        <v>45817</v>
      </c>
      <c r="AL141" s="3">
        <v>45811</v>
      </c>
      <c r="AM141" s="3">
        <v>45818</v>
      </c>
      <c r="AN141" s="3">
        <v>45819</v>
      </c>
      <c r="AO141" s="3">
        <v>45819</v>
      </c>
      <c r="AP141" s="3">
        <v>45816</v>
      </c>
      <c r="AQ141" s="3">
        <v>45820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125</v>
      </c>
      <c r="BD141" s="56">
        <v>0</v>
      </c>
    </row>
    <row r="142" spans="1:56" ht="27.75" customHeight="1" x14ac:dyDescent="0.45">
      <c r="A142" s="3">
        <v>45799</v>
      </c>
      <c r="B142" s="14" t="s">
        <v>418</v>
      </c>
      <c r="C142" s="9" t="s">
        <v>115</v>
      </c>
      <c r="D142" s="13" t="s">
        <v>391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92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>
        <v>45821</v>
      </c>
      <c r="U142" s="11">
        <v>20000</v>
      </c>
      <c r="V142" s="10">
        <v>0</v>
      </c>
      <c r="W142" s="10">
        <v>20000</v>
      </c>
      <c r="X142" s="10">
        <v>21000</v>
      </c>
      <c r="Y142" s="10">
        <v>0</v>
      </c>
      <c r="Z142" s="9" t="s">
        <v>124</v>
      </c>
      <c r="AA142" s="8">
        <v>0</v>
      </c>
      <c r="AB142" s="8">
        <v>14158</v>
      </c>
      <c r="AC142" s="8">
        <v>0</v>
      </c>
      <c r="AD142" s="8">
        <v>0</v>
      </c>
      <c r="AE142" s="8">
        <v>0</v>
      </c>
      <c r="AF142" s="8">
        <v>0</v>
      </c>
      <c r="AG142" s="1" t="s">
        <v>120</v>
      </c>
      <c r="AH142" s="1" t="s">
        <v>68</v>
      </c>
      <c r="AI142" s="1">
        <v>4</v>
      </c>
      <c r="AJ142" s="3">
        <v>45821</v>
      </c>
      <c r="AK142" s="3">
        <v>45817</v>
      </c>
      <c r="AL142" s="3">
        <v>45811</v>
      </c>
      <c r="AM142" s="3">
        <v>45818</v>
      </c>
      <c r="AN142" s="3">
        <v>45819</v>
      </c>
      <c r="AO142" s="3">
        <v>45819</v>
      </c>
      <c r="AP142" s="3">
        <v>45816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0</v>
      </c>
    </row>
    <row r="143" spans="1:56" ht="27.75" customHeight="1" x14ac:dyDescent="0.45">
      <c r="A143" s="3">
        <v>45814</v>
      </c>
      <c r="B143" s="14" t="s">
        <v>525</v>
      </c>
      <c r="C143" s="9" t="s">
        <v>111</v>
      </c>
      <c r="D143" s="13" t="s">
        <v>511</v>
      </c>
      <c r="E143" s="9">
        <v>21</v>
      </c>
      <c r="F143" s="9">
        <v>38</v>
      </c>
      <c r="G143" s="9" t="s">
        <v>60</v>
      </c>
      <c r="H143" s="9" t="s">
        <v>76</v>
      </c>
      <c r="I143" s="9">
        <v>102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65.13122457599998</v>
      </c>
      <c r="Q143" s="10">
        <v>0</v>
      </c>
      <c r="R143" s="10">
        <v>65.13122457599998</v>
      </c>
      <c r="S143" s="9" t="s">
        <v>67</v>
      </c>
      <c r="T143" s="12">
        <v>45821</v>
      </c>
      <c r="U143" s="11">
        <v>3000</v>
      </c>
      <c r="V143" s="10">
        <v>0</v>
      </c>
      <c r="W143" s="10">
        <v>3000</v>
      </c>
      <c r="X143" s="10">
        <v>3535</v>
      </c>
      <c r="Y143" s="10">
        <v>0</v>
      </c>
      <c r="Z143" s="9" t="s">
        <v>124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121</v>
      </c>
      <c r="AH143" s="1" t="s">
        <v>68</v>
      </c>
      <c r="AI143" s="1">
        <v>4</v>
      </c>
      <c r="AJ143" s="3">
        <v>45821</v>
      </c>
      <c r="AK143" s="3">
        <v>45817</v>
      </c>
      <c r="AL143" s="3">
        <v>45811</v>
      </c>
      <c r="AM143" s="3">
        <v>45818</v>
      </c>
      <c r="AN143" s="3">
        <v>45819</v>
      </c>
      <c r="AO143" s="3">
        <v>45819</v>
      </c>
      <c r="AP143" s="3">
        <v>45816</v>
      </c>
      <c r="AQ143" s="3">
        <v>45820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0</v>
      </c>
    </row>
    <row r="144" spans="1:56" ht="27.75" customHeight="1" x14ac:dyDescent="0.45">
      <c r="A144" s="3">
        <v>45814</v>
      </c>
      <c r="B144" s="14" t="s">
        <v>526</v>
      </c>
      <c r="C144" s="9" t="s">
        <v>111</v>
      </c>
      <c r="D144" s="13" t="s">
        <v>398</v>
      </c>
      <c r="E144" s="9">
        <v>21</v>
      </c>
      <c r="F144" s="9">
        <v>40</v>
      </c>
      <c r="G144" s="9" t="s">
        <v>60</v>
      </c>
      <c r="H144" s="9" t="s">
        <v>76</v>
      </c>
      <c r="I144" s="9">
        <v>108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42</v>
      </c>
      <c r="O144" s="9">
        <v>40</v>
      </c>
      <c r="P144" s="10">
        <v>68.387785804799989</v>
      </c>
      <c r="Q144" s="10">
        <v>0</v>
      </c>
      <c r="R144" s="10">
        <v>68.387785804799989</v>
      </c>
      <c r="S144" s="9" t="s">
        <v>67</v>
      </c>
      <c r="T144" s="12">
        <v>45821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124</v>
      </c>
      <c r="AA144" s="8">
        <v>3478.5300000000007</v>
      </c>
      <c r="AB144" s="8">
        <v>2062</v>
      </c>
      <c r="AC144" s="8">
        <v>1416.5300000000007</v>
      </c>
      <c r="AD144" s="8">
        <v>2062</v>
      </c>
      <c r="AE144" s="8">
        <v>1416.5300000000007</v>
      </c>
      <c r="AF144" s="8">
        <v>0</v>
      </c>
      <c r="AG144" s="1" t="s">
        <v>120</v>
      </c>
      <c r="AH144" s="1" t="s">
        <v>68</v>
      </c>
      <c r="AI144" s="1">
        <v>4</v>
      </c>
      <c r="AJ144" s="3">
        <v>45821</v>
      </c>
      <c r="AK144" s="3">
        <v>45817</v>
      </c>
      <c r="AL144" s="3">
        <v>45811</v>
      </c>
      <c r="AM144" s="3">
        <v>45818</v>
      </c>
      <c r="AN144" s="3">
        <v>45819</v>
      </c>
      <c r="AO144" s="3">
        <v>45819</v>
      </c>
      <c r="AP144" s="3">
        <v>45816</v>
      </c>
      <c r="AQ144" s="3">
        <v>45820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125</v>
      </c>
      <c r="BD144" s="56">
        <v>101.86739406666671</v>
      </c>
    </row>
    <row r="145" spans="1:56" ht="27.75" customHeight="1" x14ac:dyDescent="0.45">
      <c r="A145" s="3">
        <v>45814</v>
      </c>
      <c r="B145" s="14" t="s">
        <v>514</v>
      </c>
      <c r="C145" s="9" t="s">
        <v>515</v>
      </c>
      <c r="D145" s="13" t="s">
        <v>516</v>
      </c>
      <c r="E145" s="9">
        <v>21</v>
      </c>
      <c r="F145" s="9">
        <v>37</v>
      </c>
      <c r="G145" s="9" t="s">
        <v>60</v>
      </c>
      <c r="H145" s="9" t="s">
        <v>76</v>
      </c>
      <c r="I145" s="9">
        <v>100</v>
      </c>
      <c r="J145" s="9" t="s">
        <v>57</v>
      </c>
      <c r="K145" s="9">
        <v>5</v>
      </c>
      <c r="L145" s="9" t="s">
        <v>92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71</v>
      </c>
      <c r="T145" s="12">
        <v>45822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124</v>
      </c>
      <c r="AA145" s="8">
        <v>5378.4500000000007</v>
      </c>
      <c r="AB145" s="8">
        <v>5378.4500000000007</v>
      </c>
      <c r="AC145" s="8">
        <v>0</v>
      </c>
      <c r="AD145" s="8">
        <v>5378.4500000000007</v>
      </c>
      <c r="AE145" s="8">
        <v>0</v>
      </c>
      <c r="AF145" s="8">
        <v>0</v>
      </c>
      <c r="AG145" s="1" t="s">
        <v>120</v>
      </c>
      <c r="AH145" s="1" t="s">
        <v>68</v>
      </c>
      <c r="AI145" s="1">
        <v>4</v>
      </c>
      <c r="AJ145" s="3">
        <v>45822</v>
      </c>
      <c r="AK145" s="3">
        <v>45818</v>
      </c>
      <c r="AL145" s="3">
        <v>45812</v>
      </c>
      <c r="AM145" s="3">
        <v>45819</v>
      </c>
      <c r="AN145" s="3">
        <v>45820</v>
      </c>
      <c r="AO145" s="3">
        <v>45820</v>
      </c>
      <c r="AP145" s="3">
        <v>45817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0</v>
      </c>
    </row>
    <row r="146" spans="1:56" ht="27.75" customHeight="1" x14ac:dyDescent="0.45">
      <c r="A146" s="3">
        <v>45798</v>
      </c>
      <c r="B146" s="14" t="s">
        <v>399</v>
      </c>
      <c r="C146" s="9" t="s">
        <v>111</v>
      </c>
      <c r="D146" s="13" t="s">
        <v>392</v>
      </c>
      <c r="E146" s="9">
        <v>21</v>
      </c>
      <c r="F146" s="9">
        <v>38</v>
      </c>
      <c r="G146" s="9" t="s">
        <v>60</v>
      </c>
      <c r="H146" s="9" t="s">
        <v>66</v>
      </c>
      <c r="I146" s="9">
        <v>102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65.13122457599998</v>
      </c>
      <c r="Q146" s="10">
        <v>0</v>
      </c>
      <c r="R146" s="10">
        <v>65.13122457599998</v>
      </c>
      <c r="S146" s="9" t="s">
        <v>67</v>
      </c>
      <c r="T146" s="12">
        <v>45824</v>
      </c>
      <c r="U146" s="11">
        <v>3000</v>
      </c>
      <c r="V146" s="10">
        <v>0</v>
      </c>
      <c r="W146" s="10">
        <v>3000</v>
      </c>
      <c r="X146" s="10">
        <v>3325</v>
      </c>
      <c r="Y146" s="10">
        <v>0</v>
      </c>
      <c r="Z146" s="9" t="s">
        <v>124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120</v>
      </c>
      <c r="AH146" s="1" t="s">
        <v>68</v>
      </c>
      <c r="AI146" s="1">
        <v>4</v>
      </c>
      <c r="AJ146" s="3">
        <v>45824</v>
      </c>
      <c r="AK146" s="3">
        <v>45820</v>
      </c>
      <c r="AL146" s="3">
        <v>45814</v>
      </c>
      <c r="AM146" s="3">
        <v>45821</v>
      </c>
      <c r="AN146" s="3">
        <v>45822</v>
      </c>
      <c r="AO146" s="3">
        <v>45822</v>
      </c>
      <c r="AP146" s="3">
        <v>45819</v>
      </c>
      <c r="AQ146" s="3">
        <v>45823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125</v>
      </c>
      <c r="BD146" s="56">
        <v>0</v>
      </c>
    </row>
    <row r="147" spans="1:56" ht="27.75" customHeight="1" x14ac:dyDescent="0.45">
      <c r="A147" s="3">
        <v>45815</v>
      </c>
      <c r="B147" s="14" t="s">
        <v>524</v>
      </c>
      <c r="C147" s="9" t="s">
        <v>509</v>
      </c>
      <c r="D147" s="13" t="s">
        <v>510</v>
      </c>
      <c r="E147" s="9">
        <v>21</v>
      </c>
      <c r="F147" s="9">
        <v>37</v>
      </c>
      <c r="G147" s="9" t="s">
        <v>60</v>
      </c>
      <c r="H147" s="9" t="s">
        <v>66</v>
      </c>
      <c r="I147" s="9">
        <v>100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40</v>
      </c>
      <c r="O147" s="9">
        <v>40</v>
      </c>
      <c r="P147" s="10">
        <v>217.10408191999997</v>
      </c>
      <c r="Q147" s="10">
        <v>0</v>
      </c>
      <c r="R147" s="10">
        <v>217.10408191999997</v>
      </c>
      <c r="S147" s="9" t="s">
        <v>71</v>
      </c>
      <c r="T147" s="12">
        <v>45825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124</v>
      </c>
      <c r="AA147" s="8">
        <v>10756.900000000001</v>
      </c>
      <c r="AB147" s="8">
        <v>0</v>
      </c>
      <c r="AC147" s="8">
        <v>10756.900000000001</v>
      </c>
      <c r="AD147" s="8">
        <v>0</v>
      </c>
      <c r="AE147" s="8">
        <v>10756.900000000001</v>
      </c>
      <c r="AF147" s="8">
        <v>0</v>
      </c>
      <c r="AG147" s="1" t="s">
        <v>120</v>
      </c>
      <c r="AH147" s="1" t="s">
        <v>68</v>
      </c>
      <c r="AI147" s="1">
        <v>4</v>
      </c>
      <c r="AJ147" s="3">
        <v>45825</v>
      </c>
      <c r="AK147" s="3">
        <v>45821</v>
      </c>
      <c r="AL147" s="3">
        <v>45815</v>
      </c>
      <c r="AM147" s="3">
        <v>45822</v>
      </c>
      <c r="AN147" s="3">
        <v>45823</v>
      </c>
      <c r="AO147" s="3">
        <v>45823</v>
      </c>
      <c r="AP147" s="3">
        <v>45820</v>
      </c>
      <c r="AQ147" s="3">
        <v>45824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125</v>
      </c>
      <c r="BD147" s="56">
        <v>773.56453533333331</v>
      </c>
    </row>
    <row r="148" spans="1:56" ht="27.75" customHeight="1" x14ac:dyDescent="0.45">
      <c r="A148" s="3">
        <v>45817</v>
      </c>
      <c r="B148" s="14" t="s">
        <v>549</v>
      </c>
      <c r="C148" s="9" t="s">
        <v>185</v>
      </c>
      <c r="D148" s="13" t="s">
        <v>537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217.10408191999997</v>
      </c>
      <c r="Q148" s="10">
        <v>0</v>
      </c>
      <c r="R148" s="10">
        <v>217.10408191999997</v>
      </c>
      <c r="S148" s="9" t="s">
        <v>71</v>
      </c>
      <c r="T148" s="12">
        <v>45829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124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10756.900000000001</v>
      </c>
      <c r="AF148" s="8">
        <v>0</v>
      </c>
      <c r="AG148" s="1" t="s">
        <v>120</v>
      </c>
      <c r="AH148" s="1" t="s">
        <v>68</v>
      </c>
      <c r="AI148" s="1">
        <v>4</v>
      </c>
      <c r="AJ148" s="3">
        <v>45829</v>
      </c>
      <c r="AK148" s="3">
        <v>45825</v>
      </c>
      <c r="AL148" s="3">
        <v>45819</v>
      </c>
      <c r="AM148" s="3">
        <v>45826</v>
      </c>
      <c r="AN148" s="3">
        <v>45827</v>
      </c>
      <c r="AO148" s="3">
        <v>45827</v>
      </c>
      <c r="AP148" s="3">
        <v>45824</v>
      </c>
      <c r="AQ148" s="3">
        <v>45828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125</v>
      </c>
      <c r="BD148" s="56">
        <v>773.56453533333331</v>
      </c>
    </row>
    <row r="149" spans="1:56" ht="27.75" customHeight="1" x14ac:dyDescent="0.45">
      <c r="A149" s="3">
        <v>45803</v>
      </c>
      <c r="B149" s="14" t="s">
        <v>416</v>
      </c>
      <c r="C149" s="9" t="s">
        <v>111</v>
      </c>
      <c r="D149" s="13" t="s">
        <v>417</v>
      </c>
      <c r="E149" s="9">
        <v>21</v>
      </c>
      <c r="F149" s="9">
        <v>40</v>
      </c>
      <c r="G149" s="9" t="s">
        <v>60</v>
      </c>
      <c r="H149" s="9" t="s">
        <v>66</v>
      </c>
      <c r="I149" s="9">
        <v>108</v>
      </c>
      <c r="J149" s="9" t="s">
        <v>57</v>
      </c>
      <c r="K149" s="9">
        <v>5</v>
      </c>
      <c r="L149" s="9" t="s">
        <v>91</v>
      </c>
      <c r="M149" s="10">
        <v>22</v>
      </c>
      <c r="N149" s="9">
        <v>42</v>
      </c>
      <c r="O149" s="9">
        <v>40</v>
      </c>
      <c r="P149" s="10">
        <v>113.97964300799998</v>
      </c>
      <c r="Q149" s="10">
        <v>0</v>
      </c>
      <c r="R149" s="10">
        <v>113.97964300799998</v>
      </c>
      <c r="S149" s="9" t="s">
        <v>67</v>
      </c>
      <c r="T149" s="12">
        <v>45831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124</v>
      </c>
      <c r="AA149" s="8">
        <v>5797.55</v>
      </c>
      <c r="AB149" s="8">
        <v>0</v>
      </c>
      <c r="AC149" s="8">
        <v>5797.55</v>
      </c>
      <c r="AD149" s="8">
        <v>0</v>
      </c>
      <c r="AE149" s="8">
        <v>5797.55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45831</v>
      </c>
      <c r="AK149" s="3">
        <v>45827</v>
      </c>
      <c r="AL149" s="3">
        <v>45821</v>
      </c>
      <c r="AM149" s="3">
        <v>45828</v>
      </c>
      <c r="AN149" s="3">
        <v>45829</v>
      </c>
      <c r="AO149" s="3">
        <v>45829</v>
      </c>
      <c r="AP149" s="3">
        <v>45826</v>
      </c>
      <c r="AQ149" s="3">
        <v>45830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125</v>
      </c>
      <c r="BD149" s="56">
        <v>416.92114566666663</v>
      </c>
    </row>
    <row r="150" spans="1:56" ht="27.75" customHeight="1" x14ac:dyDescent="0.45">
      <c r="A150" s="3">
        <v>45817</v>
      </c>
      <c r="B150" s="14" t="s">
        <v>550</v>
      </c>
      <c r="C150" s="9" t="s">
        <v>538</v>
      </c>
      <c r="D150" s="13" t="s">
        <v>539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92</v>
      </c>
      <c r="M150" s="10">
        <v>22</v>
      </c>
      <c r="N150" s="9">
        <v>40</v>
      </c>
      <c r="O150" s="9">
        <v>40</v>
      </c>
      <c r="P150" s="10">
        <v>108.55204095999999</v>
      </c>
      <c r="Q150" s="10">
        <v>0</v>
      </c>
      <c r="R150" s="10">
        <v>108.55204095999999</v>
      </c>
      <c r="S150" s="9" t="s">
        <v>71</v>
      </c>
      <c r="T150" s="12">
        <v>45831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124</v>
      </c>
      <c r="AA150" s="8">
        <v>5378.4500000000007</v>
      </c>
      <c r="AB150" s="8">
        <v>0</v>
      </c>
      <c r="AC150" s="8">
        <v>5378.4500000000007</v>
      </c>
      <c r="AD150" s="8">
        <v>0</v>
      </c>
      <c r="AE150" s="8">
        <v>5378.4500000000007</v>
      </c>
      <c r="AF150" s="8">
        <v>0</v>
      </c>
      <c r="AG150" s="1" t="s">
        <v>120</v>
      </c>
      <c r="AH150" s="1" t="s">
        <v>68</v>
      </c>
      <c r="AI150" s="1">
        <v>4</v>
      </c>
      <c r="AJ150" s="3">
        <v>45831</v>
      </c>
      <c r="AK150" s="3">
        <v>45827</v>
      </c>
      <c r="AL150" s="3">
        <v>45821</v>
      </c>
      <c r="AM150" s="3">
        <v>45828</v>
      </c>
      <c r="AN150" s="3">
        <v>45829</v>
      </c>
      <c r="AO150" s="3">
        <v>45829</v>
      </c>
      <c r="AP150" s="3">
        <v>45826</v>
      </c>
      <c r="AQ150" s="3">
        <v>45830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125</v>
      </c>
      <c r="BD150" s="56">
        <v>386.78226766666666</v>
      </c>
    </row>
    <row r="151" spans="1:56" ht="27.75" customHeight="1" x14ac:dyDescent="0.45">
      <c r="A151" s="3">
        <v>45817</v>
      </c>
      <c r="B151" s="14" t="s">
        <v>550</v>
      </c>
      <c r="C151" s="9" t="s">
        <v>538</v>
      </c>
      <c r="D151" s="13" t="s">
        <v>540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92</v>
      </c>
      <c r="M151" s="10">
        <v>22</v>
      </c>
      <c r="N151" s="9">
        <v>40</v>
      </c>
      <c r="O151" s="9">
        <v>40</v>
      </c>
      <c r="P151" s="10">
        <v>108.55204095999999</v>
      </c>
      <c r="Q151" s="10">
        <v>0</v>
      </c>
      <c r="R151" s="10">
        <v>108.55204095999999</v>
      </c>
      <c r="S151" s="9" t="s">
        <v>71</v>
      </c>
      <c r="T151" s="12">
        <v>45831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124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5378.4500000000007</v>
      </c>
      <c r="AF151" s="8">
        <v>0</v>
      </c>
      <c r="AG151" s="1" t="s">
        <v>119</v>
      </c>
      <c r="AH151" s="1" t="s">
        <v>68</v>
      </c>
      <c r="AI151" s="1">
        <v>4</v>
      </c>
      <c r="AJ151" s="3">
        <v>45831</v>
      </c>
      <c r="AK151" s="3">
        <v>45827</v>
      </c>
      <c r="AL151" s="3">
        <v>45821</v>
      </c>
      <c r="AM151" s="3">
        <v>45828</v>
      </c>
      <c r="AN151" s="3">
        <v>45829</v>
      </c>
      <c r="AO151" s="3">
        <v>45829</v>
      </c>
      <c r="AP151" s="3">
        <v>45826</v>
      </c>
      <c r="AQ151" s="3">
        <v>45830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125</v>
      </c>
      <c r="BD151" s="56">
        <v>386.78226766666666</v>
      </c>
    </row>
    <row r="152" spans="1:56" ht="27.75" customHeight="1" x14ac:dyDescent="0.45">
      <c r="A152" s="3" t="s">
        <v>141</v>
      </c>
      <c r="B152" s="14" t="s">
        <v>141</v>
      </c>
      <c r="C152" s="9" t="s">
        <v>115</v>
      </c>
      <c r="D152" s="13" t="s">
        <v>61</v>
      </c>
      <c r="E152" s="9">
        <v>21</v>
      </c>
      <c r="F152" s="9">
        <v>37</v>
      </c>
      <c r="G152" s="9" t="s">
        <v>60</v>
      </c>
      <c r="H152" s="9" t="s">
        <v>66</v>
      </c>
      <c r="I152" s="9">
        <v>100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114</v>
      </c>
      <c r="T152" s="12">
        <v>45838</v>
      </c>
      <c r="U152" s="11">
        <v>130000</v>
      </c>
      <c r="V152" s="10">
        <v>0</v>
      </c>
      <c r="W152" s="10">
        <v>130000</v>
      </c>
      <c r="X152" s="10">
        <v>0</v>
      </c>
      <c r="Y152" s="10">
        <v>136500</v>
      </c>
      <c r="Z152" s="9" t="s">
        <v>124</v>
      </c>
      <c r="AA152" s="8">
        <v>139839.70000000001</v>
      </c>
      <c r="AB152" s="8">
        <v>0</v>
      </c>
      <c r="AC152" s="8">
        <v>139839.70000000001</v>
      </c>
      <c r="AD152" s="8">
        <v>0</v>
      </c>
      <c r="AE152" s="8">
        <v>139839.70000000001</v>
      </c>
      <c r="AF152" s="8">
        <v>0</v>
      </c>
      <c r="AG152" s="1" t="s">
        <v>120</v>
      </c>
      <c r="AH152" s="1" t="s">
        <v>68</v>
      </c>
      <c r="AI152" s="1">
        <v>4</v>
      </c>
      <c r="AJ152" s="3">
        <v>45838</v>
      </c>
      <c r="AK152" s="3">
        <v>45834</v>
      </c>
      <c r="AL152" s="3">
        <v>45828</v>
      </c>
      <c r="AM152" s="3">
        <v>45835</v>
      </c>
      <c r="AN152" s="3">
        <v>45836</v>
      </c>
      <c r="AO152" s="3">
        <v>45836</v>
      </c>
      <c r="AP152" s="3">
        <v>45833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125</v>
      </c>
      <c r="BD152" s="56">
        <v>10056.338959333332</v>
      </c>
    </row>
    <row r="153" spans="1:56" ht="27.75" customHeight="1" x14ac:dyDescent="0.45">
      <c r="A153" s="3">
        <v>45628</v>
      </c>
      <c r="B153" s="14" t="s">
        <v>226</v>
      </c>
      <c r="C153" s="9" t="s">
        <v>113</v>
      </c>
      <c r="D153" s="13" t="s">
        <v>153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114</v>
      </c>
      <c r="T153" s="12">
        <v>45838</v>
      </c>
      <c r="U153" s="11">
        <v>8000</v>
      </c>
      <c r="V153" s="10">
        <v>0</v>
      </c>
      <c r="W153" s="10">
        <v>8000</v>
      </c>
      <c r="X153" s="10">
        <v>0</v>
      </c>
      <c r="Y153" s="10">
        <v>8400</v>
      </c>
      <c r="Z153" s="9" t="s">
        <v>124</v>
      </c>
      <c r="AA153" s="8">
        <v>8605.52</v>
      </c>
      <c r="AB153" s="8">
        <v>0</v>
      </c>
      <c r="AC153" s="8">
        <v>8605.52</v>
      </c>
      <c r="AD153" s="8">
        <v>0</v>
      </c>
      <c r="AE153" s="8">
        <v>8605.52</v>
      </c>
      <c r="AF153" s="8">
        <v>0</v>
      </c>
      <c r="AG153" s="1" t="s">
        <v>120</v>
      </c>
      <c r="AH153" s="1" t="s">
        <v>68</v>
      </c>
      <c r="AI153" s="1">
        <v>4</v>
      </c>
      <c r="AJ153" s="3">
        <v>45838</v>
      </c>
      <c r="AK153" s="3">
        <v>45834</v>
      </c>
      <c r="AL153" s="3">
        <v>45828</v>
      </c>
      <c r="AM153" s="3">
        <v>45835</v>
      </c>
      <c r="AN153" s="3">
        <v>45836</v>
      </c>
      <c r="AO153" s="3">
        <v>45836</v>
      </c>
      <c r="AP153" s="3">
        <v>45833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253</v>
      </c>
      <c r="AZ153" s="2">
        <v>0</v>
      </c>
      <c r="BA153" s="2">
        <v>0</v>
      </c>
      <c r="BB153" s="2">
        <v>0</v>
      </c>
      <c r="BC153" s="1" t="s">
        <v>125</v>
      </c>
      <c r="BD153" s="56">
        <v>618.85162826666658</v>
      </c>
    </row>
    <row r="154" spans="1:56" ht="27.75" customHeight="1" x14ac:dyDescent="0.45">
      <c r="A154" s="3">
        <v>45800</v>
      </c>
      <c r="B154" s="14" t="s">
        <v>397</v>
      </c>
      <c r="C154" s="9" t="s">
        <v>80</v>
      </c>
      <c r="D154" s="13" t="s">
        <v>398</v>
      </c>
      <c r="E154" s="9">
        <v>21</v>
      </c>
      <c r="F154" s="9">
        <v>40</v>
      </c>
      <c r="G154" s="9" t="s">
        <v>60</v>
      </c>
      <c r="H154" s="9" t="s">
        <v>76</v>
      </c>
      <c r="I154" s="9">
        <v>108</v>
      </c>
      <c r="J154" s="9" t="s">
        <v>57</v>
      </c>
      <c r="K154" s="9">
        <v>5</v>
      </c>
      <c r="L154" s="9" t="s">
        <v>92</v>
      </c>
      <c r="M154" s="10">
        <v>22</v>
      </c>
      <c r="N154" s="9">
        <v>42</v>
      </c>
      <c r="O154" s="9">
        <v>40</v>
      </c>
      <c r="P154" s="10">
        <v>5.2886554355711999</v>
      </c>
      <c r="Q154" s="10">
        <v>0</v>
      </c>
      <c r="R154" s="10">
        <v>5.2886554355711999</v>
      </c>
      <c r="S154" s="9" t="s">
        <v>67</v>
      </c>
      <c r="T154" s="12">
        <v>45838</v>
      </c>
      <c r="U154" s="11">
        <v>5000</v>
      </c>
      <c r="V154" s="10">
        <v>4768</v>
      </c>
      <c r="W154" s="10">
        <v>232</v>
      </c>
      <c r="X154" s="10">
        <v>10420</v>
      </c>
      <c r="Y154" s="10">
        <v>0</v>
      </c>
      <c r="Z154" s="9" t="s">
        <v>124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120</v>
      </c>
      <c r="AH154" s="1" t="s">
        <v>68</v>
      </c>
      <c r="AI154" s="1">
        <v>4</v>
      </c>
      <c r="AJ154" s="3">
        <v>45838</v>
      </c>
      <c r="AK154" s="3">
        <v>45834</v>
      </c>
      <c r="AL154" s="3">
        <v>45828</v>
      </c>
      <c r="AM154" s="3">
        <v>45835</v>
      </c>
      <c r="AN154" s="3">
        <v>45836</v>
      </c>
      <c r="AO154" s="3">
        <v>45836</v>
      </c>
      <c r="AP154" s="3">
        <v>45833</v>
      </c>
      <c r="AQ154" s="3">
        <v>45837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125</v>
      </c>
      <c r="BD154" s="56">
        <v>0</v>
      </c>
    </row>
    <row r="155" spans="1:56" ht="27.75" customHeight="1" x14ac:dyDescent="0.45">
      <c r="A155" s="3">
        <v>45631</v>
      </c>
      <c r="B155" s="14" t="s">
        <v>229</v>
      </c>
      <c r="C155" s="9" t="s">
        <v>113</v>
      </c>
      <c r="D155" s="13" t="s">
        <v>153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 t="s">
        <v>63</v>
      </c>
      <c r="U155" s="11">
        <v>16000</v>
      </c>
      <c r="V155" s="10">
        <v>0</v>
      </c>
      <c r="W155" s="10">
        <v>16000</v>
      </c>
      <c r="X155" s="10">
        <v>0</v>
      </c>
      <c r="Y155" s="10">
        <v>16800</v>
      </c>
      <c r="Z155" s="9" t="s">
        <v>124</v>
      </c>
      <c r="AA155" s="8">
        <v>17211.04</v>
      </c>
      <c r="AB155" s="8">
        <v>0</v>
      </c>
      <c r="AC155" s="8">
        <v>17211.04</v>
      </c>
      <c r="AD155" s="8">
        <v>0</v>
      </c>
      <c r="AE155" s="8">
        <v>17211.04</v>
      </c>
      <c r="AF155" s="8">
        <v>0</v>
      </c>
      <c r="AG155" s="1" t="s">
        <v>61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 t="s">
        <v>254</v>
      </c>
      <c r="AZ155" s="2">
        <v>0</v>
      </c>
      <c r="BA155" s="2">
        <v>0</v>
      </c>
      <c r="BB155" s="2">
        <v>0</v>
      </c>
      <c r="BC155" s="1" t="s">
        <v>125</v>
      </c>
      <c r="BD155" s="56">
        <v>1237.7032565333332</v>
      </c>
    </row>
    <row r="156" spans="1:56" ht="27.75" customHeight="1" x14ac:dyDescent="0.45">
      <c r="A156" s="3">
        <v>45631</v>
      </c>
      <c r="B156" s="14" t="s">
        <v>230</v>
      </c>
      <c r="C156" s="9" t="s">
        <v>113</v>
      </c>
      <c r="D156" s="13" t="s">
        <v>153</v>
      </c>
      <c r="E156" s="9">
        <v>21</v>
      </c>
      <c r="F156" s="9">
        <v>37</v>
      </c>
      <c r="G156" s="9" t="s">
        <v>60</v>
      </c>
      <c r="H156" s="9" t="s">
        <v>66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114</v>
      </c>
      <c r="T156" s="12" t="s">
        <v>63</v>
      </c>
      <c r="U156" s="11">
        <v>16000</v>
      </c>
      <c r="V156" s="10">
        <v>0</v>
      </c>
      <c r="W156" s="10">
        <v>16000</v>
      </c>
      <c r="X156" s="10">
        <v>0</v>
      </c>
      <c r="Y156" s="10">
        <v>16800</v>
      </c>
      <c r="Z156" s="9" t="s">
        <v>124</v>
      </c>
      <c r="AA156" s="8">
        <v>17211.04</v>
      </c>
      <c r="AB156" s="8">
        <v>0</v>
      </c>
      <c r="AC156" s="8">
        <v>17211.04</v>
      </c>
      <c r="AD156" s="8">
        <v>0</v>
      </c>
      <c r="AE156" s="8">
        <v>17211.04</v>
      </c>
      <c r="AF156" s="8">
        <v>0</v>
      </c>
      <c r="AG156" s="1" t="s">
        <v>120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70</v>
      </c>
      <c r="AY156" s="2" t="s">
        <v>255</v>
      </c>
      <c r="AZ156" s="2">
        <v>0</v>
      </c>
      <c r="BA156" s="2">
        <v>0</v>
      </c>
      <c r="BB156" s="2">
        <v>0</v>
      </c>
      <c r="BC156" s="1" t="s">
        <v>125</v>
      </c>
      <c r="BD156" s="56">
        <v>1237.7032565333332</v>
      </c>
    </row>
    <row r="157" spans="1:56" ht="27.75" customHeight="1" x14ac:dyDescent="0.45">
      <c r="A157" s="3" t="s">
        <v>141</v>
      </c>
      <c r="B157" s="14" t="s">
        <v>141</v>
      </c>
      <c r="C157" s="9" t="s">
        <v>113</v>
      </c>
      <c r="D157" s="13" t="s">
        <v>153</v>
      </c>
      <c r="E157" s="9">
        <v>21</v>
      </c>
      <c r="F157" s="9">
        <v>37</v>
      </c>
      <c r="G157" s="9" t="s">
        <v>60</v>
      </c>
      <c r="H157" s="9" t="s">
        <v>66</v>
      </c>
      <c r="I157" s="9">
        <v>100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114</v>
      </c>
      <c r="T157" s="12" t="s">
        <v>63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124</v>
      </c>
      <c r="AA157" s="8">
        <v>10756.900000000001</v>
      </c>
      <c r="AB157" s="8">
        <v>0</v>
      </c>
      <c r="AC157" s="8">
        <v>10756.900000000001</v>
      </c>
      <c r="AD157" s="8">
        <v>0</v>
      </c>
      <c r="AE157" s="8">
        <v>10756.900000000001</v>
      </c>
      <c r="AF157" s="8">
        <v>0</v>
      </c>
      <c r="AG157" s="1" t="s">
        <v>119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125</v>
      </c>
      <c r="BD157" s="56">
        <v>773.56453533333331</v>
      </c>
    </row>
    <row r="158" spans="1:56" ht="27.75" customHeight="1" x14ac:dyDescent="0.45">
      <c r="A158" s="3" t="s">
        <v>141</v>
      </c>
      <c r="B158" s="14" t="s">
        <v>141</v>
      </c>
      <c r="C158" s="9" t="s">
        <v>111</v>
      </c>
      <c r="D158" s="13" t="s">
        <v>61</v>
      </c>
      <c r="E158" s="9">
        <v>21</v>
      </c>
      <c r="F158" s="9">
        <v>40</v>
      </c>
      <c r="G158" s="9" t="s">
        <v>60</v>
      </c>
      <c r="H158" s="9" t="s">
        <v>66</v>
      </c>
      <c r="I158" s="9">
        <v>108</v>
      </c>
      <c r="J158" s="9" t="s">
        <v>57</v>
      </c>
      <c r="K158" s="9">
        <v>5</v>
      </c>
      <c r="L158" s="9" t="s">
        <v>91</v>
      </c>
      <c r="M158" s="10">
        <v>22</v>
      </c>
      <c r="N158" s="9">
        <v>42</v>
      </c>
      <c r="O158" s="9">
        <v>40</v>
      </c>
      <c r="P158" s="10">
        <v>227.95928601599996</v>
      </c>
      <c r="Q158" s="10">
        <v>0</v>
      </c>
      <c r="R158" s="10">
        <v>227.95928601599996</v>
      </c>
      <c r="S158" s="9" t="s">
        <v>67</v>
      </c>
      <c r="T158" s="12" t="s">
        <v>63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124</v>
      </c>
      <c r="AA158" s="8">
        <v>11595.1</v>
      </c>
      <c r="AB158" s="8">
        <v>0</v>
      </c>
      <c r="AC158" s="8">
        <v>11595.1</v>
      </c>
      <c r="AD158" s="8">
        <v>0</v>
      </c>
      <c r="AE158" s="8">
        <v>11595.1</v>
      </c>
      <c r="AF158" s="8">
        <v>0</v>
      </c>
      <c r="AG158" s="1" t="s">
        <v>123</v>
      </c>
      <c r="AH158" s="1" t="s">
        <v>68</v>
      </c>
      <c r="AI158" s="1">
        <v>4</v>
      </c>
      <c r="AJ158" s="3" t="s">
        <v>63</v>
      </c>
      <c r="AK158" s="3" t="e">
        <v>#VALUE!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69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125</v>
      </c>
      <c r="BD158" s="56">
        <v>833.84229133333326</v>
      </c>
    </row>
    <row r="159" spans="1:56" ht="27.75" customHeight="1" x14ac:dyDescent="0.45">
      <c r="A159" s="3">
        <v>45066</v>
      </c>
      <c r="B159" s="14" t="s">
        <v>131</v>
      </c>
      <c r="C159" s="9" t="s">
        <v>80</v>
      </c>
      <c r="D159" s="13" t="s">
        <v>130</v>
      </c>
      <c r="E159" s="9">
        <v>21</v>
      </c>
      <c r="F159" s="9">
        <v>38</v>
      </c>
      <c r="G159" s="9" t="s">
        <v>60</v>
      </c>
      <c r="H159" s="9" t="s">
        <v>76</v>
      </c>
      <c r="I159" s="9">
        <v>102</v>
      </c>
      <c r="J159" s="9" t="s">
        <v>57</v>
      </c>
      <c r="K159" s="9">
        <v>5</v>
      </c>
      <c r="L159" s="9" t="s">
        <v>92</v>
      </c>
      <c r="M159" s="10">
        <v>22</v>
      </c>
      <c r="N159" s="9">
        <v>40</v>
      </c>
      <c r="O159" s="9">
        <v>40</v>
      </c>
      <c r="P159" s="10">
        <v>108.55204095999999</v>
      </c>
      <c r="Q159" s="10">
        <v>0</v>
      </c>
      <c r="R159" s="10">
        <v>108.55204095999999</v>
      </c>
      <c r="S159" s="9" t="s">
        <v>67</v>
      </c>
      <c r="T159" s="12" t="s">
        <v>63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124</v>
      </c>
      <c r="AA159" s="8">
        <v>5518.15</v>
      </c>
      <c r="AB159" s="8">
        <v>0</v>
      </c>
      <c r="AC159" s="8">
        <v>5518.15</v>
      </c>
      <c r="AD159" s="8">
        <v>0</v>
      </c>
      <c r="AE159" s="8">
        <v>5518.15</v>
      </c>
      <c r="AF159" s="8">
        <v>0</v>
      </c>
      <c r="AG159" s="1" t="s">
        <v>119</v>
      </c>
      <c r="AH159" s="1" t="s">
        <v>68</v>
      </c>
      <c r="AI159" s="1">
        <v>4</v>
      </c>
      <c r="AJ159" s="3" t="s">
        <v>63</v>
      </c>
      <c r="AK159" s="3" t="e">
        <v>#VALUE!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125</v>
      </c>
      <c r="BD159" s="56">
        <v>396.82856033333326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21</v>
      </c>
      <c r="F160" s="9">
        <v>37</v>
      </c>
      <c r="G160" s="9">
        <v>0</v>
      </c>
      <c r="H160" s="9">
        <v>0</v>
      </c>
      <c r="I160" s="9">
        <v>74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 t="s">
        <v>83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124</v>
      </c>
      <c r="AA160" s="8">
        <v>257662.68000000002</v>
      </c>
      <c r="AB160" s="8">
        <v>21598.45</v>
      </c>
      <c r="AC160" s="8">
        <v>250222.23</v>
      </c>
      <c r="AD160" s="8">
        <v>7440.4500000000007</v>
      </c>
      <c r="AE160" s="8">
        <v>250222.23</v>
      </c>
      <c r="AF160" s="8" t="s">
        <v>58</v>
      </c>
      <c r="AG160" s="1" t="s">
        <v>120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126</v>
      </c>
      <c r="BD160" s="56">
        <v>0</v>
      </c>
    </row>
    <row r="161" spans="1:56" ht="27.75" customHeight="1" x14ac:dyDescent="0.45">
      <c r="A161" s="3">
        <v>9</v>
      </c>
      <c r="B161" s="14" t="s">
        <v>357</v>
      </c>
      <c r="C161" s="9" t="s">
        <v>352</v>
      </c>
      <c r="D161" s="13" t="s">
        <v>353</v>
      </c>
      <c r="E161" s="9">
        <v>22</v>
      </c>
      <c r="F161" s="9">
        <v>34</v>
      </c>
      <c r="G161" s="9" t="s">
        <v>60</v>
      </c>
      <c r="H161" s="9" t="s">
        <v>66</v>
      </c>
      <c r="I161" s="9">
        <v>115</v>
      </c>
      <c r="J161" s="9" t="s">
        <v>78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354</v>
      </c>
      <c r="T161" s="12">
        <v>45833</v>
      </c>
      <c r="U161" s="11">
        <v>239700</v>
      </c>
      <c r="V161" s="10">
        <v>0</v>
      </c>
      <c r="W161" s="10">
        <v>239700</v>
      </c>
      <c r="X161" s="10">
        <v>117200</v>
      </c>
      <c r="Y161" s="10">
        <v>128625</v>
      </c>
      <c r="Z161" s="9" t="s">
        <v>279</v>
      </c>
      <c r="AA161" s="8">
        <v>127579.27875</v>
      </c>
      <c r="AB161" s="8">
        <v>55551</v>
      </c>
      <c r="AC161" s="8">
        <v>72028.278749999998</v>
      </c>
      <c r="AD161" s="8">
        <v>7900</v>
      </c>
      <c r="AE161" s="8">
        <v>119679.27875</v>
      </c>
      <c r="AF161" s="8" t="s">
        <v>355</v>
      </c>
      <c r="AG161" s="1" t="s">
        <v>120</v>
      </c>
      <c r="AH161" s="1" t="s">
        <v>68</v>
      </c>
      <c r="AI161" s="1">
        <v>4</v>
      </c>
      <c r="AJ161" s="3">
        <v>45833</v>
      </c>
      <c r="AK161" s="3">
        <v>45829</v>
      </c>
      <c r="AL161" s="3">
        <v>45823</v>
      </c>
      <c r="AM161" s="3">
        <v>45830</v>
      </c>
      <c r="AN161" s="3">
        <v>45831</v>
      </c>
      <c r="AO161" s="3">
        <v>45831</v>
      </c>
      <c r="AP161" s="3">
        <v>45828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281</v>
      </c>
      <c r="BD161" s="56">
        <v>7695.9814901750005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21.6</v>
      </c>
      <c r="F162" s="9">
        <v>34</v>
      </c>
      <c r="G162" s="9">
        <v>0</v>
      </c>
      <c r="H162" s="9">
        <v>0</v>
      </c>
      <c r="I162" s="9">
        <v>97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279</v>
      </c>
      <c r="AA162" s="8">
        <v>127579.27875</v>
      </c>
      <c r="AB162" s="8">
        <v>55551</v>
      </c>
      <c r="AC162" s="8">
        <v>72028.278749999998</v>
      </c>
      <c r="AD162" s="8">
        <v>7900</v>
      </c>
      <c r="AE162" s="8">
        <v>119679.27875</v>
      </c>
      <c r="AF162" s="8" t="s">
        <v>58</v>
      </c>
      <c r="AG162" s="1" t="s">
        <v>120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281</v>
      </c>
      <c r="BD162" s="56">
        <v>0</v>
      </c>
    </row>
    <row r="163" spans="1:56" ht="27.75" customHeight="1" x14ac:dyDescent="0.45">
      <c r="A163" s="3">
        <v>45820</v>
      </c>
      <c r="B163" s="14" t="s">
        <v>133</v>
      </c>
      <c r="C163" s="9" t="s">
        <v>234</v>
      </c>
      <c r="D163" s="13" t="s">
        <v>569</v>
      </c>
      <c r="E163" s="9">
        <v>23</v>
      </c>
      <c r="F163" s="9">
        <v>38</v>
      </c>
      <c r="G163" s="9" t="s">
        <v>60</v>
      </c>
      <c r="H163" s="9" t="s">
        <v>66</v>
      </c>
      <c r="I163" s="9">
        <v>100</v>
      </c>
      <c r="J163" s="9" t="s">
        <v>57</v>
      </c>
      <c r="K163" s="9">
        <v>5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45834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84</v>
      </c>
      <c r="AA163" s="8">
        <v>5518.15</v>
      </c>
      <c r="AB163" s="8">
        <v>5518.15</v>
      </c>
      <c r="AC163" s="8">
        <v>0</v>
      </c>
      <c r="AD163" s="8">
        <v>0</v>
      </c>
      <c r="AE163" s="8">
        <v>5518.15</v>
      </c>
      <c r="AF163" s="8">
        <v>0</v>
      </c>
      <c r="AG163" s="1" t="s">
        <v>120</v>
      </c>
      <c r="AH163" s="1" t="s">
        <v>68</v>
      </c>
      <c r="AI163" s="1">
        <v>4</v>
      </c>
      <c r="AJ163" s="3">
        <v>45834</v>
      </c>
      <c r="AK163" s="3">
        <v>45830</v>
      </c>
      <c r="AL163" s="3">
        <v>45824</v>
      </c>
      <c r="AM163" s="3">
        <v>45831</v>
      </c>
      <c r="AN163" s="3">
        <v>45832</v>
      </c>
      <c r="AO163" s="3">
        <v>45832</v>
      </c>
      <c r="AP163" s="3">
        <v>45829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7.75" customHeight="1" x14ac:dyDescent="0.45">
      <c r="A164" s="3">
        <v>45820</v>
      </c>
      <c r="B164" s="14" t="s">
        <v>133</v>
      </c>
      <c r="C164" s="9" t="s">
        <v>258</v>
      </c>
      <c r="D164" s="13" t="s">
        <v>570</v>
      </c>
      <c r="E164" s="9">
        <v>23</v>
      </c>
      <c r="F164" s="9">
        <v>34</v>
      </c>
      <c r="G164" s="9" t="s">
        <v>60</v>
      </c>
      <c r="H164" s="9">
        <v>0</v>
      </c>
      <c r="I164" s="9">
        <v>68</v>
      </c>
      <c r="J164" s="9" t="s">
        <v>57</v>
      </c>
      <c r="K164" s="9">
        <v>5</v>
      </c>
      <c r="L164" s="9" t="s">
        <v>93</v>
      </c>
      <c r="M164" s="10">
        <v>24</v>
      </c>
      <c r="N164" s="9">
        <v>37</v>
      </c>
      <c r="O164" s="9">
        <v>50</v>
      </c>
      <c r="P164" s="10">
        <v>178.00067625600002</v>
      </c>
      <c r="Q164" s="10">
        <v>0</v>
      </c>
      <c r="R164" s="10">
        <v>178.00067625600002</v>
      </c>
      <c r="S164" s="9" t="s">
        <v>128</v>
      </c>
      <c r="T164" s="12">
        <v>45847</v>
      </c>
      <c r="U164" s="11">
        <v>6500</v>
      </c>
      <c r="V164" s="10">
        <v>0</v>
      </c>
      <c r="W164" s="10">
        <v>6500</v>
      </c>
      <c r="X164" s="10">
        <v>0</v>
      </c>
      <c r="Y164" s="10">
        <v>6825</v>
      </c>
      <c r="Z164" s="9" t="s">
        <v>84</v>
      </c>
      <c r="AA164" s="8">
        <v>6447.1549999999997</v>
      </c>
      <c r="AB164" s="8">
        <v>6447.1549999999997</v>
      </c>
      <c r="AC164" s="8">
        <v>0</v>
      </c>
      <c r="AD164" s="8">
        <v>0</v>
      </c>
      <c r="AE164" s="8">
        <v>0</v>
      </c>
      <c r="AF164" s="8">
        <v>0</v>
      </c>
      <c r="AG164" s="1" t="s">
        <v>61</v>
      </c>
      <c r="AH164" s="1" t="s">
        <v>68</v>
      </c>
      <c r="AI164" s="1">
        <v>4</v>
      </c>
      <c r="AJ164" s="3">
        <v>45847</v>
      </c>
      <c r="AK164" s="3">
        <v>45843</v>
      </c>
      <c r="AL164" s="3">
        <v>45837</v>
      </c>
      <c r="AM164" s="3">
        <v>45844</v>
      </c>
      <c r="AN164" s="3">
        <v>45845</v>
      </c>
      <c r="AO164" s="3">
        <v>45845</v>
      </c>
      <c r="AP164" s="3">
        <v>45842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>
        <v>45820</v>
      </c>
      <c r="B165" s="14" t="s">
        <v>133</v>
      </c>
      <c r="C165" s="9" t="s">
        <v>258</v>
      </c>
      <c r="D165" s="13" t="s">
        <v>571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93</v>
      </c>
      <c r="M165" s="10">
        <v>24</v>
      </c>
      <c r="N165" s="9">
        <v>37</v>
      </c>
      <c r="O165" s="9">
        <v>50</v>
      </c>
      <c r="P165" s="10">
        <v>178.00067625600002</v>
      </c>
      <c r="Q165" s="10">
        <v>0</v>
      </c>
      <c r="R165" s="10">
        <v>178.00067625600002</v>
      </c>
      <c r="S165" s="9" t="s">
        <v>128</v>
      </c>
      <c r="T165" s="12">
        <v>45847</v>
      </c>
      <c r="U165" s="11">
        <v>6500</v>
      </c>
      <c r="V165" s="10">
        <v>0</v>
      </c>
      <c r="W165" s="10">
        <v>6500</v>
      </c>
      <c r="X165" s="10">
        <v>0</v>
      </c>
      <c r="Y165" s="10">
        <v>6825</v>
      </c>
      <c r="Z165" s="9" t="s">
        <v>84</v>
      </c>
      <c r="AA165" s="8">
        <v>6447.1549999999997</v>
      </c>
      <c r="AB165" s="8">
        <v>6447.1549999999997</v>
      </c>
      <c r="AC165" s="8">
        <v>0</v>
      </c>
      <c r="AD165" s="8">
        <v>0</v>
      </c>
      <c r="AE165" s="8">
        <v>0</v>
      </c>
      <c r="AF165" s="8">
        <v>0</v>
      </c>
      <c r="AG165" s="1" t="s">
        <v>119</v>
      </c>
      <c r="AH165" s="1" t="s">
        <v>68</v>
      </c>
      <c r="AI165" s="1">
        <v>4</v>
      </c>
      <c r="AJ165" s="3">
        <v>45847</v>
      </c>
      <c r="AK165" s="3">
        <v>45843</v>
      </c>
      <c r="AL165" s="3">
        <v>45837</v>
      </c>
      <c r="AM165" s="3">
        <v>45844</v>
      </c>
      <c r="AN165" s="3">
        <v>45845</v>
      </c>
      <c r="AO165" s="3">
        <v>45845</v>
      </c>
      <c r="AP165" s="3">
        <v>45842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customHeight="1" x14ac:dyDescent="0.45">
      <c r="A166" s="3">
        <v>45820</v>
      </c>
      <c r="B166" s="14" t="s">
        <v>133</v>
      </c>
      <c r="C166" s="9" t="s">
        <v>258</v>
      </c>
      <c r="D166" s="13" t="s">
        <v>231</v>
      </c>
      <c r="E166" s="9">
        <v>23</v>
      </c>
      <c r="F166" s="9">
        <v>38</v>
      </c>
      <c r="G166" s="9" t="s">
        <v>60</v>
      </c>
      <c r="H166" s="9" t="s">
        <v>66</v>
      </c>
      <c r="I166" s="9">
        <v>100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128</v>
      </c>
      <c r="T166" s="12">
        <v>45847</v>
      </c>
      <c r="U166" s="11">
        <v>7000</v>
      </c>
      <c r="V166" s="10">
        <v>0</v>
      </c>
      <c r="W166" s="10">
        <v>7000</v>
      </c>
      <c r="X166" s="10">
        <v>0</v>
      </c>
      <c r="Y166" s="10">
        <v>7350</v>
      </c>
      <c r="Z166" s="9" t="s">
        <v>84</v>
      </c>
      <c r="AA166" s="8">
        <v>7725.41</v>
      </c>
      <c r="AB166" s="8">
        <v>7725.41</v>
      </c>
      <c r="AC166" s="8">
        <v>0</v>
      </c>
      <c r="AD166" s="8">
        <v>0</v>
      </c>
      <c r="AE166" s="8">
        <v>7725.41</v>
      </c>
      <c r="AF166" s="8">
        <v>0</v>
      </c>
      <c r="AG166" s="1" t="s">
        <v>61</v>
      </c>
      <c r="AH166" s="1" t="s">
        <v>68</v>
      </c>
      <c r="AI166" s="1">
        <v>4</v>
      </c>
      <c r="AJ166" s="3">
        <v>45847</v>
      </c>
      <c r="AK166" s="3">
        <v>45843</v>
      </c>
      <c r="AL166" s="3">
        <v>45837</v>
      </c>
      <c r="AM166" s="3">
        <v>45844</v>
      </c>
      <c r="AN166" s="3">
        <v>45845</v>
      </c>
      <c r="AO166" s="3">
        <v>45845</v>
      </c>
      <c r="AP166" s="3">
        <v>45842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69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45">
      <c r="A167" s="3" t="s">
        <v>141</v>
      </c>
      <c r="B167" s="14" t="s">
        <v>141</v>
      </c>
      <c r="C167" s="9" t="s">
        <v>258</v>
      </c>
      <c r="D167" s="13" t="s">
        <v>61</v>
      </c>
      <c r="E167" s="9">
        <v>23</v>
      </c>
      <c r="F167" s="9">
        <v>34</v>
      </c>
      <c r="G167" s="9" t="s">
        <v>60</v>
      </c>
      <c r="H167" s="9">
        <v>0</v>
      </c>
      <c r="I167" s="9">
        <v>68</v>
      </c>
      <c r="J167" s="9" t="s">
        <v>57</v>
      </c>
      <c r="K167" s="9">
        <v>5</v>
      </c>
      <c r="L167" s="9" t="s">
        <v>93</v>
      </c>
      <c r="M167" s="10">
        <v>24</v>
      </c>
      <c r="N167" s="9">
        <v>37</v>
      </c>
      <c r="O167" s="9">
        <v>50</v>
      </c>
      <c r="P167" s="10">
        <v>273.84719423999996</v>
      </c>
      <c r="Q167" s="10">
        <v>0</v>
      </c>
      <c r="R167" s="10">
        <v>273.84719423999996</v>
      </c>
      <c r="S167" s="9" t="s">
        <v>128</v>
      </c>
      <c r="T167" s="12">
        <v>45838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84</v>
      </c>
      <c r="AA167" s="8">
        <v>9918.7000000000007</v>
      </c>
      <c r="AB167" s="8">
        <v>9918.7000000000007</v>
      </c>
      <c r="AC167" s="8">
        <v>0</v>
      </c>
      <c r="AD167" s="8">
        <v>0</v>
      </c>
      <c r="AE167" s="8">
        <v>0</v>
      </c>
      <c r="AF167" s="8">
        <v>0</v>
      </c>
      <c r="AG167" s="1" t="s">
        <v>119</v>
      </c>
      <c r="AH167" s="1" t="s">
        <v>72</v>
      </c>
      <c r="AI167" s="1">
        <v>3</v>
      </c>
      <c r="AJ167" s="3">
        <v>45838</v>
      </c>
      <c r="AK167" s="3">
        <v>0</v>
      </c>
      <c r="AL167" s="3">
        <v>45828</v>
      </c>
      <c r="AM167" s="3">
        <v>45835</v>
      </c>
      <c r="AN167" s="3">
        <v>45836</v>
      </c>
      <c r="AO167" s="3">
        <v>45836</v>
      </c>
      <c r="AP167" s="3">
        <v>45833</v>
      </c>
      <c r="AQ167" s="3">
        <v>45837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60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84</v>
      </c>
      <c r="AA168" s="8">
        <v>36056.57</v>
      </c>
      <c r="AB168" s="8">
        <v>36056.57</v>
      </c>
      <c r="AC168" s="8">
        <v>0</v>
      </c>
      <c r="AD168" s="8">
        <v>0</v>
      </c>
      <c r="AE168" s="8">
        <v>13243.56</v>
      </c>
      <c r="AF168" s="8" t="s">
        <v>58</v>
      </c>
      <c r="AG168" s="1" t="s">
        <v>119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0</v>
      </c>
    </row>
    <row r="169" spans="1:56" ht="27.75" customHeight="1" x14ac:dyDescent="0.45">
      <c r="A169" s="3" t="s">
        <v>141</v>
      </c>
      <c r="B169" s="14" t="s">
        <v>141</v>
      </c>
      <c r="C169" s="9" t="s">
        <v>250</v>
      </c>
      <c r="D169" s="13" t="s">
        <v>61</v>
      </c>
      <c r="E169" s="9">
        <v>23</v>
      </c>
      <c r="F169" s="9">
        <v>34</v>
      </c>
      <c r="G169" s="9" t="s">
        <v>189</v>
      </c>
      <c r="H169" s="9">
        <v>0</v>
      </c>
      <c r="I169" s="9">
        <v>68</v>
      </c>
      <c r="J169" s="9" t="s">
        <v>57</v>
      </c>
      <c r="K169" s="9">
        <v>5</v>
      </c>
      <c r="L169" s="9" t="s">
        <v>92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45838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191</v>
      </c>
      <c r="AA169" s="8">
        <v>9918.7000000000007</v>
      </c>
      <c r="AB169" s="8">
        <v>0</v>
      </c>
      <c r="AC169" s="8">
        <v>9918.7000000000007</v>
      </c>
      <c r="AD169" s="8">
        <v>0</v>
      </c>
      <c r="AE169" s="8">
        <v>0</v>
      </c>
      <c r="AF169" s="8">
        <v>0</v>
      </c>
      <c r="AG169" s="1" t="s">
        <v>119</v>
      </c>
      <c r="AH169" s="1" t="s">
        <v>74</v>
      </c>
      <c r="AI169" s="1">
        <v>2</v>
      </c>
      <c r="AJ169" s="3">
        <v>45838</v>
      </c>
      <c r="AK169" s="3">
        <v>0</v>
      </c>
      <c r="AL169" s="3">
        <v>45829</v>
      </c>
      <c r="AM169" s="3">
        <v>45836</v>
      </c>
      <c r="AN169" s="3">
        <v>45837</v>
      </c>
      <c r="AO169" s="3">
        <v>45837</v>
      </c>
      <c r="AP169" s="3">
        <v>45833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65</v>
      </c>
      <c r="AY169" s="2">
        <v>0</v>
      </c>
      <c r="AZ169" s="2">
        <v>0</v>
      </c>
      <c r="BA169" s="2">
        <v>0</v>
      </c>
      <c r="BB169" s="2">
        <v>0</v>
      </c>
      <c r="BC169" s="1" t="s">
        <v>190</v>
      </c>
      <c r="BD169" s="56">
        <v>800.41704844444439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34</v>
      </c>
      <c r="G170" s="9" t="s">
        <v>189</v>
      </c>
      <c r="H170" s="9">
        <v>0</v>
      </c>
      <c r="I170" s="9">
        <v>68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191</v>
      </c>
      <c r="AA170" s="8">
        <v>9918.7000000000007</v>
      </c>
      <c r="AB170" s="8">
        <v>0</v>
      </c>
      <c r="AC170" s="8">
        <v>9918.7000000000007</v>
      </c>
      <c r="AD170" s="8">
        <v>0</v>
      </c>
      <c r="AE170" s="8">
        <v>0</v>
      </c>
      <c r="AF170" s="8">
        <v>0</v>
      </c>
      <c r="AG170" s="1" t="s">
        <v>122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190</v>
      </c>
      <c r="BD170" s="56">
        <v>0</v>
      </c>
    </row>
    <row r="171" spans="1:56" ht="27.75" customHeight="1" x14ac:dyDescent="0.45">
      <c r="A171" s="3">
        <v>45727</v>
      </c>
      <c r="B171" s="14" t="s">
        <v>300</v>
      </c>
      <c r="C171" s="9" t="s">
        <v>115</v>
      </c>
      <c r="D171" s="13" t="s">
        <v>59</v>
      </c>
      <c r="E171" s="9">
        <v>23</v>
      </c>
      <c r="F171" s="9">
        <v>40</v>
      </c>
      <c r="G171" s="9" t="s">
        <v>60</v>
      </c>
      <c r="H171" s="9" t="s">
        <v>66</v>
      </c>
      <c r="I171" s="9">
        <v>125</v>
      </c>
      <c r="J171" s="9" t="s">
        <v>57</v>
      </c>
      <c r="K171" s="9">
        <v>5</v>
      </c>
      <c r="L171" s="9" t="s">
        <v>221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67</v>
      </c>
      <c r="T171" s="12" t="s">
        <v>63</v>
      </c>
      <c r="U171" s="11">
        <v>1000</v>
      </c>
      <c r="V171" s="10">
        <v>0</v>
      </c>
      <c r="W171" s="10">
        <v>1000</v>
      </c>
      <c r="X171" s="10">
        <v>0</v>
      </c>
      <c r="Y171" s="10">
        <v>0</v>
      </c>
      <c r="Z171" s="9" t="s">
        <v>244</v>
      </c>
      <c r="AA171" s="8">
        <v>1159.5100000000002</v>
      </c>
      <c r="AB171" s="8">
        <v>1159.5100000000002</v>
      </c>
      <c r="AC171" s="8">
        <v>0</v>
      </c>
      <c r="AD171" s="8">
        <v>1159.5100000000002</v>
      </c>
      <c r="AE171" s="8">
        <v>0</v>
      </c>
      <c r="AF171" s="8" t="s">
        <v>247</v>
      </c>
      <c r="AG171" s="1" t="s">
        <v>119</v>
      </c>
      <c r="AH171" s="1" t="s">
        <v>156</v>
      </c>
      <c r="AI171" s="1">
        <v>2</v>
      </c>
      <c r="AJ171" s="3" t="s">
        <v>63</v>
      </c>
      <c r="AK171" s="3" t="e">
        <v>#VALUE!</v>
      </c>
      <c r="AL171" s="3">
        <v>0</v>
      </c>
      <c r="AM171" s="3">
        <v>0</v>
      </c>
      <c r="AN171" s="3">
        <v>0</v>
      </c>
      <c r="AO171" s="3" t="e">
        <v>#VALUE!</v>
      </c>
      <c r="AP171" s="3" t="e">
        <v>#VALUE!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152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108</v>
      </c>
      <c r="BD171" s="56">
        <v>0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37</v>
      </c>
      <c r="G172" s="9">
        <v>0</v>
      </c>
      <c r="H172" s="9">
        <v>0</v>
      </c>
      <c r="I172" s="9">
        <v>85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244</v>
      </c>
      <c r="AA172" s="8">
        <v>1159.5100000000002</v>
      </c>
      <c r="AB172" s="8">
        <v>1159.5100000000002</v>
      </c>
      <c r="AC172" s="8">
        <v>0</v>
      </c>
      <c r="AD172" s="8">
        <v>1159.5100000000002</v>
      </c>
      <c r="AE172" s="8">
        <v>0</v>
      </c>
      <c r="AF172" s="8" t="s">
        <v>58</v>
      </c>
      <c r="AG172" s="1" t="s">
        <v>119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245</v>
      </c>
      <c r="BD172" s="56">
        <v>0</v>
      </c>
    </row>
    <row r="173" spans="1:56" ht="27.75" customHeight="1" x14ac:dyDescent="0.45">
      <c r="A173" s="3">
        <v>45601</v>
      </c>
      <c r="B173" s="14" t="s">
        <v>216</v>
      </c>
      <c r="C173" s="9" t="s">
        <v>94</v>
      </c>
      <c r="D173" s="13" t="s">
        <v>110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1758.5430635519999</v>
      </c>
      <c r="Q173" s="10">
        <v>0</v>
      </c>
      <c r="R173" s="10">
        <v>1758.5430635519999</v>
      </c>
      <c r="S173" s="9" t="s">
        <v>100</v>
      </c>
      <c r="T173" s="12">
        <v>45831</v>
      </c>
      <c r="U173" s="11">
        <v>54000</v>
      </c>
      <c r="V173" s="10">
        <v>0</v>
      </c>
      <c r="W173" s="10">
        <v>54000</v>
      </c>
      <c r="X173" s="10">
        <v>0</v>
      </c>
      <c r="Y173" s="10">
        <v>56700</v>
      </c>
      <c r="Z173" s="9" t="s">
        <v>101</v>
      </c>
      <c r="AA173" s="8">
        <v>58087.26</v>
      </c>
      <c r="AB173" s="8">
        <v>58087.26</v>
      </c>
      <c r="AC173" s="8">
        <v>0</v>
      </c>
      <c r="AD173" s="8">
        <v>0</v>
      </c>
      <c r="AE173" s="8">
        <v>0</v>
      </c>
      <c r="AF173" s="8">
        <v>0</v>
      </c>
      <c r="AG173" s="1" t="s">
        <v>120</v>
      </c>
      <c r="AH173" s="1" t="s">
        <v>72</v>
      </c>
      <c r="AI173" s="1">
        <v>3</v>
      </c>
      <c r="AJ173" s="3">
        <v>45831</v>
      </c>
      <c r="AK173" s="3">
        <v>0</v>
      </c>
      <c r="AL173" s="3">
        <v>45821</v>
      </c>
      <c r="AM173" s="3">
        <v>45828</v>
      </c>
      <c r="AN173" s="3">
        <v>45829</v>
      </c>
      <c r="AO173" s="3">
        <v>45829</v>
      </c>
      <c r="AP173" s="3">
        <v>45826</v>
      </c>
      <c r="AQ173" s="3">
        <v>45830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117</v>
      </c>
      <c r="BD173" s="56">
        <v>0</v>
      </c>
    </row>
    <row r="174" spans="1:56" ht="27.75" customHeight="1" x14ac:dyDescent="0.45">
      <c r="A174" s="3">
        <v>45601</v>
      </c>
      <c r="B174" s="14" t="s">
        <v>216</v>
      </c>
      <c r="C174" s="9" t="s">
        <v>94</v>
      </c>
      <c r="D174" s="13" t="s">
        <v>110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1758.5430635519999</v>
      </c>
      <c r="Q174" s="10">
        <v>0</v>
      </c>
      <c r="R174" s="10">
        <v>1758.5430635519999</v>
      </c>
      <c r="S174" s="9" t="s">
        <v>100</v>
      </c>
      <c r="T174" s="12">
        <v>45835</v>
      </c>
      <c r="U174" s="11">
        <v>54000</v>
      </c>
      <c r="V174" s="10">
        <v>0</v>
      </c>
      <c r="W174" s="10">
        <v>54000</v>
      </c>
      <c r="X174" s="10">
        <v>0</v>
      </c>
      <c r="Y174" s="10">
        <v>56700</v>
      </c>
      <c r="Z174" s="9" t="s">
        <v>101</v>
      </c>
      <c r="AA174" s="8">
        <v>58087.26</v>
      </c>
      <c r="AB174" s="8">
        <v>7498</v>
      </c>
      <c r="AC174" s="8">
        <v>50589.26</v>
      </c>
      <c r="AD174" s="8">
        <v>0</v>
      </c>
      <c r="AE174" s="8">
        <v>0</v>
      </c>
      <c r="AF174" s="8">
        <v>0</v>
      </c>
      <c r="AG174" s="1" t="s">
        <v>120</v>
      </c>
      <c r="AH174" s="1" t="s">
        <v>72</v>
      </c>
      <c r="AI174" s="1">
        <v>3</v>
      </c>
      <c r="AJ174" s="3">
        <v>45835</v>
      </c>
      <c r="AK174" s="3">
        <v>0</v>
      </c>
      <c r="AL174" s="3">
        <v>45825</v>
      </c>
      <c r="AM174" s="3">
        <v>45832</v>
      </c>
      <c r="AN174" s="3">
        <v>45833</v>
      </c>
      <c r="AO174" s="3">
        <v>45833</v>
      </c>
      <c r="AP174" s="3">
        <v>45830</v>
      </c>
      <c r="AQ174" s="3">
        <v>45834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117</v>
      </c>
      <c r="BD174" s="56">
        <v>6480.6668894388886</v>
      </c>
    </row>
    <row r="175" spans="1:56" ht="27.75" customHeight="1" x14ac:dyDescent="0.45">
      <c r="A175" s="3">
        <v>45601</v>
      </c>
      <c r="B175" s="14" t="s">
        <v>216</v>
      </c>
      <c r="C175" s="9" t="s">
        <v>94</v>
      </c>
      <c r="D175" s="13" t="s">
        <v>110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1396.4134549094399</v>
      </c>
      <c r="Q175" s="10">
        <v>0</v>
      </c>
      <c r="R175" s="10">
        <v>1396.4134549094399</v>
      </c>
      <c r="S175" s="9" t="s">
        <v>100</v>
      </c>
      <c r="T175" s="12">
        <v>45842</v>
      </c>
      <c r="U175" s="11">
        <v>50800</v>
      </c>
      <c r="V175" s="10">
        <v>7920</v>
      </c>
      <c r="W175" s="10">
        <v>42880</v>
      </c>
      <c r="X175" s="10">
        <v>0</v>
      </c>
      <c r="Y175" s="10">
        <v>45024</v>
      </c>
      <c r="Z175" s="9" t="s">
        <v>101</v>
      </c>
      <c r="AA175" s="8">
        <v>46125.587200000002</v>
      </c>
      <c r="AB175" s="8">
        <v>0</v>
      </c>
      <c r="AC175" s="8">
        <v>46125.587200000002</v>
      </c>
      <c r="AD175" s="8">
        <v>0</v>
      </c>
      <c r="AE175" s="8">
        <v>0</v>
      </c>
      <c r="AF175" s="8">
        <v>0</v>
      </c>
      <c r="AG175" s="1" t="s">
        <v>120</v>
      </c>
      <c r="AH175" s="1" t="s">
        <v>72</v>
      </c>
      <c r="AI175" s="1">
        <v>3</v>
      </c>
      <c r="AJ175" s="3">
        <v>45842</v>
      </c>
      <c r="AK175" s="3">
        <v>0</v>
      </c>
      <c r="AL175" s="3">
        <v>45832</v>
      </c>
      <c r="AM175" s="3">
        <v>45839</v>
      </c>
      <c r="AN175" s="3">
        <v>45840</v>
      </c>
      <c r="AO175" s="3">
        <v>45840</v>
      </c>
      <c r="AP175" s="3">
        <v>45837</v>
      </c>
      <c r="AQ175" s="3">
        <v>45841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117</v>
      </c>
      <c r="BD175" s="56">
        <v>5908.8542849404448</v>
      </c>
    </row>
    <row r="176" spans="1:56" ht="27.75" customHeight="1" x14ac:dyDescent="0.45">
      <c r="A176" s="3">
        <v>45601</v>
      </c>
      <c r="B176" s="14" t="s">
        <v>216</v>
      </c>
      <c r="C176" s="9" t="s">
        <v>94</v>
      </c>
      <c r="D176" s="13" t="s">
        <v>151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4070.701536</v>
      </c>
      <c r="Q176" s="10">
        <v>264</v>
      </c>
      <c r="R176" s="10">
        <v>3806.701536</v>
      </c>
      <c r="S176" s="9" t="s">
        <v>100</v>
      </c>
      <c r="T176" s="12" t="s">
        <v>63</v>
      </c>
      <c r="U176" s="11">
        <v>150000</v>
      </c>
      <c r="V176" s="10">
        <v>25000</v>
      </c>
      <c r="W176" s="10">
        <v>125000</v>
      </c>
      <c r="X176" s="10">
        <v>0</v>
      </c>
      <c r="Y176" s="10">
        <v>131250</v>
      </c>
      <c r="Z176" s="9" t="s">
        <v>276</v>
      </c>
      <c r="AA176" s="8">
        <v>134461.25</v>
      </c>
      <c r="AB176" s="8">
        <v>0</v>
      </c>
      <c r="AC176" s="8">
        <v>134461.25</v>
      </c>
      <c r="AD176" s="8">
        <v>0</v>
      </c>
      <c r="AE176" s="8">
        <v>0</v>
      </c>
      <c r="AF176" s="8" t="s">
        <v>277</v>
      </c>
      <c r="AG176" s="1" t="s">
        <v>120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 t="s">
        <v>377</v>
      </c>
      <c r="AZ176" s="2">
        <v>0</v>
      </c>
      <c r="BA176" s="2">
        <v>0</v>
      </c>
      <c r="BB176" s="2">
        <v>0</v>
      </c>
      <c r="BC176" s="1" t="s">
        <v>117</v>
      </c>
      <c r="BD176" s="56">
        <v>17224.971679513892</v>
      </c>
    </row>
    <row r="177" spans="1:56" ht="27.75" customHeight="1" x14ac:dyDescent="0.45">
      <c r="A177" s="3">
        <v>45601</v>
      </c>
      <c r="B177" s="14" t="s">
        <v>216</v>
      </c>
      <c r="C177" s="9" t="s">
        <v>94</v>
      </c>
      <c r="D177" s="13" t="s">
        <v>151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6513.1224575999995</v>
      </c>
      <c r="Q177" s="10">
        <v>0</v>
      </c>
      <c r="R177" s="10">
        <v>6513.1224575999995</v>
      </c>
      <c r="S177" s="9" t="s">
        <v>100</v>
      </c>
      <c r="T177" s="12" t="s">
        <v>63</v>
      </c>
      <c r="U177" s="11">
        <v>200000</v>
      </c>
      <c r="V177" s="10">
        <v>0</v>
      </c>
      <c r="W177" s="10">
        <v>200000</v>
      </c>
      <c r="X177" s="10">
        <v>0</v>
      </c>
      <c r="Y177" s="10">
        <v>210000</v>
      </c>
      <c r="Z177" s="9" t="s">
        <v>276</v>
      </c>
      <c r="AA177" s="8">
        <v>215138.00000000003</v>
      </c>
      <c r="AB177" s="8">
        <v>0</v>
      </c>
      <c r="AC177" s="8">
        <v>215138.00000000003</v>
      </c>
      <c r="AD177" s="8">
        <v>0</v>
      </c>
      <c r="AE177" s="8">
        <v>0</v>
      </c>
      <c r="AF177" s="8" t="s">
        <v>277</v>
      </c>
      <c r="AG177" s="1" t="s">
        <v>119</v>
      </c>
      <c r="AH177" s="1" t="s">
        <v>72</v>
      </c>
      <c r="AI177" s="1">
        <v>3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45858</v>
      </c>
      <c r="AZ177" s="2">
        <v>0</v>
      </c>
      <c r="BA177" s="2">
        <v>0</v>
      </c>
      <c r="BB177" s="2">
        <v>0</v>
      </c>
      <c r="BC177" s="1" t="s">
        <v>117</v>
      </c>
      <c r="BD177" s="56">
        <v>27559.954687222227</v>
      </c>
    </row>
    <row r="178" spans="1:56" ht="27.75" customHeight="1" x14ac:dyDescent="0.45">
      <c r="A178" s="3">
        <v>45601</v>
      </c>
      <c r="B178" s="14" t="s">
        <v>216</v>
      </c>
      <c r="C178" s="9" t="s">
        <v>94</v>
      </c>
      <c r="D178" s="13" t="s">
        <v>151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6513.1224575999995</v>
      </c>
      <c r="Q178" s="10">
        <v>0</v>
      </c>
      <c r="R178" s="10">
        <v>6513.1224575999995</v>
      </c>
      <c r="S178" s="9" t="s">
        <v>100</v>
      </c>
      <c r="T178" s="12" t="s">
        <v>63</v>
      </c>
      <c r="U178" s="11">
        <v>200000</v>
      </c>
      <c r="V178" s="10">
        <v>0</v>
      </c>
      <c r="W178" s="10">
        <v>200000</v>
      </c>
      <c r="X178" s="10">
        <v>0</v>
      </c>
      <c r="Y178" s="10">
        <v>210000</v>
      </c>
      <c r="Z178" s="9" t="s">
        <v>101</v>
      </c>
      <c r="AA178" s="8">
        <v>215138.00000000003</v>
      </c>
      <c r="AB178" s="8">
        <v>0</v>
      </c>
      <c r="AC178" s="8">
        <v>215138.00000000003</v>
      </c>
      <c r="AD178" s="8">
        <v>0</v>
      </c>
      <c r="AE178" s="8">
        <v>0</v>
      </c>
      <c r="AF178" s="8" t="s">
        <v>277</v>
      </c>
      <c r="AG178" s="1" t="s">
        <v>119</v>
      </c>
      <c r="AH178" s="1" t="s">
        <v>72</v>
      </c>
      <c r="AI178" s="1">
        <v>3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45889</v>
      </c>
      <c r="AZ178" s="2">
        <v>0</v>
      </c>
      <c r="BA178" s="2">
        <v>0</v>
      </c>
      <c r="BB178" s="2">
        <v>0</v>
      </c>
      <c r="BC178" s="1" t="s">
        <v>117</v>
      </c>
      <c r="BD178" s="56">
        <v>27559.954687222227</v>
      </c>
    </row>
    <row r="179" spans="1:56" ht="27.75" customHeight="1" x14ac:dyDescent="0.45">
      <c r="A179" s="3">
        <v>45601</v>
      </c>
      <c r="B179" s="14" t="s">
        <v>216</v>
      </c>
      <c r="C179" s="9" t="s">
        <v>94</v>
      </c>
      <c r="D179" s="13" t="s">
        <v>151</v>
      </c>
      <c r="E179" s="9">
        <v>23</v>
      </c>
      <c r="F179" s="9">
        <v>37</v>
      </c>
      <c r="G179" s="9" t="s">
        <v>60</v>
      </c>
      <c r="H179" s="9">
        <v>0</v>
      </c>
      <c r="I179" s="9">
        <v>130</v>
      </c>
      <c r="J179" s="9" t="s">
        <v>57</v>
      </c>
      <c r="K179" s="9">
        <v>5</v>
      </c>
      <c r="L179" s="9" t="s">
        <v>92</v>
      </c>
      <c r="M179" s="10">
        <v>24</v>
      </c>
      <c r="N179" s="9">
        <v>40</v>
      </c>
      <c r="O179" s="9">
        <v>55</v>
      </c>
      <c r="P179" s="10">
        <v>3461.0081427440637</v>
      </c>
      <c r="Q179" s="10">
        <v>0</v>
      </c>
      <c r="R179" s="10">
        <v>3461.0081427440637</v>
      </c>
      <c r="S179" s="9" t="s">
        <v>100</v>
      </c>
      <c r="T179" s="12" t="s">
        <v>63</v>
      </c>
      <c r="U179" s="11">
        <v>106278</v>
      </c>
      <c r="V179" s="10">
        <v>0</v>
      </c>
      <c r="W179" s="10">
        <v>106278</v>
      </c>
      <c r="X179" s="10">
        <v>0</v>
      </c>
      <c r="Y179" s="10">
        <v>111591.90000000001</v>
      </c>
      <c r="Z179" s="9" t="s">
        <v>101</v>
      </c>
      <c r="AA179" s="8">
        <v>114322.18182000001</v>
      </c>
      <c r="AB179" s="8">
        <v>0</v>
      </c>
      <c r="AC179" s="8">
        <v>114322.18182000001</v>
      </c>
      <c r="AD179" s="8">
        <v>0</v>
      </c>
      <c r="AE179" s="8">
        <v>0</v>
      </c>
      <c r="AF179" s="8" t="s">
        <v>277</v>
      </c>
      <c r="AG179" s="1" t="s">
        <v>119</v>
      </c>
      <c r="AH179" s="1" t="s">
        <v>72</v>
      </c>
      <c r="AI179" s="1">
        <v>3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 t="e">
        <v>#VALUE!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117</v>
      </c>
      <c r="BD179" s="56">
        <v>14645.084321243019</v>
      </c>
    </row>
    <row r="180" spans="1:56" ht="27.75" customHeight="1" x14ac:dyDescent="0.45">
      <c r="A180" s="3">
        <v>45601</v>
      </c>
      <c r="B180" s="14" t="s">
        <v>216</v>
      </c>
      <c r="C180" s="9" t="s">
        <v>94</v>
      </c>
      <c r="D180" s="13" t="s">
        <v>151</v>
      </c>
      <c r="E180" s="9">
        <v>23</v>
      </c>
      <c r="F180" s="9">
        <v>37</v>
      </c>
      <c r="G180" s="9" t="s">
        <v>60</v>
      </c>
      <c r="H180" s="9">
        <v>0</v>
      </c>
      <c r="I180" s="9">
        <v>130</v>
      </c>
      <c r="J180" s="9" t="s">
        <v>57</v>
      </c>
      <c r="K180" s="9">
        <v>5</v>
      </c>
      <c r="L180" s="9" t="s">
        <v>92</v>
      </c>
      <c r="M180" s="10">
        <v>24</v>
      </c>
      <c r="N180" s="9">
        <v>40</v>
      </c>
      <c r="O180" s="9">
        <v>55</v>
      </c>
      <c r="P180" s="10">
        <v>0</v>
      </c>
      <c r="Q180" s="10">
        <v>0</v>
      </c>
      <c r="R180" s="10">
        <v>0</v>
      </c>
      <c r="S180" s="9" t="s">
        <v>100</v>
      </c>
      <c r="T180" s="12" t="s">
        <v>137</v>
      </c>
      <c r="U180" s="11">
        <v>10000</v>
      </c>
      <c r="V180" s="10">
        <v>12607</v>
      </c>
      <c r="W180" s="10">
        <v>0</v>
      </c>
      <c r="X180" s="10">
        <v>56730</v>
      </c>
      <c r="Y180" s="10">
        <v>0</v>
      </c>
      <c r="Z180" s="9" t="s">
        <v>276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119</v>
      </c>
      <c r="AH180" s="1" t="s">
        <v>72</v>
      </c>
      <c r="AI180" s="1">
        <v>3</v>
      </c>
      <c r="AJ180" s="3" t="s">
        <v>137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 t="e">
        <v>#VALUE!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 t="s">
        <v>280</v>
      </c>
      <c r="AZ180" s="2">
        <v>0</v>
      </c>
      <c r="BA180" s="2">
        <v>0</v>
      </c>
      <c r="BB180" s="2">
        <v>0</v>
      </c>
      <c r="BC180" s="1" t="s">
        <v>117</v>
      </c>
      <c r="BD180" s="56">
        <v>0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23</v>
      </c>
      <c r="F181" s="9">
        <v>37</v>
      </c>
      <c r="G181" s="9">
        <v>0</v>
      </c>
      <c r="H181" s="9">
        <v>0</v>
      </c>
      <c r="I181" s="9">
        <v>128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101</v>
      </c>
      <c r="AA181" s="8">
        <v>841359.53902000003</v>
      </c>
      <c r="AB181" s="8">
        <v>65585.260000000009</v>
      </c>
      <c r="AC181" s="8">
        <v>775774.27902000013</v>
      </c>
      <c r="AD181" s="8">
        <v>0</v>
      </c>
      <c r="AE181" s="8">
        <v>0</v>
      </c>
      <c r="AF181" s="8" t="s">
        <v>58</v>
      </c>
      <c r="AG181" s="1" t="s">
        <v>119</v>
      </c>
      <c r="AH181" s="1">
        <v>0</v>
      </c>
      <c r="AI181" s="1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118</v>
      </c>
      <c r="BD181" s="56">
        <v>0</v>
      </c>
    </row>
    <row r="182" spans="1:56" ht="27.75" customHeight="1" x14ac:dyDescent="0.45">
      <c r="A182" s="3" t="s">
        <v>141</v>
      </c>
      <c r="B182" s="14" t="s">
        <v>141</v>
      </c>
      <c r="C182" s="9" t="s">
        <v>148</v>
      </c>
      <c r="D182" s="13" t="s">
        <v>59</v>
      </c>
      <c r="E182" s="9">
        <v>26</v>
      </c>
      <c r="F182" s="9">
        <v>42</v>
      </c>
      <c r="G182" s="9" t="s">
        <v>60</v>
      </c>
      <c r="H182" s="9">
        <v>0</v>
      </c>
      <c r="I182" s="9">
        <v>100</v>
      </c>
      <c r="J182" s="9" t="s">
        <v>57</v>
      </c>
      <c r="K182" s="9">
        <v>5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71</v>
      </c>
      <c r="T182" s="12">
        <v>45838</v>
      </c>
      <c r="U182" s="11">
        <v>40000</v>
      </c>
      <c r="V182" s="10">
        <v>0</v>
      </c>
      <c r="W182" s="10">
        <v>40000</v>
      </c>
      <c r="X182" s="10">
        <v>0</v>
      </c>
      <c r="Y182" s="10">
        <v>0</v>
      </c>
      <c r="Z182" s="9" t="s">
        <v>85</v>
      </c>
      <c r="AA182" s="8">
        <v>48615.600000000006</v>
      </c>
      <c r="AB182" s="8">
        <v>0</v>
      </c>
      <c r="AC182" s="8">
        <v>48615.600000000006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77</v>
      </c>
      <c r="AI182" s="1">
        <v>1</v>
      </c>
      <c r="AJ182" s="3">
        <v>45838</v>
      </c>
      <c r="AK182" s="3">
        <v>0</v>
      </c>
      <c r="AL182" s="3">
        <v>0</v>
      </c>
      <c r="AM182" s="3">
        <v>0</v>
      </c>
      <c r="AN182" s="3">
        <v>0</v>
      </c>
      <c r="AO182" s="3">
        <v>45837</v>
      </c>
      <c r="AP182" s="3">
        <v>45833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3925.4396133333335</v>
      </c>
    </row>
    <row r="183" spans="1:56" ht="27.75" customHeight="1" x14ac:dyDescent="0.45">
      <c r="A183" s="3" t="s">
        <v>141</v>
      </c>
      <c r="B183" s="14" t="s">
        <v>141</v>
      </c>
      <c r="C183" s="9" t="s">
        <v>196</v>
      </c>
      <c r="D183" s="13" t="s">
        <v>61</v>
      </c>
      <c r="E183" s="9">
        <v>26</v>
      </c>
      <c r="F183" s="9">
        <v>41</v>
      </c>
      <c r="G183" s="9" t="s">
        <v>60</v>
      </c>
      <c r="H183" s="9">
        <v>0</v>
      </c>
      <c r="I183" s="9">
        <v>97</v>
      </c>
      <c r="J183" s="9" t="s">
        <v>57</v>
      </c>
      <c r="K183" s="9">
        <v>5</v>
      </c>
      <c r="L183" s="9" t="s">
        <v>92</v>
      </c>
      <c r="M183" s="10">
        <v>27</v>
      </c>
      <c r="N183" s="9">
        <v>43</v>
      </c>
      <c r="O183" s="9">
        <v>40</v>
      </c>
      <c r="P183" s="10">
        <v>286.42936262399996</v>
      </c>
      <c r="Q183" s="10">
        <v>0</v>
      </c>
      <c r="R183" s="10">
        <v>286.42936262399996</v>
      </c>
      <c r="S183" s="9" t="s">
        <v>204</v>
      </c>
      <c r="T183" s="12">
        <v>45838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85</v>
      </c>
      <c r="AA183" s="8">
        <v>11874.499999999998</v>
      </c>
      <c r="AB183" s="8">
        <v>0</v>
      </c>
      <c r="AC183" s="8">
        <v>11874.499999999998</v>
      </c>
      <c r="AD183" s="8">
        <v>0</v>
      </c>
      <c r="AE183" s="8">
        <v>0</v>
      </c>
      <c r="AF183" s="8">
        <v>0</v>
      </c>
      <c r="AG183" s="1" t="s">
        <v>122</v>
      </c>
      <c r="AH183" s="1" t="s">
        <v>72</v>
      </c>
      <c r="AI183" s="1">
        <v>3</v>
      </c>
      <c r="AJ183" s="3">
        <v>45838</v>
      </c>
      <c r="AK183" s="3">
        <v>0</v>
      </c>
      <c r="AL183" s="3">
        <v>45828</v>
      </c>
      <c r="AM183" s="3">
        <v>45835</v>
      </c>
      <c r="AN183" s="3">
        <v>45836</v>
      </c>
      <c r="AO183" s="3">
        <v>45836</v>
      </c>
      <c r="AP183" s="3">
        <v>45833</v>
      </c>
      <c r="AQ183" s="3">
        <v>45837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105</v>
      </c>
      <c r="BD183" s="56">
        <v>958.79990555555537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 t="s">
        <v>60</v>
      </c>
      <c r="H184" s="9">
        <v>0</v>
      </c>
      <c r="I184" s="9">
        <v>102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85</v>
      </c>
      <c r="AA184" s="8">
        <v>60490.100000000006</v>
      </c>
      <c r="AB184" s="8">
        <v>0</v>
      </c>
      <c r="AC184" s="8">
        <v>60490.100000000006</v>
      </c>
      <c r="AD184" s="8">
        <v>0</v>
      </c>
      <c r="AE184" s="8">
        <v>0</v>
      </c>
      <c r="AF184" s="8" t="s">
        <v>58</v>
      </c>
      <c r="AG184" s="1" t="s">
        <v>120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105</v>
      </c>
      <c r="BD184" s="56">
        <v>0</v>
      </c>
    </row>
    <row r="185" spans="1:56" ht="27.75" customHeight="1" x14ac:dyDescent="0.45">
      <c r="A185" s="3">
        <v>45819</v>
      </c>
      <c r="B185" s="14" t="s">
        <v>133</v>
      </c>
      <c r="C185" s="9" t="s">
        <v>572</v>
      </c>
      <c r="D185" s="13" t="s">
        <v>59</v>
      </c>
      <c r="E185" s="9">
        <v>26</v>
      </c>
      <c r="F185" s="9">
        <v>43</v>
      </c>
      <c r="G185" s="9" t="s">
        <v>60</v>
      </c>
      <c r="H185" s="9">
        <v>0</v>
      </c>
      <c r="I185" s="9">
        <v>102</v>
      </c>
      <c r="J185" s="9" t="s">
        <v>57</v>
      </c>
      <c r="K185" s="9">
        <v>5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45829</v>
      </c>
      <c r="U185" s="11">
        <v>5000</v>
      </c>
      <c r="V185" s="10">
        <v>0</v>
      </c>
      <c r="W185" s="10">
        <v>5000</v>
      </c>
      <c r="X185" s="10">
        <v>0</v>
      </c>
      <c r="Y185" s="10">
        <v>0</v>
      </c>
      <c r="Z185" s="9" t="s">
        <v>157</v>
      </c>
      <c r="AA185" s="8">
        <v>6216.65</v>
      </c>
      <c r="AB185" s="8">
        <v>6216.65</v>
      </c>
      <c r="AC185" s="8">
        <v>0</v>
      </c>
      <c r="AD185" s="8">
        <v>0</v>
      </c>
      <c r="AE185" s="8">
        <v>0</v>
      </c>
      <c r="AF185" s="8">
        <v>0</v>
      </c>
      <c r="AG185" s="1" t="s">
        <v>120</v>
      </c>
      <c r="AH185" s="1" t="s">
        <v>77</v>
      </c>
      <c r="AI185" s="1">
        <v>1</v>
      </c>
      <c r="AJ185" s="3">
        <v>45829</v>
      </c>
      <c r="AK185" s="3">
        <v>0</v>
      </c>
      <c r="AL185" s="3">
        <v>0</v>
      </c>
      <c r="AM185" s="3">
        <v>0</v>
      </c>
      <c r="AN185" s="3">
        <v>0</v>
      </c>
      <c r="AO185" s="3">
        <v>45828</v>
      </c>
      <c r="AP185" s="3">
        <v>45824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7.75" customHeight="1" x14ac:dyDescent="0.45">
      <c r="A186" s="3">
        <v>45804</v>
      </c>
      <c r="B186" s="14" t="s">
        <v>491</v>
      </c>
      <c r="C186" s="9" t="s">
        <v>145</v>
      </c>
      <c r="D186" s="13" t="s">
        <v>59</v>
      </c>
      <c r="E186" s="9">
        <v>26</v>
      </c>
      <c r="F186" s="9">
        <v>39</v>
      </c>
      <c r="G186" s="9" t="s">
        <v>60</v>
      </c>
      <c r="H186" s="9">
        <v>0</v>
      </c>
      <c r="I186" s="9">
        <v>93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128</v>
      </c>
      <c r="T186" s="12">
        <v>45821</v>
      </c>
      <c r="U186" s="11">
        <v>8800</v>
      </c>
      <c r="V186" s="10">
        <v>3500</v>
      </c>
      <c r="W186" s="10">
        <v>5300</v>
      </c>
      <c r="X186" s="10">
        <v>0</v>
      </c>
      <c r="Y186" s="10">
        <v>0</v>
      </c>
      <c r="Z186" s="9" t="s">
        <v>157</v>
      </c>
      <c r="AA186" s="8">
        <v>5997.3209999999999</v>
      </c>
      <c r="AB186" s="8">
        <v>5997.3209999999999</v>
      </c>
      <c r="AC186" s="8">
        <v>0</v>
      </c>
      <c r="AD186" s="8">
        <v>0</v>
      </c>
      <c r="AE186" s="8">
        <v>0</v>
      </c>
      <c r="AF186" s="8">
        <v>0</v>
      </c>
      <c r="AG186" s="1" t="s">
        <v>119</v>
      </c>
      <c r="AH186" s="1" t="s">
        <v>77</v>
      </c>
      <c r="AI186" s="1">
        <v>1</v>
      </c>
      <c r="AJ186" s="3">
        <v>45821</v>
      </c>
      <c r="AK186" s="3">
        <v>0</v>
      </c>
      <c r="AL186" s="3">
        <v>0</v>
      </c>
      <c r="AM186" s="3">
        <v>0</v>
      </c>
      <c r="AN186" s="3">
        <v>0</v>
      </c>
      <c r="AO186" s="3">
        <v>45820</v>
      </c>
      <c r="AP186" s="3">
        <v>45816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0</v>
      </c>
    </row>
    <row r="187" spans="1:56" ht="27.75" customHeight="1" x14ac:dyDescent="0.45">
      <c r="A187" s="3">
        <v>45817</v>
      </c>
      <c r="B187" s="14" t="s">
        <v>551</v>
      </c>
      <c r="C187" s="9" t="s">
        <v>196</v>
      </c>
      <c r="D187" s="13" t="s">
        <v>552</v>
      </c>
      <c r="E187" s="9">
        <v>26</v>
      </c>
      <c r="F187" s="9">
        <v>41</v>
      </c>
      <c r="G187" s="9" t="s">
        <v>60</v>
      </c>
      <c r="H187" s="9">
        <v>0</v>
      </c>
      <c r="I187" s="9">
        <v>97</v>
      </c>
      <c r="J187" s="9" t="s">
        <v>57</v>
      </c>
      <c r="K187" s="9">
        <v>5</v>
      </c>
      <c r="L187" s="9" t="s">
        <v>92</v>
      </c>
      <c r="M187" s="10">
        <v>27</v>
      </c>
      <c r="N187" s="9">
        <v>43</v>
      </c>
      <c r="O187" s="9">
        <v>40</v>
      </c>
      <c r="P187" s="10">
        <v>114.57174504959998</v>
      </c>
      <c r="Q187" s="10">
        <v>0</v>
      </c>
      <c r="R187" s="10">
        <v>114.57174504959998</v>
      </c>
      <c r="S187" s="9" t="s">
        <v>204</v>
      </c>
      <c r="T187" s="12">
        <v>45828</v>
      </c>
      <c r="U187" s="11">
        <v>4000</v>
      </c>
      <c r="V187" s="10">
        <v>0</v>
      </c>
      <c r="W187" s="10">
        <v>4000</v>
      </c>
      <c r="X187" s="10">
        <v>0</v>
      </c>
      <c r="Y187" s="10">
        <v>4200</v>
      </c>
      <c r="Z187" s="9" t="s">
        <v>157</v>
      </c>
      <c r="AA187" s="8">
        <v>4749.8</v>
      </c>
      <c r="AB187" s="8">
        <v>4749.8</v>
      </c>
      <c r="AC187" s="8">
        <v>0</v>
      </c>
      <c r="AD187" s="8">
        <v>0</v>
      </c>
      <c r="AE187" s="8">
        <v>0</v>
      </c>
      <c r="AF187" s="8">
        <v>0</v>
      </c>
      <c r="AG187" s="1" t="s">
        <v>119</v>
      </c>
      <c r="AH187" s="1" t="s">
        <v>72</v>
      </c>
      <c r="AI187" s="1">
        <v>3</v>
      </c>
      <c r="AJ187" s="3">
        <v>45828</v>
      </c>
      <c r="AK187" s="3">
        <v>0</v>
      </c>
      <c r="AL187" s="3">
        <v>45818</v>
      </c>
      <c r="AM187" s="3">
        <v>45825</v>
      </c>
      <c r="AN187" s="3">
        <v>45826</v>
      </c>
      <c r="AO187" s="3">
        <v>45826</v>
      </c>
      <c r="AP187" s="3">
        <v>45823</v>
      </c>
      <c r="AQ187" s="3">
        <v>45827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0</v>
      </c>
    </row>
    <row r="188" spans="1:56" ht="27.75" customHeight="1" x14ac:dyDescent="0.45">
      <c r="A188" s="3">
        <v>45817</v>
      </c>
      <c r="B188" s="14" t="s">
        <v>551</v>
      </c>
      <c r="C188" s="9" t="s">
        <v>196</v>
      </c>
      <c r="D188" s="13" t="s">
        <v>543</v>
      </c>
      <c r="E188" s="9">
        <v>26</v>
      </c>
      <c r="F188" s="9">
        <v>41</v>
      </c>
      <c r="G188" s="9" t="s">
        <v>60</v>
      </c>
      <c r="H188" s="9">
        <v>0</v>
      </c>
      <c r="I188" s="9">
        <v>97</v>
      </c>
      <c r="J188" s="9" t="s">
        <v>57</v>
      </c>
      <c r="K188" s="9">
        <v>5</v>
      </c>
      <c r="L188" s="9" t="s">
        <v>92</v>
      </c>
      <c r="M188" s="10">
        <v>27</v>
      </c>
      <c r="N188" s="9">
        <v>43</v>
      </c>
      <c r="O188" s="9">
        <v>40</v>
      </c>
      <c r="P188" s="10">
        <v>114.57174504959998</v>
      </c>
      <c r="Q188" s="10">
        <v>0</v>
      </c>
      <c r="R188" s="10">
        <v>114.57174504959998</v>
      </c>
      <c r="S188" s="9" t="s">
        <v>204</v>
      </c>
      <c r="T188" s="12">
        <v>45828</v>
      </c>
      <c r="U188" s="11">
        <v>4000</v>
      </c>
      <c r="V188" s="10">
        <v>0</v>
      </c>
      <c r="W188" s="10">
        <v>4000</v>
      </c>
      <c r="X188" s="10">
        <v>0</v>
      </c>
      <c r="Y188" s="10">
        <v>4200</v>
      </c>
      <c r="Z188" s="9" t="s">
        <v>157</v>
      </c>
      <c r="AA188" s="8">
        <v>4749.8</v>
      </c>
      <c r="AB188" s="8">
        <v>4749.8</v>
      </c>
      <c r="AC188" s="8">
        <v>0</v>
      </c>
      <c r="AD188" s="8">
        <v>0</v>
      </c>
      <c r="AE188" s="8">
        <v>0</v>
      </c>
      <c r="AF188" s="8">
        <v>0</v>
      </c>
      <c r="AG188" s="1" t="s">
        <v>119</v>
      </c>
      <c r="AH188" s="1" t="s">
        <v>72</v>
      </c>
      <c r="AI188" s="1">
        <v>3</v>
      </c>
      <c r="AJ188" s="3">
        <v>45828</v>
      </c>
      <c r="AK188" s="3">
        <v>0</v>
      </c>
      <c r="AL188" s="3">
        <v>45818</v>
      </c>
      <c r="AM188" s="3">
        <v>45825</v>
      </c>
      <c r="AN188" s="3">
        <v>45826</v>
      </c>
      <c r="AO188" s="3">
        <v>45826</v>
      </c>
      <c r="AP188" s="3">
        <v>45823</v>
      </c>
      <c r="AQ188" s="3">
        <v>45827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106</v>
      </c>
      <c r="BD188" s="56">
        <v>0</v>
      </c>
    </row>
    <row r="189" spans="1:56" ht="27.75" customHeight="1" x14ac:dyDescent="0.45">
      <c r="A189" s="3">
        <v>0</v>
      </c>
      <c r="B189" s="14">
        <v>0</v>
      </c>
      <c r="C189" s="9">
        <v>0</v>
      </c>
      <c r="D189" s="13">
        <v>0</v>
      </c>
      <c r="E189" s="9">
        <v>26</v>
      </c>
      <c r="F189" s="9">
        <v>43</v>
      </c>
      <c r="G189" s="9">
        <v>0</v>
      </c>
      <c r="H189" s="9">
        <v>0</v>
      </c>
      <c r="I189" s="9">
        <v>100</v>
      </c>
      <c r="J189" s="9" t="s">
        <v>57</v>
      </c>
      <c r="K189" s="9">
        <v>5</v>
      </c>
      <c r="L189" s="9">
        <v>0</v>
      </c>
      <c r="M189" s="10">
        <v>0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>
        <v>0</v>
      </c>
      <c r="T189" s="12"/>
      <c r="U189" s="11">
        <v>0</v>
      </c>
      <c r="V189" s="10">
        <v>0</v>
      </c>
      <c r="W189" s="10">
        <v>0</v>
      </c>
      <c r="X189" s="10">
        <v>0</v>
      </c>
      <c r="Y189" s="10">
        <v>0</v>
      </c>
      <c r="Z189" s="9" t="s">
        <v>157</v>
      </c>
      <c r="AA189" s="8">
        <v>21713.571</v>
      </c>
      <c r="AB189" s="8">
        <v>21713.571</v>
      </c>
      <c r="AC189" s="8">
        <v>0</v>
      </c>
      <c r="AD189" s="8">
        <v>0</v>
      </c>
      <c r="AE189" s="8">
        <v>0</v>
      </c>
      <c r="AF189" s="8" t="s">
        <v>58</v>
      </c>
      <c r="AG189" s="1" t="s">
        <v>120</v>
      </c>
      <c r="AH189" s="1">
        <v>0</v>
      </c>
      <c r="AI189" s="1" t="s">
        <v>15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106</v>
      </c>
      <c r="BD189" s="56">
        <v>0</v>
      </c>
    </row>
    <row r="190" spans="1:56" ht="27.75" customHeight="1" x14ac:dyDescent="0.45">
      <c r="A190" s="3">
        <v>45813</v>
      </c>
      <c r="B190" s="14" t="s">
        <v>517</v>
      </c>
      <c r="C190" s="9" t="s">
        <v>492</v>
      </c>
      <c r="D190" s="13" t="s">
        <v>493</v>
      </c>
      <c r="E190" s="9">
        <v>26</v>
      </c>
      <c r="F190" s="9">
        <v>40</v>
      </c>
      <c r="G190" s="9" t="s">
        <v>60</v>
      </c>
      <c r="H190" s="9">
        <v>0</v>
      </c>
      <c r="I190" s="9">
        <v>108</v>
      </c>
      <c r="J190" s="9" t="s">
        <v>57</v>
      </c>
      <c r="K190" s="9">
        <v>5</v>
      </c>
      <c r="L190" s="9" t="s">
        <v>93</v>
      </c>
      <c r="M190" s="10">
        <v>27</v>
      </c>
      <c r="N190" s="9">
        <v>43</v>
      </c>
      <c r="O190" s="9">
        <v>40</v>
      </c>
      <c r="P190" s="10">
        <v>286.42936262399996</v>
      </c>
      <c r="Q190" s="10">
        <v>0</v>
      </c>
      <c r="R190" s="10">
        <v>286.42936262399996</v>
      </c>
      <c r="S190" s="9" t="s">
        <v>494</v>
      </c>
      <c r="T190" s="12">
        <v>45825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223</v>
      </c>
      <c r="AA190" s="8">
        <v>11595.1</v>
      </c>
      <c r="AB190" s="8">
        <v>11595.1</v>
      </c>
      <c r="AC190" s="8">
        <v>0</v>
      </c>
      <c r="AD190" s="8">
        <v>0</v>
      </c>
      <c r="AE190" s="8">
        <v>0</v>
      </c>
      <c r="AF190" s="8">
        <v>0</v>
      </c>
      <c r="AG190" s="1" t="s">
        <v>122</v>
      </c>
      <c r="AH190" s="1" t="s">
        <v>72</v>
      </c>
      <c r="AI190" s="1">
        <v>3</v>
      </c>
      <c r="AJ190" s="3">
        <v>45825</v>
      </c>
      <c r="AK190" s="3">
        <v>0</v>
      </c>
      <c r="AL190" s="3">
        <v>45815</v>
      </c>
      <c r="AM190" s="3">
        <v>45822</v>
      </c>
      <c r="AN190" s="3">
        <v>45823</v>
      </c>
      <c r="AO190" s="3">
        <v>45823</v>
      </c>
      <c r="AP190" s="3">
        <v>45820</v>
      </c>
      <c r="AQ190" s="3">
        <v>45824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104</v>
      </c>
      <c r="BD190" s="56">
        <v>0</v>
      </c>
    </row>
    <row r="191" spans="1:56" ht="27.75" customHeight="1" x14ac:dyDescent="0.45">
      <c r="A191" s="3" t="s">
        <v>141</v>
      </c>
      <c r="B191" s="14" t="s">
        <v>141</v>
      </c>
      <c r="C191" s="9" t="s">
        <v>113</v>
      </c>
      <c r="D191" s="13" t="s">
        <v>59</v>
      </c>
      <c r="E191" s="9">
        <v>26</v>
      </c>
      <c r="F191" s="9">
        <v>43</v>
      </c>
      <c r="G191" s="9" t="s">
        <v>60</v>
      </c>
      <c r="H191" s="9">
        <v>0</v>
      </c>
      <c r="I191" s="9">
        <v>116</v>
      </c>
      <c r="J191" s="9" t="s">
        <v>57</v>
      </c>
      <c r="K191" s="9">
        <v>5</v>
      </c>
      <c r="L191" s="9" t="s">
        <v>93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45838</v>
      </c>
      <c r="U191" s="11">
        <v>20000</v>
      </c>
      <c r="V191" s="10">
        <v>0</v>
      </c>
      <c r="W191" s="10">
        <v>20000</v>
      </c>
      <c r="X191" s="10">
        <v>0</v>
      </c>
      <c r="Y191" s="10">
        <v>0</v>
      </c>
      <c r="Z191" s="9" t="s">
        <v>223</v>
      </c>
      <c r="AA191" s="8">
        <v>24866.6</v>
      </c>
      <c r="AB191" s="8">
        <v>7916</v>
      </c>
      <c r="AC191" s="8">
        <v>16950.599999999999</v>
      </c>
      <c r="AD191" s="8">
        <v>0</v>
      </c>
      <c r="AE191" s="8">
        <v>0</v>
      </c>
      <c r="AF191" s="8">
        <v>0</v>
      </c>
      <c r="AG191" s="1" t="s">
        <v>122</v>
      </c>
      <c r="AH191" s="1" t="s">
        <v>77</v>
      </c>
      <c r="AI191" s="1">
        <v>1</v>
      </c>
      <c r="AJ191" s="3">
        <v>45838</v>
      </c>
      <c r="AK191" s="3">
        <v>0</v>
      </c>
      <c r="AL191" s="3">
        <v>0</v>
      </c>
      <c r="AM191" s="3">
        <v>0</v>
      </c>
      <c r="AN191" s="3">
        <v>0</v>
      </c>
      <c r="AO191" s="3">
        <v>45837</v>
      </c>
      <c r="AP191" s="3">
        <v>45833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104</v>
      </c>
      <c r="BD191" s="56">
        <v>1684.51296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26</v>
      </c>
      <c r="F192" s="9">
        <v>43</v>
      </c>
      <c r="G192" s="9">
        <v>0</v>
      </c>
      <c r="H192" s="9">
        <v>0</v>
      </c>
      <c r="I192" s="9">
        <v>116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223</v>
      </c>
      <c r="AA192" s="8">
        <v>36461.699999999997</v>
      </c>
      <c r="AB192" s="8">
        <v>19511.099999999999</v>
      </c>
      <c r="AC192" s="8">
        <v>16950.599999999999</v>
      </c>
      <c r="AD192" s="8">
        <v>0</v>
      </c>
      <c r="AE192" s="8">
        <v>0</v>
      </c>
      <c r="AF192" s="8" t="s">
        <v>58</v>
      </c>
      <c r="AG192" s="1" t="s">
        <v>122</v>
      </c>
      <c r="AH192" s="1">
        <v>0</v>
      </c>
      <c r="AI192" s="1" t="s">
        <v>15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224</v>
      </c>
      <c r="BD192" s="56">
        <v>0</v>
      </c>
    </row>
    <row r="193" spans="1:56" ht="27.75" customHeight="1" x14ac:dyDescent="0.45">
      <c r="A193" s="3">
        <v>45799</v>
      </c>
      <c r="B193" s="14" t="s">
        <v>424</v>
      </c>
      <c r="C193" s="9" t="s">
        <v>113</v>
      </c>
      <c r="D193" s="13" t="s">
        <v>59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45825</v>
      </c>
      <c r="U193" s="11">
        <v>15000</v>
      </c>
      <c r="V193" s="10">
        <v>0</v>
      </c>
      <c r="W193" s="10">
        <v>15000</v>
      </c>
      <c r="X193" s="10">
        <v>0</v>
      </c>
      <c r="Y193" s="10">
        <v>0</v>
      </c>
      <c r="Z193" s="9" t="s">
        <v>89</v>
      </c>
      <c r="AA193" s="8">
        <v>18649.949999999997</v>
      </c>
      <c r="AB193" s="8">
        <v>18649.949999999997</v>
      </c>
      <c r="AC193" s="8">
        <v>0</v>
      </c>
      <c r="AD193" s="8">
        <v>1717</v>
      </c>
      <c r="AE193" s="8">
        <v>16932.949999999997</v>
      </c>
      <c r="AF193" s="8" t="s">
        <v>247</v>
      </c>
      <c r="AG193" s="1" t="s">
        <v>119</v>
      </c>
      <c r="AH193" s="1" t="s">
        <v>389</v>
      </c>
      <c r="AI193" s="1">
        <v>2</v>
      </c>
      <c r="AJ193" s="3">
        <v>45825</v>
      </c>
      <c r="AK193" s="3">
        <v>0</v>
      </c>
      <c r="AL193" s="3">
        <v>0</v>
      </c>
      <c r="AM193" s="3">
        <v>0</v>
      </c>
      <c r="AN193" s="3">
        <v>0</v>
      </c>
      <c r="AO193" s="3">
        <v>45823</v>
      </c>
      <c r="AP193" s="3">
        <v>45820</v>
      </c>
      <c r="AQ193" s="3">
        <v>45824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152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0</v>
      </c>
    </row>
    <row r="194" spans="1:56" ht="27.75" customHeight="1" x14ac:dyDescent="0.45">
      <c r="A194" s="3">
        <v>45815</v>
      </c>
      <c r="B194" s="14" t="s">
        <v>527</v>
      </c>
      <c r="C194" s="9" t="s">
        <v>113</v>
      </c>
      <c r="D194" s="13" t="s">
        <v>59</v>
      </c>
      <c r="E194" s="9">
        <v>26</v>
      </c>
      <c r="F194" s="9">
        <v>43</v>
      </c>
      <c r="G194" s="9" t="s">
        <v>60</v>
      </c>
      <c r="H194" s="9" t="s">
        <v>66</v>
      </c>
      <c r="I194" s="9">
        <v>150</v>
      </c>
      <c r="J194" s="9" t="s">
        <v>57</v>
      </c>
      <c r="K194" s="9">
        <v>5</v>
      </c>
      <c r="L194" s="9" t="s">
        <v>92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114</v>
      </c>
      <c r="T194" s="12">
        <v>45835</v>
      </c>
      <c r="U194" s="11">
        <v>15000</v>
      </c>
      <c r="V194" s="10">
        <v>0</v>
      </c>
      <c r="W194" s="10">
        <v>15000</v>
      </c>
      <c r="X194" s="10">
        <v>0</v>
      </c>
      <c r="Y194" s="10">
        <v>0</v>
      </c>
      <c r="Z194" s="9" t="s">
        <v>89</v>
      </c>
      <c r="AA194" s="8">
        <v>18649.949999999997</v>
      </c>
      <c r="AB194" s="8">
        <v>18649.949999999997</v>
      </c>
      <c r="AC194" s="8">
        <v>0</v>
      </c>
      <c r="AD194" s="8">
        <v>0</v>
      </c>
      <c r="AE194" s="8">
        <v>18649.949999999997</v>
      </c>
      <c r="AF194" s="8" t="s">
        <v>247</v>
      </c>
      <c r="AG194" s="1" t="s">
        <v>119</v>
      </c>
      <c r="AH194" s="1" t="s">
        <v>389</v>
      </c>
      <c r="AI194" s="1">
        <v>2</v>
      </c>
      <c r="AJ194" s="3">
        <v>45835</v>
      </c>
      <c r="AK194" s="3">
        <v>0</v>
      </c>
      <c r="AL194" s="3">
        <v>0</v>
      </c>
      <c r="AM194" s="3">
        <v>0</v>
      </c>
      <c r="AN194" s="3">
        <v>0</v>
      </c>
      <c r="AO194" s="3">
        <v>45833</v>
      </c>
      <c r="AP194" s="3">
        <v>45830</v>
      </c>
      <c r="AQ194" s="3">
        <v>45834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152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107</v>
      </c>
      <c r="BD194" s="56">
        <v>0</v>
      </c>
    </row>
    <row r="195" spans="1:56" ht="27.75" customHeight="1" x14ac:dyDescent="0.45">
      <c r="A195" s="3">
        <v>45820</v>
      </c>
      <c r="B195" s="14" t="s">
        <v>133</v>
      </c>
      <c r="C195" s="9" t="s">
        <v>113</v>
      </c>
      <c r="D195" s="13" t="s">
        <v>59</v>
      </c>
      <c r="E195" s="9">
        <v>26</v>
      </c>
      <c r="F195" s="9">
        <v>43</v>
      </c>
      <c r="G195" s="9" t="s">
        <v>60</v>
      </c>
      <c r="H195" s="9" t="s">
        <v>66</v>
      </c>
      <c r="I195" s="9">
        <v>150</v>
      </c>
      <c r="J195" s="9" t="s">
        <v>57</v>
      </c>
      <c r="K195" s="9">
        <v>5</v>
      </c>
      <c r="L195" s="9" t="s">
        <v>92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114</v>
      </c>
      <c r="T195" s="12">
        <v>45838</v>
      </c>
      <c r="U195" s="11">
        <v>15000</v>
      </c>
      <c r="V195" s="10">
        <v>0</v>
      </c>
      <c r="W195" s="10">
        <v>15000</v>
      </c>
      <c r="X195" s="10">
        <v>0</v>
      </c>
      <c r="Y195" s="10">
        <v>0</v>
      </c>
      <c r="Z195" s="9" t="s">
        <v>89</v>
      </c>
      <c r="AA195" s="8">
        <v>18649.949999999997</v>
      </c>
      <c r="AB195" s="8">
        <v>11775</v>
      </c>
      <c r="AC195" s="8">
        <v>6874.9499999999971</v>
      </c>
      <c r="AD195" s="8">
        <v>0</v>
      </c>
      <c r="AE195" s="8">
        <v>18649.949999999997</v>
      </c>
      <c r="AF195" s="8" t="s">
        <v>247</v>
      </c>
      <c r="AG195" s="1" t="s">
        <v>123</v>
      </c>
      <c r="AH195" s="1" t="s">
        <v>389</v>
      </c>
      <c r="AI195" s="1">
        <v>2</v>
      </c>
      <c r="AJ195" s="3">
        <v>45838</v>
      </c>
      <c r="AK195" s="3">
        <v>0</v>
      </c>
      <c r="AL195" s="3">
        <v>0</v>
      </c>
      <c r="AM195" s="3">
        <v>0</v>
      </c>
      <c r="AN195" s="3">
        <v>0</v>
      </c>
      <c r="AO195" s="3">
        <v>45836</v>
      </c>
      <c r="AP195" s="3">
        <v>45833</v>
      </c>
      <c r="AQ195" s="3">
        <v>45837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152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107</v>
      </c>
      <c r="BD195" s="56">
        <v>709.03650999999979</v>
      </c>
    </row>
    <row r="196" spans="1:56" ht="27.75" customHeight="1" x14ac:dyDescent="0.45">
      <c r="A196" s="3">
        <v>0</v>
      </c>
      <c r="B196" s="14">
        <v>0</v>
      </c>
      <c r="C196" s="9">
        <v>0</v>
      </c>
      <c r="D196" s="13">
        <v>0</v>
      </c>
      <c r="E196" s="9">
        <v>26</v>
      </c>
      <c r="F196" s="9">
        <v>43</v>
      </c>
      <c r="G196" s="9">
        <v>0</v>
      </c>
      <c r="H196" s="9">
        <v>0</v>
      </c>
      <c r="I196" s="9">
        <v>120</v>
      </c>
      <c r="J196" s="9" t="s">
        <v>57</v>
      </c>
      <c r="K196" s="9">
        <v>5</v>
      </c>
      <c r="L196" s="9">
        <v>0</v>
      </c>
      <c r="M196" s="10">
        <v>0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>
        <v>0</v>
      </c>
      <c r="T196" s="12"/>
      <c r="U196" s="11">
        <v>0</v>
      </c>
      <c r="V196" s="10">
        <v>0</v>
      </c>
      <c r="W196" s="10">
        <v>0</v>
      </c>
      <c r="X196" s="10">
        <v>0</v>
      </c>
      <c r="Y196" s="10">
        <v>0</v>
      </c>
      <c r="Z196" s="9" t="s">
        <v>89</v>
      </c>
      <c r="AA196" s="8">
        <v>55949.849999999991</v>
      </c>
      <c r="AB196" s="8">
        <v>49074.899999999994</v>
      </c>
      <c r="AC196" s="8">
        <v>6874.9499999999971</v>
      </c>
      <c r="AD196" s="8">
        <v>1717</v>
      </c>
      <c r="AE196" s="8">
        <v>54232.849999999991</v>
      </c>
      <c r="AF196" s="8" t="s">
        <v>58</v>
      </c>
      <c r="AG196" s="1" t="s">
        <v>122</v>
      </c>
      <c r="AH196" s="1">
        <v>0</v>
      </c>
      <c r="AI196" s="1" t="s">
        <v>15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109</v>
      </c>
      <c r="BD196" s="56">
        <v>0</v>
      </c>
    </row>
    <row r="197" spans="1:56" ht="27.75" customHeight="1" x14ac:dyDescent="0.45">
      <c r="A197" s="3">
        <v>45800</v>
      </c>
      <c r="B197" s="14" t="s">
        <v>420</v>
      </c>
      <c r="C197" s="9" t="s">
        <v>158</v>
      </c>
      <c r="D197" s="13" t="s">
        <v>159</v>
      </c>
      <c r="E197" s="9">
        <v>28</v>
      </c>
      <c r="F197" s="9">
        <v>41</v>
      </c>
      <c r="G197" s="9" t="s">
        <v>60</v>
      </c>
      <c r="H197" s="9">
        <v>0</v>
      </c>
      <c r="I197" s="9">
        <v>120</v>
      </c>
      <c r="J197" s="9" t="s">
        <v>57</v>
      </c>
      <c r="K197" s="9">
        <v>3</v>
      </c>
      <c r="L197" s="9" t="s">
        <v>93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>
        <v>45833</v>
      </c>
      <c r="U197" s="11">
        <v>50000</v>
      </c>
      <c r="V197" s="10">
        <v>8339</v>
      </c>
      <c r="W197" s="10">
        <v>41661</v>
      </c>
      <c r="X197" s="10">
        <v>27330</v>
      </c>
      <c r="Y197" s="10">
        <v>23803.5</v>
      </c>
      <c r="Z197" s="9" t="s">
        <v>132</v>
      </c>
      <c r="AA197" s="8">
        <v>28265.466075</v>
      </c>
      <c r="AB197" s="8">
        <v>13520</v>
      </c>
      <c r="AC197" s="8">
        <v>14745.466075</v>
      </c>
      <c r="AD197" s="8">
        <v>0</v>
      </c>
      <c r="AE197" s="8">
        <v>0</v>
      </c>
      <c r="AF197" s="8">
        <v>0</v>
      </c>
      <c r="AG197" s="1" t="s">
        <v>119</v>
      </c>
      <c r="AH197" s="1" t="s">
        <v>160</v>
      </c>
      <c r="AI197" s="1">
        <v>2</v>
      </c>
      <c r="AJ197" s="3">
        <v>45833</v>
      </c>
      <c r="AK197" s="3">
        <v>0</v>
      </c>
      <c r="AL197" s="3">
        <v>45824</v>
      </c>
      <c r="AM197" s="3">
        <v>45831</v>
      </c>
      <c r="AN197" s="3">
        <v>0</v>
      </c>
      <c r="AO197" s="3">
        <v>45832</v>
      </c>
      <c r="AP197" s="3">
        <v>45828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 t="s">
        <v>573</v>
      </c>
      <c r="AZ197" s="2">
        <v>0</v>
      </c>
      <c r="BA197" s="2">
        <v>0</v>
      </c>
      <c r="BB197" s="2">
        <v>0</v>
      </c>
      <c r="BC197" s="1" t="s">
        <v>107</v>
      </c>
      <c r="BD197" s="56">
        <v>1657.2265483180556</v>
      </c>
    </row>
    <row r="198" spans="1:56" ht="27.75" customHeight="1" x14ac:dyDescent="0.45">
      <c r="A198" s="3" t="s">
        <v>141</v>
      </c>
      <c r="B198" s="14" t="s">
        <v>141</v>
      </c>
      <c r="C198" s="9" t="s">
        <v>113</v>
      </c>
      <c r="D198" s="13" t="s">
        <v>59</v>
      </c>
      <c r="E198" s="9">
        <v>28</v>
      </c>
      <c r="F198" s="9">
        <v>47</v>
      </c>
      <c r="G198" s="9" t="s">
        <v>60</v>
      </c>
      <c r="H198" s="9" t="s">
        <v>66</v>
      </c>
      <c r="I198" s="9">
        <v>180</v>
      </c>
      <c r="J198" s="9" t="s">
        <v>57</v>
      </c>
      <c r="K198" s="9">
        <v>5</v>
      </c>
      <c r="L198" s="9" t="s">
        <v>93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114</v>
      </c>
      <c r="T198" s="12">
        <v>45838</v>
      </c>
      <c r="U198" s="11">
        <v>10000</v>
      </c>
      <c r="V198" s="10">
        <v>0</v>
      </c>
      <c r="W198" s="10">
        <v>10000</v>
      </c>
      <c r="X198" s="10">
        <v>0</v>
      </c>
      <c r="Y198" s="10">
        <v>0</v>
      </c>
      <c r="Z198" s="9" t="s">
        <v>132</v>
      </c>
      <c r="AA198" s="8">
        <v>13550.900000000001</v>
      </c>
      <c r="AB198" s="8">
        <v>0</v>
      </c>
      <c r="AC198" s="8">
        <v>13550.900000000001</v>
      </c>
      <c r="AD198" s="8">
        <v>0</v>
      </c>
      <c r="AE198" s="8">
        <v>13550.900000000001</v>
      </c>
      <c r="AF198" s="8">
        <v>0</v>
      </c>
      <c r="AG198" s="1">
        <v>0</v>
      </c>
      <c r="AH198" s="1" t="s">
        <v>77</v>
      </c>
      <c r="AI198" s="1">
        <v>1</v>
      </c>
      <c r="AJ198" s="3">
        <v>45838</v>
      </c>
      <c r="AK198" s="3">
        <v>0</v>
      </c>
      <c r="AL198" s="3">
        <v>0</v>
      </c>
      <c r="AM198" s="3">
        <v>0</v>
      </c>
      <c r="AN198" s="3">
        <v>0</v>
      </c>
      <c r="AO198" s="3">
        <v>45837</v>
      </c>
      <c r="AP198" s="3">
        <v>45833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1" t="s">
        <v>107</v>
      </c>
      <c r="BD198" s="56">
        <v>1522.9705944444447</v>
      </c>
    </row>
    <row r="199" spans="1:56" ht="27.7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28</v>
      </c>
      <c r="F199" s="9">
        <v>43</v>
      </c>
      <c r="G199" s="9">
        <v>0</v>
      </c>
      <c r="H199" s="9">
        <v>0</v>
      </c>
      <c r="I199" s="9">
        <v>130</v>
      </c>
      <c r="J199" s="9" t="s">
        <v>57</v>
      </c>
      <c r="K199" s="9">
        <v>3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132</v>
      </c>
      <c r="AA199" s="8">
        <v>41816.366074999998</v>
      </c>
      <c r="AB199" s="8">
        <v>13520</v>
      </c>
      <c r="AC199" s="8">
        <v>28296.366075000002</v>
      </c>
      <c r="AD199" s="8">
        <v>0</v>
      </c>
      <c r="AE199" s="8">
        <v>13550.900000000001</v>
      </c>
      <c r="AF199" s="8" t="s">
        <v>58</v>
      </c>
      <c r="AG199" s="1">
        <v>0</v>
      </c>
      <c r="AH199" s="1">
        <v>0</v>
      </c>
      <c r="AI199" s="1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161</v>
      </c>
      <c r="BD199" s="56">
        <v>0</v>
      </c>
    </row>
  </sheetData>
  <autoFilter ref="A5:BD19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9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8117E-6A40-45C5-87AC-ECE013A3100D}">
  <sheetPr>
    <tabColor rgb="FFFFFF00"/>
  </sheetPr>
  <dimension ref="A1:BD197"/>
  <sheetViews>
    <sheetView zoomScale="80" zoomScaleNormal="80" workbookViewId="0">
      <selection activeCell="G20" sqref="G2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45820</v>
      </c>
      <c r="E3" s="81" t="s">
        <v>52</v>
      </c>
      <c r="F3" s="81"/>
      <c r="G3" s="82">
        <v>10.25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404</v>
      </c>
      <c r="C6" s="9" t="s">
        <v>381</v>
      </c>
      <c r="D6" s="13" t="s">
        <v>382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266</v>
      </c>
      <c r="T6" s="12">
        <v>45821</v>
      </c>
      <c r="U6" s="11">
        <v>10000</v>
      </c>
      <c r="V6" s="10">
        <v>0</v>
      </c>
      <c r="W6" s="10">
        <v>10000</v>
      </c>
      <c r="X6" s="10">
        <v>7695</v>
      </c>
      <c r="Y6" s="10">
        <v>2420.25</v>
      </c>
      <c r="Z6" s="9" t="s">
        <v>383</v>
      </c>
      <c r="AA6" s="8">
        <v>1589.1119475</v>
      </c>
      <c r="AB6" s="8">
        <v>1589.1119475</v>
      </c>
      <c r="AC6" s="8">
        <v>0</v>
      </c>
      <c r="AD6" s="8">
        <v>1589.1119475</v>
      </c>
      <c r="AE6" s="8">
        <v>0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383</v>
      </c>
      <c r="AA7" s="8">
        <v>1589.1119475</v>
      </c>
      <c r="AB7" s="8">
        <v>1589.1119475</v>
      </c>
      <c r="AC7" s="8">
        <v>0</v>
      </c>
      <c r="AD7" s="8">
        <v>1589.1119475</v>
      </c>
      <c r="AE7" s="8">
        <v>0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384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284</v>
      </c>
      <c r="D8" s="13" t="s">
        <v>285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286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120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286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45814</v>
      </c>
      <c r="B10" s="14" t="s">
        <v>495</v>
      </c>
      <c r="C10" s="9" t="s">
        <v>496</v>
      </c>
      <c r="D10" s="13" t="s">
        <v>497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305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421</v>
      </c>
      <c r="AG10" s="1" t="s">
        <v>120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498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305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499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242</v>
      </c>
      <c r="D12" s="13" t="s">
        <v>290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120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228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45805</v>
      </c>
      <c r="B14" s="14" t="s">
        <v>428</v>
      </c>
      <c r="C14" s="9" t="s">
        <v>329</v>
      </c>
      <c r="D14" s="13" t="s">
        <v>429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221</v>
      </c>
      <c r="M14" s="10">
        <v>19</v>
      </c>
      <c r="N14" s="9">
        <v>31</v>
      </c>
      <c r="O14" s="9">
        <v>60</v>
      </c>
      <c r="P14" s="10">
        <v>108.98378203199999</v>
      </c>
      <c r="Q14" s="10">
        <v>0</v>
      </c>
      <c r="R14" s="10">
        <v>108.98378203199999</v>
      </c>
      <c r="S14" s="9" t="s">
        <v>71</v>
      </c>
      <c r="T14" s="12">
        <v>45821</v>
      </c>
      <c r="U14" s="11">
        <v>10000</v>
      </c>
      <c r="V14" s="10">
        <v>5000</v>
      </c>
      <c r="W14" s="10">
        <v>5000</v>
      </c>
      <c r="X14" s="10">
        <v>10600</v>
      </c>
      <c r="Y14" s="10">
        <v>0</v>
      </c>
      <c r="Z14" s="9" t="s">
        <v>143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421</v>
      </c>
      <c r="AG14" s="1" t="s">
        <v>120</v>
      </c>
      <c r="AH14" s="1" t="s">
        <v>75</v>
      </c>
      <c r="AI14" s="1">
        <v>4</v>
      </c>
      <c r="AJ14" s="3">
        <v>45821</v>
      </c>
      <c r="AK14" s="3">
        <v>45817</v>
      </c>
      <c r="AL14" s="3">
        <v>45810</v>
      </c>
      <c r="AM14" s="3">
        <v>45818</v>
      </c>
      <c r="AN14" s="3">
        <v>45819</v>
      </c>
      <c r="AO14" s="3">
        <v>45820</v>
      </c>
      <c r="AP14" s="3">
        <v>45816</v>
      </c>
      <c r="AQ14" s="3">
        <v>45821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379</v>
      </c>
      <c r="C15" s="9" t="s">
        <v>184</v>
      </c>
      <c r="D15" s="13" t="s">
        <v>365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45834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6000</v>
      </c>
      <c r="AC15" s="8">
        <v>2801.1000000000004</v>
      </c>
      <c r="AD15" s="8">
        <v>0</v>
      </c>
      <c r="AE15" s="8">
        <v>8801.1</v>
      </c>
      <c r="AF15" s="8" t="s">
        <v>307</v>
      </c>
      <c r="AG15" s="1" t="s">
        <v>120</v>
      </c>
      <c r="AH15" s="1" t="s">
        <v>75</v>
      </c>
      <c r="AI15" s="1">
        <v>4</v>
      </c>
      <c r="AJ15" s="3">
        <v>45834</v>
      </c>
      <c r="AK15" s="3">
        <v>45830</v>
      </c>
      <c r="AL15" s="3">
        <v>45823</v>
      </c>
      <c r="AM15" s="3">
        <v>45831</v>
      </c>
      <c r="AN15" s="3">
        <v>45832</v>
      </c>
      <c r="AO15" s="3">
        <v>45833</v>
      </c>
      <c r="AP15" s="3">
        <v>45829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179.27040000000005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143</v>
      </c>
      <c r="AA16" s="8">
        <v>8801.1</v>
      </c>
      <c r="AB16" s="8">
        <v>6000</v>
      </c>
      <c r="AC16" s="8">
        <v>2801.1000000000004</v>
      </c>
      <c r="AD16" s="8">
        <v>0</v>
      </c>
      <c r="AE16" s="8">
        <v>8801.1</v>
      </c>
      <c r="AF16" s="8" t="s">
        <v>58</v>
      </c>
      <c r="AG16" s="1" t="s">
        <v>120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144</v>
      </c>
      <c r="BD16" s="56">
        <v>0</v>
      </c>
    </row>
    <row r="17" spans="1:56" ht="27.75" customHeight="1" x14ac:dyDescent="0.45">
      <c r="A17" s="3">
        <v>45820</v>
      </c>
      <c r="B17" s="14" t="s">
        <v>133</v>
      </c>
      <c r="C17" s="9" t="s">
        <v>291</v>
      </c>
      <c r="D17" s="13" t="s">
        <v>553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180</v>
      </c>
      <c r="AA17" s="8">
        <v>4400.55</v>
      </c>
      <c r="AB17" s="8">
        <v>4400.55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45827</v>
      </c>
      <c r="AK17" s="3">
        <v>0</v>
      </c>
      <c r="AL17" s="3">
        <v>45818</v>
      </c>
      <c r="AM17" s="3">
        <v>45825</v>
      </c>
      <c r="AN17" s="3">
        <v>45826</v>
      </c>
      <c r="AO17" s="3">
        <v>45826</v>
      </c>
      <c r="AP17" s="3">
        <v>45822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45820</v>
      </c>
      <c r="B18" s="14" t="s">
        <v>133</v>
      </c>
      <c r="C18" s="9" t="s">
        <v>291</v>
      </c>
      <c r="D18" s="13" t="s">
        <v>554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180</v>
      </c>
      <c r="AA18" s="8">
        <v>4400.55</v>
      </c>
      <c r="AB18" s="8">
        <v>3199</v>
      </c>
      <c r="AC18" s="8">
        <v>1201.5500000000002</v>
      </c>
      <c r="AD18" s="8">
        <v>0</v>
      </c>
      <c r="AE18" s="8">
        <v>0</v>
      </c>
      <c r="AF18" s="8">
        <v>0</v>
      </c>
      <c r="AG18" s="1" t="s">
        <v>120</v>
      </c>
      <c r="AH18" s="1" t="s">
        <v>74</v>
      </c>
      <c r="AI18" s="1">
        <v>2</v>
      </c>
      <c r="AJ18" s="3">
        <v>45827</v>
      </c>
      <c r="AK18" s="3">
        <v>0</v>
      </c>
      <c r="AL18" s="3">
        <v>45818</v>
      </c>
      <c r="AM18" s="3">
        <v>45825</v>
      </c>
      <c r="AN18" s="3">
        <v>45826</v>
      </c>
      <c r="AO18" s="3">
        <v>45826</v>
      </c>
      <c r="AP18" s="3">
        <v>45822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87.259231111111134</v>
      </c>
    </row>
    <row r="19" spans="1:56" ht="27.75" customHeight="1" x14ac:dyDescent="0.45">
      <c r="A19" s="3">
        <v>45820</v>
      </c>
      <c r="B19" s="14" t="s">
        <v>133</v>
      </c>
      <c r="C19" s="9" t="s">
        <v>291</v>
      </c>
      <c r="D19" s="13" t="s">
        <v>555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45827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180</v>
      </c>
      <c r="AA19" s="8">
        <v>4400.55</v>
      </c>
      <c r="AB19" s="8">
        <v>0</v>
      </c>
      <c r="AC19" s="8">
        <v>4400.55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45827</v>
      </c>
      <c r="AK19" s="3">
        <v>0</v>
      </c>
      <c r="AL19" s="3">
        <v>45818</v>
      </c>
      <c r="AM19" s="3">
        <v>45825</v>
      </c>
      <c r="AN19" s="3">
        <v>45826</v>
      </c>
      <c r="AO19" s="3">
        <v>45826</v>
      </c>
      <c r="AP19" s="3">
        <v>45822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319.57772000000011</v>
      </c>
    </row>
    <row r="20" spans="1:56" ht="27.75" customHeight="1" x14ac:dyDescent="0.45">
      <c r="A20" s="3">
        <v>0</v>
      </c>
      <c r="B20" s="14" t="s">
        <v>133</v>
      </c>
      <c r="C20" s="9" t="s">
        <v>142</v>
      </c>
      <c r="D20" s="13" t="s">
        <v>129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45841</v>
      </c>
      <c r="U20" s="11">
        <v>100000</v>
      </c>
      <c r="V20" s="10">
        <v>0</v>
      </c>
      <c r="W20" s="10">
        <v>100000</v>
      </c>
      <c r="X20" s="10">
        <v>0</v>
      </c>
      <c r="Y20" s="10">
        <v>105000</v>
      </c>
      <c r="Z20" s="9" t="s">
        <v>180</v>
      </c>
      <c r="AA20" s="8">
        <v>88010.999999999985</v>
      </c>
      <c r="AB20" s="8">
        <v>0</v>
      </c>
      <c r="AC20" s="8">
        <v>88010.999999999985</v>
      </c>
      <c r="AD20" s="8">
        <v>0</v>
      </c>
      <c r="AE20" s="8">
        <v>0</v>
      </c>
      <c r="AF20" s="8">
        <v>0</v>
      </c>
      <c r="AG20" s="1" t="s">
        <v>120</v>
      </c>
      <c r="AH20" s="1" t="s">
        <v>74</v>
      </c>
      <c r="AI20" s="1">
        <v>2</v>
      </c>
      <c r="AJ20" s="3">
        <v>45841</v>
      </c>
      <c r="AK20" s="3">
        <v>0</v>
      </c>
      <c r="AL20" s="3">
        <v>45832</v>
      </c>
      <c r="AM20" s="3">
        <v>45839</v>
      </c>
      <c r="AN20" s="3">
        <v>45840</v>
      </c>
      <c r="AO20" s="3">
        <v>45840</v>
      </c>
      <c r="AP20" s="3">
        <v>45836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6391.5543999999991</v>
      </c>
    </row>
    <row r="21" spans="1:56" ht="27.75" customHeight="1" x14ac:dyDescent="0.45">
      <c r="A21" s="3">
        <v>0</v>
      </c>
      <c r="B21" s="14" t="s">
        <v>133</v>
      </c>
      <c r="C21" s="9" t="s">
        <v>142</v>
      </c>
      <c r="D21" s="13" t="s">
        <v>225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45841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180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119</v>
      </c>
      <c r="AH21" s="1" t="s">
        <v>74</v>
      </c>
      <c r="AI21" s="1">
        <v>2</v>
      </c>
      <c r="AJ21" s="3">
        <v>45841</v>
      </c>
      <c r="AK21" s="3">
        <v>0</v>
      </c>
      <c r="AL21" s="3">
        <v>45832</v>
      </c>
      <c r="AM21" s="3">
        <v>45839</v>
      </c>
      <c r="AN21" s="3">
        <v>45840</v>
      </c>
      <c r="AO21" s="3">
        <v>45840</v>
      </c>
      <c r="AP21" s="3">
        <v>45836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2556.6217600000009</v>
      </c>
    </row>
    <row r="22" spans="1:56" ht="27.75" customHeight="1" x14ac:dyDescent="0.45">
      <c r="A22" s="3" t="s">
        <v>141</v>
      </c>
      <c r="B22" s="14" t="s">
        <v>141</v>
      </c>
      <c r="C22" s="9" t="s">
        <v>291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45838</v>
      </c>
      <c r="U22" s="11">
        <v>30000</v>
      </c>
      <c r="V22" s="10">
        <v>0</v>
      </c>
      <c r="W22" s="10">
        <v>30000</v>
      </c>
      <c r="X22" s="10">
        <v>0</v>
      </c>
      <c r="Y22" s="10">
        <v>31500</v>
      </c>
      <c r="Z22" s="9" t="s">
        <v>180</v>
      </c>
      <c r="AA22" s="8">
        <v>26403.3</v>
      </c>
      <c r="AB22" s="8">
        <v>0</v>
      </c>
      <c r="AC22" s="8">
        <v>26403.3</v>
      </c>
      <c r="AD22" s="8">
        <v>0</v>
      </c>
      <c r="AE22" s="8">
        <v>0</v>
      </c>
      <c r="AF22" s="8">
        <v>0</v>
      </c>
      <c r="AG22" s="1" t="s">
        <v>120</v>
      </c>
      <c r="AH22" s="1" t="s">
        <v>74</v>
      </c>
      <c r="AI22" s="1">
        <v>2</v>
      </c>
      <c r="AJ22" s="3">
        <v>45838</v>
      </c>
      <c r="AK22" s="3">
        <v>0</v>
      </c>
      <c r="AL22" s="3">
        <v>45829</v>
      </c>
      <c r="AM22" s="3">
        <v>45836</v>
      </c>
      <c r="AN22" s="3">
        <v>45837</v>
      </c>
      <c r="AO22" s="3">
        <v>45837</v>
      </c>
      <c r="AP22" s="3">
        <v>45833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1917.46632</v>
      </c>
    </row>
    <row r="23" spans="1:56" ht="27.75" customHeight="1" x14ac:dyDescent="0.45">
      <c r="A23" s="3" t="s">
        <v>141</v>
      </c>
      <c r="B23" s="14" t="s">
        <v>141</v>
      </c>
      <c r="C23" s="9" t="s">
        <v>232</v>
      </c>
      <c r="D23" s="13" t="s">
        <v>233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93</v>
      </c>
      <c r="M23" s="10">
        <v>20</v>
      </c>
      <c r="N23" s="9">
        <v>35</v>
      </c>
      <c r="O23" s="9">
        <v>40</v>
      </c>
      <c r="P23" s="10">
        <v>172.69642879999998</v>
      </c>
      <c r="Q23" s="10">
        <v>0</v>
      </c>
      <c r="R23" s="10">
        <v>172.69642879999998</v>
      </c>
      <c r="S23" s="9" t="s">
        <v>67</v>
      </c>
      <c r="T23" s="12">
        <v>45838</v>
      </c>
      <c r="U23" s="11">
        <v>10000</v>
      </c>
      <c r="V23" s="10">
        <v>0</v>
      </c>
      <c r="W23" s="10">
        <v>10000</v>
      </c>
      <c r="X23" s="10">
        <v>0</v>
      </c>
      <c r="Y23" s="10">
        <v>10500</v>
      </c>
      <c r="Z23" s="9" t="s">
        <v>180</v>
      </c>
      <c r="AA23" s="8">
        <v>9359.9000000000015</v>
      </c>
      <c r="AB23" s="8">
        <v>0</v>
      </c>
      <c r="AC23" s="8">
        <v>9359.9000000000015</v>
      </c>
      <c r="AD23" s="8">
        <v>0</v>
      </c>
      <c r="AE23" s="8">
        <v>0</v>
      </c>
      <c r="AF23" s="8">
        <v>0</v>
      </c>
      <c r="AG23" s="1" t="s">
        <v>120</v>
      </c>
      <c r="AH23" s="1" t="s">
        <v>72</v>
      </c>
      <c r="AI23" s="1">
        <v>3</v>
      </c>
      <c r="AJ23" s="3">
        <v>45838</v>
      </c>
      <c r="AK23" s="3">
        <v>0</v>
      </c>
      <c r="AL23" s="3">
        <v>45828</v>
      </c>
      <c r="AM23" s="3">
        <v>45835</v>
      </c>
      <c r="AN23" s="3">
        <v>45836</v>
      </c>
      <c r="AO23" s="3">
        <v>45836</v>
      </c>
      <c r="AP23" s="3">
        <v>45833</v>
      </c>
      <c r="AQ23" s="3">
        <v>45837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679.73673777777788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172180.24999999997</v>
      </c>
      <c r="AB24" s="8">
        <v>7599.55</v>
      </c>
      <c r="AC24" s="8">
        <v>164580.69999999998</v>
      </c>
      <c r="AD24" s="8">
        <v>0</v>
      </c>
      <c r="AE24" s="8">
        <v>0</v>
      </c>
      <c r="AF24" s="8" t="s">
        <v>58</v>
      </c>
      <c r="AG24" s="1" t="s">
        <v>121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7.75" customHeight="1" x14ac:dyDescent="0.45">
      <c r="A25" s="3">
        <v>45812</v>
      </c>
      <c r="B25" s="14" t="s">
        <v>469</v>
      </c>
      <c r="C25" s="9" t="s">
        <v>73</v>
      </c>
      <c r="D25" s="13" t="s">
        <v>211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444</v>
      </c>
      <c r="T25" s="12">
        <v>45822</v>
      </c>
      <c r="U25" s="11">
        <v>5000</v>
      </c>
      <c r="V25" s="10">
        <v>0</v>
      </c>
      <c r="W25" s="10">
        <v>5000</v>
      </c>
      <c r="X25" s="10">
        <v>0</v>
      </c>
      <c r="Y25" s="10">
        <v>5250</v>
      </c>
      <c r="Z25" s="9" t="s">
        <v>186</v>
      </c>
      <c r="AA25" s="8">
        <v>4400.55</v>
      </c>
      <c r="AB25" s="8">
        <v>4400.55</v>
      </c>
      <c r="AC25" s="8">
        <v>0</v>
      </c>
      <c r="AD25" s="8">
        <v>0</v>
      </c>
      <c r="AE25" s="8">
        <v>0</v>
      </c>
      <c r="AF25" s="8" t="s">
        <v>461</v>
      </c>
      <c r="AG25" s="1" t="s">
        <v>121</v>
      </c>
      <c r="AH25" s="1" t="s">
        <v>74</v>
      </c>
      <c r="AI25" s="1">
        <v>2</v>
      </c>
      <c r="AJ25" s="3">
        <v>45822</v>
      </c>
      <c r="AK25" s="3">
        <v>0</v>
      </c>
      <c r="AL25" s="3">
        <v>45813</v>
      </c>
      <c r="AM25" s="3">
        <v>45820</v>
      </c>
      <c r="AN25" s="3">
        <v>45821</v>
      </c>
      <c r="AO25" s="3">
        <v>45821</v>
      </c>
      <c r="AP25" s="3">
        <v>45817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45812</v>
      </c>
      <c r="B26" s="14" t="s">
        <v>469</v>
      </c>
      <c r="C26" s="9" t="s">
        <v>73</v>
      </c>
      <c r="D26" s="13" t="s">
        <v>472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444</v>
      </c>
      <c r="T26" s="12">
        <v>45822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186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 t="s">
        <v>461</v>
      </c>
      <c r="AG26" s="1" t="s">
        <v>121</v>
      </c>
      <c r="AH26" s="1" t="s">
        <v>74</v>
      </c>
      <c r="AI26" s="1">
        <v>2</v>
      </c>
      <c r="AJ26" s="3">
        <v>45822</v>
      </c>
      <c r="AK26" s="3">
        <v>0</v>
      </c>
      <c r="AL26" s="3">
        <v>45813</v>
      </c>
      <c r="AM26" s="3">
        <v>45820</v>
      </c>
      <c r="AN26" s="3">
        <v>45821</v>
      </c>
      <c r="AO26" s="3">
        <v>45821</v>
      </c>
      <c r="AP26" s="3">
        <v>45817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45812</v>
      </c>
      <c r="B27" s="14" t="s">
        <v>469</v>
      </c>
      <c r="C27" s="9" t="s">
        <v>73</v>
      </c>
      <c r="D27" s="13" t="s">
        <v>473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444</v>
      </c>
      <c r="T27" s="12">
        <v>45822</v>
      </c>
      <c r="U27" s="11">
        <v>5000</v>
      </c>
      <c r="V27" s="10">
        <v>0</v>
      </c>
      <c r="W27" s="10">
        <v>5000</v>
      </c>
      <c r="X27" s="10">
        <v>5450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461</v>
      </c>
      <c r="AG27" s="1" t="s">
        <v>122</v>
      </c>
      <c r="AH27" s="1" t="s">
        <v>74</v>
      </c>
      <c r="AI27" s="1">
        <v>2</v>
      </c>
      <c r="AJ27" s="3">
        <v>45822</v>
      </c>
      <c r="AK27" s="3">
        <v>0</v>
      </c>
      <c r="AL27" s="3">
        <v>45813</v>
      </c>
      <c r="AM27" s="3">
        <v>45820</v>
      </c>
      <c r="AN27" s="3">
        <v>45821</v>
      </c>
      <c r="AO27" s="3">
        <v>45821</v>
      </c>
      <c r="AP27" s="3">
        <v>45817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45808</v>
      </c>
      <c r="B28" s="14" t="s">
        <v>442</v>
      </c>
      <c r="C28" s="9" t="s">
        <v>73</v>
      </c>
      <c r="D28" s="13" t="s">
        <v>222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45825</v>
      </c>
      <c r="U28" s="11">
        <v>10000</v>
      </c>
      <c r="V28" s="10">
        <v>0</v>
      </c>
      <c r="W28" s="10">
        <v>10000</v>
      </c>
      <c r="X28" s="10">
        <v>10500</v>
      </c>
      <c r="Y28" s="10">
        <v>0</v>
      </c>
      <c r="Z28" s="9" t="s">
        <v>186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120</v>
      </c>
      <c r="AH28" s="1" t="s">
        <v>74</v>
      </c>
      <c r="AI28" s="1">
        <v>2</v>
      </c>
      <c r="AJ28" s="3">
        <v>45825</v>
      </c>
      <c r="AK28" s="3">
        <v>0</v>
      </c>
      <c r="AL28" s="3">
        <v>45816</v>
      </c>
      <c r="AM28" s="3">
        <v>45823</v>
      </c>
      <c r="AN28" s="3">
        <v>45824</v>
      </c>
      <c r="AO28" s="3">
        <v>45824</v>
      </c>
      <c r="AP28" s="3">
        <v>45820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45808</v>
      </c>
      <c r="B29" s="14" t="s">
        <v>443</v>
      </c>
      <c r="C29" s="9" t="s">
        <v>73</v>
      </c>
      <c r="D29" s="13" t="s">
        <v>340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444</v>
      </c>
      <c r="T29" s="12">
        <v>45825</v>
      </c>
      <c r="U29" s="11">
        <v>15000</v>
      </c>
      <c r="V29" s="10">
        <v>0</v>
      </c>
      <c r="W29" s="10">
        <v>15000</v>
      </c>
      <c r="X29" s="10">
        <v>15750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121</v>
      </c>
      <c r="AH29" s="1" t="s">
        <v>74</v>
      </c>
      <c r="AI29" s="1">
        <v>2</v>
      </c>
      <c r="AJ29" s="3">
        <v>45825</v>
      </c>
      <c r="AK29" s="3">
        <v>0</v>
      </c>
      <c r="AL29" s="3">
        <v>45816</v>
      </c>
      <c r="AM29" s="3">
        <v>45823</v>
      </c>
      <c r="AN29" s="3">
        <v>45824</v>
      </c>
      <c r="AO29" s="3">
        <v>45824</v>
      </c>
      <c r="AP29" s="3">
        <v>45820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45812</v>
      </c>
      <c r="B30" s="14" t="s">
        <v>474</v>
      </c>
      <c r="C30" s="9" t="s">
        <v>73</v>
      </c>
      <c r="D30" s="13" t="s">
        <v>59</v>
      </c>
      <c r="E30" s="9">
        <v>19</v>
      </c>
      <c r="F30" s="9">
        <v>36</v>
      </c>
      <c r="G30" s="9" t="s">
        <v>60</v>
      </c>
      <c r="H30" s="9">
        <v>0</v>
      </c>
      <c r="I30" s="9">
        <v>75</v>
      </c>
      <c r="J30" s="9" t="s">
        <v>78</v>
      </c>
      <c r="K30" s="9">
        <v>5</v>
      </c>
      <c r="L30" s="9" t="s">
        <v>93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444</v>
      </c>
      <c r="T30" s="12">
        <v>45822</v>
      </c>
      <c r="U30" s="11">
        <v>10000</v>
      </c>
      <c r="V30" s="10">
        <v>0</v>
      </c>
      <c r="W30" s="10">
        <v>10000</v>
      </c>
      <c r="X30" s="10">
        <v>0</v>
      </c>
      <c r="Y30" s="10">
        <v>0</v>
      </c>
      <c r="Z30" s="9" t="s">
        <v>186</v>
      </c>
      <c r="AA30" s="8">
        <v>10477.5</v>
      </c>
      <c r="AB30" s="8">
        <v>10477.5</v>
      </c>
      <c r="AC30" s="8">
        <v>0</v>
      </c>
      <c r="AD30" s="8">
        <v>0</v>
      </c>
      <c r="AE30" s="8">
        <v>0</v>
      </c>
      <c r="AF30" s="8" t="s">
        <v>461</v>
      </c>
      <c r="AG30" s="1" t="s">
        <v>122</v>
      </c>
      <c r="AH30" s="1" t="s">
        <v>77</v>
      </c>
      <c r="AI30" s="1">
        <v>2</v>
      </c>
      <c r="AJ30" s="3">
        <v>45822</v>
      </c>
      <c r="AK30" s="3">
        <v>0</v>
      </c>
      <c r="AL30" s="3">
        <v>0</v>
      </c>
      <c r="AM30" s="3">
        <v>0</v>
      </c>
      <c r="AN30" s="3">
        <v>0</v>
      </c>
      <c r="AO30" s="3">
        <v>45820</v>
      </c>
      <c r="AP30" s="3">
        <v>45817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45812</v>
      </c>
      <c r="B31" s="14" t="s">
        <v>469</v>
      </c>
      <c r="C31" s="9" t="s">
        <v>73</v>
      </c>
      <c r="D31" s="13" t="s">
        <v>475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444</v>
      </c>
      <c r="T31" s="12">
        <v>45825</v>
      </c>
      <c r="U31" s="11">
        <v>3000</v>
      </c>
      <c r="V31" s="10">
        <v>0</v>
      </c>
      <c r="W31" s="10">
        <v>3000</v>
      </c>
      <c r="X31" s="10">
        <v>0</v>
      </c>
      <c r="Y31" s="10">
        <v>3150</v>
      </c>
      <c r="Z31" s="9" t="s">
        <v>186</v>
      </c>
      <c r="AA31" s="8">
        <v>2640.33</v>
      </c>
      <c r="AB31" s="8">
        <v>2640.33</v>
      </c>
      <c r="AC31" s="8">
        <v>0</v>
      </c>
      <c r="AD31" s="8">
        <v>0</v>
      </c>
      <c r="AE31" s="8">
        <v>0</v>
      </c>
      <c r="AF31" s="8" t="s">
        <v>462</v>
      </c>
      <c r="AG31" s="1" t="s">
        <v>120</v>
      </c>
      <c r="AH31" s="1" t="s">
        <v>74</v>
      </c>
      <c r="AI31" s="1">
        <v>2</v>
      </c>
      <c r="AJ31" s="3">
        <v>45825</v>
      </c>
      <c r="AK31" s="3">
        <v>0</v>
      </c>
      <c r="AL31" s="3">
        <v>45816</v>
      </c>
      <c r="AM31" s="3">
        <v>45823</v>
      </c>
      <c r="AN31" s="3">
        <v>45824</v>
      </c>
      <c r="AO31" s="3">
        <v>45824</v>
      </c>
      <c r="AP31" s="3">
        <v>45820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45812</v>
      </c>
      <c r="B32" s="14" t="s">
        <v>469</v>
      </c>
      <c r="C32" s="9" t="s">
        <v>73</v>
      </c>
      <c r="D32" s="13" t="s">
        <v>222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444</v>
      </c>
      <c r="T32" s="12">
        <v>45825</v>
      </c>
      <c r="U32" s="11">
        <v>10000</v>
      </c>
      <c r="V32" s="10">
        <v>0</v>
      </c>
      <c r="W32" s="10">
        <v>10000</v>
      </c>
      <c r="X32" s="10">
        <v>10400</v>
      </c>
      <c r="Y32" s="10">
        <v>0</v>
      </c>
      <c r="Z32" s="9" t="s">
        <v>186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462</v>
      </c>
      <c r="AG32" s="1" t="s">
        <v>120</v>
      </c>
      <c r="AH32" s="1" t="s">
        <v>74</v>
      </c>
      <c r="AI32" s="1">
        <v>2</v>
      </c>
      <c r="AJ32" s="3">
        <v>45825</v>
      </c>
      <c r="AK32" s="3">
        <v>0</v>
      </c>
      <c r="AL32" s="3">
        <v>45816</v>
      </c>
      <c r="AM32" s="3">
        <v>45823</v>
      </c>
      <c r="AN32" s="3">
        <v>45824</v>
      </c>
      <c r="AO32" s="3">
        <v>45824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0</v>
      </c>
    </row>
    <row r="33" spans="1:56" ht="27.75" customHeight="1" x14ac:dyDescent="0.45">
      <c r="A33" s="3">
        <v>45812</v>
      </c>
      <c r="B33" s="14" t="s">
        <v>476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444</v>
      </c>
      <c r="T33" s="12">
        <v>45825</v>
      </c>
      <c r="U33" s="11">
        <v>10000</v>
      </c>
      <c r="V33" s="10">
        <v>0</v>
      </c>
      <c r="W33" s="10">
        <v>10000</v>
      </c>
      <c r="X33" s="10">
        <v>0</v>
      </c>
      <c r="Y33" s="10">
        <v>0</v>
      </c>
      <c r="Z33" s="9" t="s">
        <v>186</v>
      </c>
      <c r="AA33" s="8">
        <v>10477.5</v>
      </c>
      <c r="AB33" s="8">
        <v>0</v>
      </c>
      <c r="AC33" s="8">
        <v>10477.5</v>
      </c>
      <c r="AD33" s="8">
        <v>0</v>
      </c>
      <c r="AE33" s="8">
        <v>0</v>
      </c>
      <c r="AF33" s="8" t="s">
        <v>462</v>
      </c>
      <c r="AG33" s="1" t="s">
        <v>120</v>
      </c>
      <c r="AH33" s="1" t="s">
        <v>77</v>
      </c>
      <c r="AI33" s="1">
        <v>2</v>
      </c>
      <c r="AJ33" s="3">
        <v>45825</v>
      </c>
      <c r="AK33" s="3">
        <v>0</v>
      </c>
      <c r="AL33" s="3">
        <v>0</v>
      </c>
      <c r="AM33" s="3">
        <v>0</v>
      </c>
      <c r="AN33" s="3">
        <v>0</v>
      </c>
      <c r="AO33" s="3">
        <v>45823</v>
      </c>
      <c r="AP33" s="3">
        <v>45820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789.21186666666665</v>
      </c>
    </row>
    <row r="34" spans="1:56" ht="27.75" customHeight="1" x14ac:dyDescent="0.45">
      <c r="A34" s="3">
        <v>45812</v>
      </c>
      <c r="B34" s="14" t="s">
        <v>469</v>
      </c>
      <c r="C34" s="9" t="s">
        <v>73</v>
      </c>
      <c r="D34" s="13" t="s">
        <v>477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444</v>
      </c>
      <c r="T34" s="12">
        <v>45827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186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467</v>
      </c>
      <c r="AG34" s="1" t="s">
        <v>120</v>
      </c>
      <c r="AH34" s="1" t="s">
        <v>74</v>
      </c>
      <c r="AI34" s="1">
        <v>2</v>
      </c>
      <c r="AJ34" s="3">
        <v>45827</v>
      </c>
      <c r="AK34" s="3">
        <v>0</v>
      </c>
      <c r="AL34" s="3">
        <v>45818</v>
      </c>
      <c r="AM34" s="3">
        <v>45825</v>
      </c>
      <c r="AN34" s="3">
        <v>45826</v>
      </c>
      <c r="AO34" s="3">
        <v>45826</v>
      </c>
      <c r="AP34" s="3">
        <v>45822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331.46898400000003</v>
      </c>
    </row>
    <row r="35" spans="1:56" ht="27.75" customHeight="1" x14ac:dyDescent="0.45">
      <c r="A35" s="3">
        <v>45812</v>
      </c>
      <c r="B35" s="14" t="s">
        <v>469</v>
      </c>
      <c r="C35" s="9" t="s">
        <v>73</v>
      </c>
      <c r="D35" s="13" t="s">
        <v>478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444</v>
      </c>
      <c r="T35" s="12">
        <v>45827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467</v>
      </c>
      <c r="AG35" s="1" t="s">
        <v>120</v>
      </c>
      <c r="AH35" s="1" t="s">
        <v>74</v>
      </c>
      <c r="AI35" s="1">
        <v>2</v>
      </c>
      <c r="AJ35" s="3">
        <v>45827</v>
      </c>
      <c r="AK35" s="3">
        <v>0</v>
      </c>
      <c r="AL35" s="3">
        <v>45818</v>
      </c>
      <c r="AM35" s="3">
        <v>45825</v>
      </c>
      <c r="AN35" s="3">
        <v>45826</v>
      </c>
      <c r="AO35" s="3">
        <v>45826</v>
      </c>
      <c r="AP35" s="3">
        <v>45822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331.46898400000003</v>
      </c>
    </row>
    <row r="36" spans="1:56" ht="27.75" customHeight="1" x14ac:dyDescent="0.45">
      <c r="A36" s="3">
        <v>45812</v>
      </c>
      <c r="B36" s="14" t="s">
        <v>469</v>
      </c>
      <c r="C36" s="9" t="s">
        <v>73</v>
      </c>
      <c r="D36" s="13" t="s">
        <v>340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444</v>
      </c>
      <c r="T36" s="12">
        <v>45827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186</v>
      </c>
      <c r="AA36" s="8">
        <v>8801.1</v>
      </c>
      <c r="AB36" s="8">
        <v>0</v>
      </c>
      <c r="AC36" s="8">
        <v>8801.1</v>
      </c>
      <c r="AD36" s="8">
        <v>0</v>
      </c>
      <c r="AE36" s="8">
        <v>0</v>
      </c>
      <c r="AF36" s="8" t="s">
        <v>467</v>
      </c>
      <c r="AG36" s="1" t="s">
        <v>120</v>
      </c>
      <c r="AH36" s="1" t="s">
        <v>74</v>
      </c>
      <c r="AI36" s="1">
        <v>2</v>
      </c>
      <c r="AJ36" s="3">
        <v>45827</v>
      </c>
      <c r="AK36" s="3">
        <v>0</v>
      </c>
      <c r="AL36" s="3">
        <v>45818</v>
      </c>
      <c r="AM36" s="3">
        <v>45825</v>
      </c>
      <c r="AN36" s="3">
        <v>45826</v>
      </c>
      <c r="AO36" s="3">
        <v>45826</v>
      </c>
      <c r="AP36" s="3">
        <v>45822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662.93796800000007</v>
      </c>
    </row>
    <row r="37" spans="1:56" ht="27.75" customHeight="1" x14ac:dyDescent="0.45">
      <c r="A37" s="3">
        <v>45812</v>
      </c>
      <c r="B37" s="14" t="s">
        <v>479</v>
      </c>
      <c r="C37" s="9" t="s">
        <v>73</v>
      </c>
      <c r="D37" s="13" t="s">
        <v>480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444</v>
      </c>
      <c r="T37" s="12">
        <v>45827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186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481</v>
      </c>
      <c r="AG37" s="1" t="s">
        <v>120</v>
      </c>
      <c r="AH37" s="1" t="s">
        <v>74</v>
      </c>
      <c r="AI37" s="1">
        <v>2</v>
      </c>
      <c r="AJ37" s="3">
        <v>45827</v>
      </c>
      <c r="AK37" s="3">
        <v>0</v>
      </c>
      <c r="AL37" s="3">
        <v>45818</v>
      </c>
      <c r="AM37" s="3">
        <v>45825</v>
      </c>
      <c r="AN37" s="3">
        <v>45826</v>
      </c>
      <c r="AO37" s="3">
        <v>45826</v>
      </c>
      <c r="AP37" s="3">
        <v>45822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331.46898400000003</v>
      </c>
    </row>
    <row r="38" spans="1:56" ht="27.75" customHeight="1" x14ac:dyDescent="0.45">
      <c r="A38" s="3">
        <v>45812</v>
      </c>
      <c r="B38" s="14" t="s">
        <v>479</v>
      </c>
      <c r="C38" s="9" t="s">
        <v>73</v>
      </c>
      <c r="D38" s="13" t="s">
        <v>482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444</v>
      </c>
      <c r="T38" s="12">
        <v>45827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481</v>
      </c>
      <c r="AG38" s="1" t="s">
        <v>120</v>
      </c>
      <c r="AH38" s="1" t="s">
        <v>74</v>
      </c>
      <c r="AI38" s="1">
        <v>2</v>
      </c>
      <c r="AJ38" s="3">
        <v>45827</v>
      </c>
      <c r="AK38" s="3">
        <v>0</v>
      </c>
      <c r="AL38" s="3">
        <v>45818</v>
      </c>
      <c r="AM38" s="3">
        <v>45825</v>
      </c>
      <c r="AN38" s="3">
        <v>45826</v>
      </c>
      <c r="AO38" s="3">
        <v>45826</v>
      </c>
      <c r="AP38" s="3">
        <v>45822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331.46898400000003</v>
      </c>
    </row>
    <row r="39" spans="1:56" ht="27.75" customHeight="1" x14ac:dyDescent="0.45">
      <c r="A39" s="3">
        <v>45812</v>
      </c>
      <c r="B39" s="14" t="s">
        <v>483</v>
      </c>
      <c r="C39" s="9" t="s">
        <v>73</v>
      </c>
      <c r="D39" s="13" t="s">
        <v>340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444</v>
      </c>
      <c r="T39" s="12">
        <v>45827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186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481</v>
      </c>
      <c r="AG39" s="1" t="s">
        <v>121</v>
      </c>
      <c r="AH39" s="1" t="s">
        <v>74</v>
      </c>
      <c r="AI39" s="1">
        <v>2</v>
      </c>
      <c r="AJ39" s="3">
        <v>45827</v>
      </c>
      <c r="AK39" s="3">
        <v>0</v>
      </c>
      <c r="AL39" s="3">
        <v>45818</v>
      </c>
      <c r="AM39" s="3">
        <v>45825</v>
      </c>
      <c r="AN39" s="3">
        <v>45826</v>
      </c>
      <c r="AO39" s="3">
        <v>45826</v>
      </c>
      <c r="AP39" s="3">
        <v>45822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705.02926755555563</v>
      </c>
    </row>
    <row r="40" spans="1:56" ht="27.75" customHeight="1" x14ac:dyDescent="0.45">
      <c r="A40" s="3">
        <v>45812</v>
      </c>
      <c r="B40" s="14" t="s">
        <v>483</v>
      </c>
      <c r="C40" s="9" t="s">
        <v>73</v>
      </c>
      <c r="D40" s="13" t="s">
        <v>484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444</v>
      </c>
      <c r="T40" s="12">
        <v>45827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186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481</v>
      </c>
      <c r="AG40" s="1" t="s">
        <v>120</v>
      </c>
      <c r="AH40" s="1" t="s">
        <v>74</v>
      </c>
      <c r="AI40" s="1">
        <v>2</v>
      </c>
      <c r="AJ40" s="3">
        <v>45827</v>
      </c>
      <c r="AK40" s="3">
        <v>0</v>
      </c>
      <c r="AL40" s="3">
        <v>45818</v>
      </c>
      <c r="AM40" s="3">
        <v>45825</v>
      </c>
      <c r="AN40" s="3">
        <v>45826</v>
      </c>
      <c r="AO40" s="3">
        <v>45826</v>
      </c>
      <c r="AP40" s="3">
        <v>45822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352.51463377777782</v>
      </c>
    </row>
    <row r="41" spans="1:56" ht="27.75" customHeight="1" x14ac:dyDescent="0.45">
      <c r="A41" s="3">
        <v>45812</v>
      </c>
      <c r="B41" s="14" t="s">
        <v>479</v>
      </c>
      <c r="C41" s="9" t="s">
        <v>73</v>
      </c>
      <c r="D41" s="13" t="s">
        <v>485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444</v>
      </c>
      <c r="T41" s="12">
        <v>45828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486</v>
      </c>
      <c r="AG41" s="1" t="s">
        <v>120</v>
      </c>
      <c r="AH41" s="1" t="s">
        <v>74</v>
      </c>
      <c r="AI41" s="1">
        <v>2</v>
      </c>
      <c r="AJ41" s="3">
        <v>45828</v>
      </c>
      <c r="AK41" s="3">
        <v>0</v>
      </c>
      <c r="AL41" s="3">
        <v>45819</v>
      </c>
      <c r="AM41" s="3">
        <v>45826</v>
      </c>
      <c r="AN41" s="3">
        <v>45827</v>
      </c>
      <c r="AO41" s="3">
        <v>45827</v>
      </c>
      <c r="AP41" s="3">
        <v>45823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331.46898400000003</v>
      </c>
    </row>
    <row r="42" spans="1:56" ht="27.75" customHeight="1" x14ac:dyDescent="0.45">
      <c r="A42" s="3">
        <v>45812</v>
      </c>
      <c r="B42" s="14" t="s">
        <v>479</v>
      </c>
      <c r="C42" s="9" t="s">
        <v>73</v>
      </c>
      <c r="D42" s="13" t="s">
        <v>183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444</v>
      </c>
      <c r="T42" s="12">
        <v>45828</v>
      </c>
      <c r="U42" s="11">
        <v>10000</v>
      </c>
      <c r="V42" s="10">
        <v>0</v>
      </c>
      <c r="W42" s="10">
        <v>10000</v>
      </c>
      <c r="X42" s="10">
        <v>10200</v>
      </c>
      <c r="Y42" s="10">
        <v>0</v>
      </c>
      <c r="Z42" s="9" t="s">
        <v>186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486</v>
      </c>
      <c r="AG42" s="1" t="s">
        <v>120</v>
      </c>
      <c r="AH42" s="1" t="s">
        <v>74</v>
      </c>
      <c r="AI42" s="1">
        <v>2</v>
      </c>
      <c r="AJ42" s="3">
        <v>45828</v>
      </c>
      <c r="AK42" s="3">
        <v>0</v>
      </c>
      <c r="AL42" s="3">
        <v>45819</v>
      </c>
      <c r="AM42" s="3">
        <v>45826</v>
      </c>
      <c r="AN42" s="3">
        <v>45827</v>
      </c>
      <c r="AO42" s="3">
        <v>45827</v>
      </c>
      <c r="AP42" s="3">
        <v>45823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0</v>
      </c>
    </row>
    <row r="43" spans="1:56" ht="27.75" customHeight="1" x14ac:dyDescent="0.45">
      <c r="A43" s="3">
        <v>45812</v>
      </c>
      <c r="B43" s="14" t="s">
        <v>483</v>
      </c>
      <c r="C43" s="9" t="s">
        <v>73</v>
      </c>
      <c r="D43" s="13" t="s">
        <v>211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444</v>
      </c>
      <c r="T43" s="12">
        <v>45828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186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486</v>
      </c>
      <c r="AG43" s="1" t="s">
        <v>120</v>
      </c>
      <c r="AH43" s="1" t="s">
        <v>74</v>
      </c>
      <c r="AI43" s="1">
        <v>2</v>
      </c>
      <c r="AJ43" s="3">
        <v>45828</v>
      </c>
      <c r="AK43" s="3">
        <v>0</v>
      </c>
      <c r="AL43" s="3">
        <v>45819</v>
      </c>
      <c r="AM43" s="3">
        <v>45826</v>
      </c>
      <c r="AN43" s="3">
        <v>45827</v>
      </c>
      <c r="AO43" s="3">
        <v>45827</v>
      </c>
      <c r="AP43" s="3">
        <v>45823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705.02926755555563</v>
      </c>
    </row>
    <row r="44" spans="1:56" ht="27.75" customHeight="1" x14ac:dyDescent="0.45">
      <c r="A44" s="3">
        <v>45812</v>
      </c>
      <c r="B44" s="14" t="s">
        <v>469</v>
      </c>
      <c r="C44" s="9" t="s">
        <v>73</v>
      </c>
      <c r="D44" s="13" t="s">
        <v>477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444</v>
      </c>
      <c r="T44" s="12">
        <v>45829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487</v>
      </c>
      <c r="AG44" s="1" t="s">
        <v>121</v>
      </c>
      <c r="AH44" s="1" t="s">
        <v>74</v>
      </c>
      <c r="AI44" s="1">
        <v>2</v>
      </c>
      <c r="AJ44" s="3">
        <v>45829</v>
      </c>
      <c r="AK44" s="3">
        <v>0</v>
      </c>
      <c r="AL44" s="3">
        <v>45820</v>
      </c>
      <c r="AM44" s="3">
        <v>45827</v>
      </c>
      <c r="AN44" s="3">
        <v>45828</v>
      </c>
      <c r="AO44" s="3">
        <v>45828</v>
      </c>
      <c r="AP44" s="3">
        <v>45824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331.46898400000003</v>
      </c>
    </row>
    <row r="45" spans="1:56" ht="27.75" customHeight="1" x14ac:dyDescent="0.45">
      <c r="A45" s="3">
        <v>45812</v>
      </c>
      <c r="B45" s="14" t="s">
        <v>469</v>
      </c>
      <c r="C45" s="9" t="s">
        <v>73</v>
      </c>
      <c r="D45" s="13" t="s">
        <v>488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444</v>
      </c>
      <c r="T45" s="12">
        <v>45829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487</v>
      </c>
      <c r="AG45" s="1" t="s">
        <v>61</v>
      </c>
      <c r="AH45" s="1" t="s">
        <v>74</v>
      </c>
      <c r="AI45" s="1">
        <v>2</v>
      </c>
      <c r="AJ45" s="3">
        <v>45829</v>
      </c>
      <c r="AK45" s="3">
        <v>0</v>
      </c>
      <c r="AL45" s="3">
        <v>45820</v>
      </c>
      <c r="AM45" s="3">
        <v>45827</v>
      </c>
      <c r="AN45" s="3">
        <v>45828</v>
      </c>
      <c r="AO45" s="3">
        <v>45828</v>
      </c>
      <c r="AP45" s="3">
        <v>45824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331.46898400000003</v>
      </c>
    </row>
    <row r="46" spans="1:56" ht="27.75" customHeight="1" x14ac:dyDescent="0.45">
      <c r="A46" s="3">
        <v>45812</v>
      </c>
      <c r="B46" s="14" t="s">
        <v>469</v>
      </c>
      <c r="C46" s="9" t="s">
        <v>73</v>
      </c>
      <c r="D46" s="13" t="s">
        <v>210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444</v>
      </c>
      <c r="T46" s="12">
        <v>45829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487</v>
      </c>
      <c r="AG46" s="1" t="s">
        <v>61</v>
      </c>
      <c r="AH46" s="1" t="s">
        <v>74</v>
      </c>
      <c r="AI46" s="1">
        <v>2</v>
      </c>
      <c r="AJ46" s="3">
        <v>45829</v>
      </c>
      <c r="AK46" s="3">
        <v>0</v>
      </c>
      <c r="AL46" s="3">
        <v>45820</v>
      </c>
      <c r="AM46" s="3">
        <v>45827</v>
      </c>
      <c r="AN46" s="3">
        <v>45828</v>
      </c>
      <c r="AO46" s="3">
        <v>45828</v>
      </c>
      <c r="AP46" s="3">
        <v>45824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331.46898400000003</v>
      </c>
    </row>
    <row r="47" spans="1:56" ht="27.75" customHeight="1" x14ac:dyDescent="0.45">
      <c r="A47" s="3">
        <v>45812</v>
      </c>
      <c r="B47" s="14" t="s">
        <v>469</v>
      </c>
      <c r="C47" s="9" t="s">
        <v>73</v>
      </c>
      <c r="D47" s="13" t="s">
        <v>183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444</v>
      </c>
      <c r="T47" s="12">
        <v>45829</v>
      </c>
      <c r="U47" s="11">
        <v>10000</v>
      </c>
      <c r="V47" s="10">
        <v>0</v>
      </c>
      <c r="W47" s="10">
        <v>10000</v>
      </c>
      <c r="X47" s="10">
        <v>10600</v>
      </c>
      <c r="Y47" s="10">
        <v>0</v>
      </c>
      <c r="Z47" s="9" t="s">
        <v>186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487</v>
      </c>
      <c r="AG47" s="1" t="s">
        <v>120</v>
      </c>
      <c r="AH47" s="1" t="s">
        <v>74</v>
      </c>
      <c r="AI47" s="1">
        <v>2</v>
      </c>
      <c r="AJ47" s="3">
        <v>45829</v>
      </c>
      <c r="AK47" s="3">
        <v>0</v>
      </c>
      <c r="AL47" s="3">
        <v>45820</v>
      </c>
      <c r="AM47" s="3">
        <v>45827</v>
      </c>
      <c r="AN47" s="3">
        <v>45828</v>
      </c>
      <c r="AO47" s="3">
        <v>45828</v>
      </c>
      <c r="AP47" s="3">
        <v>45824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0</v>
      </c>
    </row>
    <row r="48" spans="1:56" ht="27.75" customHeight="1" x14ac:dyDescent="0.45">
      <c r="A48" s="3">
        <v>45820</v>
      </c>
      <c r="B48" s="14" t="s">
        <v>133</v>
      </c>
      <c r="C48" s="9" t="s">
        <v>73</v>
      </c>
      <c r="D48" s="13" t="s">
        <v>61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444</v>
      </c>
      <c r="T48" s="12">
        <v>45832</v>
      </c>
      <c r="U48" s="11">
        <v>35000</v>
      </c>
      <c r="V48" s="10">
        <v>0</v>
      </c>
      <c r="W48" s="10">
        <v>35000</v>
      </c>
      <c r="X48" s="10">
        <v>0</v>
      </c>
      <c r="Y48" s="10">
        <v>36750</v>
      </c>
      <c r="Z48" s="9" t="s">
        <v>186</v>
      </c>
      <c r="AA48" s="8">
        <v>30803.85</v>
      </c>
      <c r="AB48" s="8">
        <v>0</v>
      </c>
      <c r="AC48" s="8">
        <v>30803.85</v>
      </c>
      <c r="AD48" s="8">
        <v>0</v>
      </c>
      <c r="AE48" s="8">
        <v>0</v>
      </c>
      <c r="AF48" s="8">
        <v>0</v>
      </c>
      <c r="AG48" s="1" t="s">
        <v>120</v>
      </c>
      <c r="AH48" s="1" t="s">
        <v>74</v>
      </c>
      <c r="AI48" s="1">
        <v>2</v>
      </c>
      <c r="AJ48" s="3">
        <v>45829</v>
      </c>
      <c r="AK48" s="3">
        <v>0</v>
      </c>
      <c r="AL48" s="3">
        <v>45820</v>
      </c>
      <c r="AM48" s="3">
        <v>45827</v>
      </c>
      <c r="AN48" s="3">
        <v>45828</v>
      </c>
      <c r="AO48" s="3">
        <v>45828</v>
      </c>
      <c r="AP48" s="3">
        <v>45824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2320.2828880000002</v>
      </c>
    </row>
    <row r="49" spans="1:56" ht="27.75" customHeight="1" x14ac:dyDescent="0.45">
      <c r="A49" s="3">
        <v>45820</v>
      </c>
      <c r="B49" s="14" t="s">
        <v>133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444</v>
      </c>
      <c r="T49" s="12">
        <v>45834</v>
      </c>
      <c r="U49" s="11">
        <v>35000</v>
      </c>
      <c r="V49" s="10">
        <v>0</v>
      </c>
      <c r="W49" s="10">
        <v>35000</v>
      </c>
      <c r="X49" s="10">
        <v>0</v>
      </c>
      <c r="Y49" s="10">
        <v>36750</v>
      </c>
      <c r="Z49" s="9" t="s">
        <v>186</v>
      </c>
      <c r="AA49" s="8">
        <v>30803.85</v>
      </c>
      <c r="AB49" s="8">
        <v>0</v>
      </c>
      <c r="AC49" s="8">
        <v>30803.85</v>
      </c>
      <c r="AD49" s="8">
        <v>0</v>
      </c>
      <c r="AE49" s="8">
        <v>0</v>
      </c>
      <c r="AF49" s="8">
        <v>0</v>
      </c>
      <c r="AG49" s="1" t="s">
        <v>120</v>
      </c>
      <c r="AH49" s="1" t="s">
        <v>74</v>
      </c>
      <c r="AI49" s="1">
        <v>2</v>
      </c>
      <c r="AJ49" s="3">
        <v>45832</v>
      </c>
      <c r="AK49" s="3">
        <v>0</v>
      </c>
      <c r="AL49" s="3">
        <v>45823</v>
      </c>
      <c r="AM49" s="3">
        <v>45830</v>
      </c>
      <c r="AN49" s="3">
        <v>45831</v>
      </c>
      <c r="AO49" s="3">
        <v>45831</v>
      </c>
      <c r="AP49" s="3">
        <v>45827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2320.2828880000002</v>
      </c>
    </row>
    <row r="50" spans="1:56" ht="27.75" customHeight="1" x14ac:dyDescent="0.45">
      <c r="A50" s="3">
        <v>45820</v>
      </c>
      <c r="B50" s="14" t="s">
        <v>133</v>
      </c>
      <c r="C50" s="9" t="s">
        <v>73</v>
      </c>
      <c r="D50" s="13" t="s">
        <v>340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444</v>
      </c>
      <c r="T50" s="12">
        <v>45832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186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556</v>
      </c>
      <c r="AG50" s="1" t="s">
        <v>122</v>
      </c>
      <c r="AH50" s="1" t="s">
        <v>74</v>
      </c>
      <c r="AI50" s="1">
        <v>2</v>
      </c>
      <c r="AJ50" s="3">
        <v>45832</v>
      </c>
      <c r="AK50" s="3">
        <v>0</v>
      </c>
      <c r="AL50" s="3">
        <v>45823</v>
      </c>
      <c r="AM50" s="3">
        <v>45830</v>
      </c>
      <c r="AN50" s="3">
        <v>45831</v>
      </c>
      <c r="AO50" s="3">
        <v>45831</v>
      </c>
      <c r="AP50" s="3">
        <v>45827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187</v>
      </c>
      <c r="BD50" s="56">
        <v>352.51463377777782</v>
      </c>
    </row>
    <row r="51" spans="1:56" ht="27.75" customHeight="1" x14ac:dyDescent="0.45">
      <c r="A51" s="3">
        <v>45820</v>
      </c>
      <c r="B51" s="14" t="s">
        <v>133</v>
      </c>
      <c r="C51" s="9" t="s">
        <v>73</v>
      </c>
      <c r="D51" s="13" t="s">
        <v>211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444</v>
      </c>
      <c r="T51" s="12">
        <v>45832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186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556</v>
      </c>
      <c r="AG51" s="1" t="s">
        <v>122</v>
      </c>
      <c r="AH51" s="1" t="s">
        <v>74</v>
      </c>
      <c r="AI51" s="1">
        <v>2</v>
      </c>
      <c r="AJ51" s="3">
        <v>45832</v>
      </c>
      <c r="AK51" s="3">
        <v>0</v>
      </c>
      <c r="AL51" s="3">
        <v>45823</v>
      </c>
      <c r="AM51" s="3">
        <v>45830</v>
      </c>
      <c r="AN51" s="3">
        <v>45831</v>
      </c>
      <c r="AO51" s="3">
        <v>45831</v>
      </c>
      <c r="AP51" s="3">
        <v>45827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187</v>
      </c>
      <c r="BD51" s="56">
        <v>352.51463377777782</v>
      </c>
    </row>
    <row r="52" spans="1:56" ht="27.75" customHeight="1" x14ac:dyDescent="0.45">
      <c r="A52" s="3">
        <v>45820</v>
      </c>
      <c r="B52" s="14" t="s">
        <v>133</v>
      </c>
      <c r="C52" s="9" t="s">
        <v>73</v>
      </c>
      <c r="D52" s="13" t="s">
        <v>340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444</v>
      </c>
      <c r="T52" s="12">
        <v>45834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186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557</v>
      </c>
      <c r="AG52" s="1" t="s">
        <v>61</v>
      </c>
      <c r="AH52" s="1" t="s">
        <v>74</v>
      </c>
      <c r="AI52" s="1">
        <v>2</v>
      </c>
      <c r="AJ52" s="3">
        <v>45834</v>
      </c>
      <c r="AK52" s="3">
        <v>0</v>
      </c>
      <c r="AL52" s="3">
        <v>45825</v>
      </c>
      <c r="AM52" s="3">
        <v>45832</v>
      </c>
      <c r="AN52" s="3">
        <v>45833</v>
      </c>
      <c r="AO52" s="3">
        <v>45833</v>
      </c>
      <c r="AP52" s="3">
        <v>45829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187</v>
      </c>
      <c r="BD52" s="56">
        <v>352.51463377777782</v>
      </c>
    </row>
    <row r="53" spans="1:56" ht="27.75" customHeight="1" x14ac:dyDescent="0.45">
      <c r="A53" s="3">
        <v>45820</v>
      </c>
      <c r="B53" s="14" t="s">
        <v>133</v>
      </c>
      <c r="C53" s="9" t="s">
        <v>73</v>
      </c>
      <c r="D53" s="13" t="s">
        <v>59</v>
      </c>
      <c r="E53" s="9">
        <v>19</v>
      </c>
      <c r="F53" s="9">
        <v>36</v>
      </c>
      <c r="G53" s="9" t="s">
        <v>60</v>
      </c>
      <c r="H53" s="9">
        <v>0</v>
      </c>
      <c r="I53" s="9">
        <v>75</v>
      </c>
      <c r="J53" s="9" t="s">
        <v>78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444</v>
      </c>
      <c r="T53" s="12">
        <v>45834</v>
      </c>
      <c r="U53" s="11">
        <v>5000</v>
      </c>
      <c r="V53" s="10">
        <v>0</v>
      </c>
      <c r="W53" s="10">
        <v>5000</v>
      </c>
      <c r="X53" s="10">
        <v>0</v>
      </c>
      <c r="Y53" s="10">
        <v>0</v>
      </c>
      <c r="Z53" s="9" t="s">
        <v>186</v>
      </c>
      <c r="AA53" s="8">
        <v>5238.75</v>
      </c>
      <c r="AB53" s="8">
        <v>0</v>
      </c>
      <c r="AC53" s="8">
        <v>5238.75</v>
      </c>
      <c r="AD53" s="8">
        <v>0</v>
      </c>
      <c r="AE53" s="8">
        <v>0</v>
      </c>
      <c r="AF53" s="8" t="s">
        <v>557</v>
      </c>
      <c r="AG53" s="1" t="s">
        <v>119</v>
      </c>
      <c r="AH53" s="1" t="s">
        <v>77</v>
      </c>
      <c r="AI53" s="1">
        <v>2</v>
      </c>
      <c r="AJ53" s="3">
        <v>45834</v>
      </c>
      <c r="AK53" s="3">
        <v>0</v>
      </c>
      <c r="AL53" s="3">
        <v>0</v>
      </c>
      <c r="AM53" s="3">
        <v>0</v>
      </c>
      <c r="AN53" s="3">
        <v>0</v>
      </c>
      <c r="AO53" s="3">
        <v>45832</v>
      </c>
      <c r="AP53" s="3">
        <v>45829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187</v>
      </c>
      <c r="BD53" s="56">
        <v>394.60593333333333</v>
      </c>
    </row>
    <row r="54" spans="1:56" ht="27.75" customHeight="1" x14ac:dyDescent="0.45">
      <c r="A54" s="3">
        <v>45820</v>
      </c>
      <c r="B54" s="14" t="s">
        <v>133</v>
      </c>
      <c r="C54" s="9" t="s">
        <v>73</v>
      </c>
      <c r="D54" s="13" t="s">
        <v>59</v>
      </c>
      <c r="E54" s="9">
        <v>19</v>
      </c>
      <c r="F54" s="9">
        <v>36</v>
      </c>
      <c r="G54" s="9" t="s">
        <v>60</v>
      </c>
      <c r="H54" s="9">
        <v>0</v>
      </c>
      <c r="I54" s="9">
        <v>75</v>
      </c>
      <c r="J54" s="9" t="s">
        <v>78</v>
      </c>
      <c r="K54" s="9">
        <v>5</v>
      </c>
      <c r="L54" s="9" t="s">
        <v>93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444</v>
      </c>
      <c r="T54" s="12">
        <v>45834</v>
      </c>
      <c r="U54" s="11">
        <v>5000</v>
      </c>
      <c r="V54" s="10">
        <v>0</v>
      </c>
      <c r="W54" s="10">
        <v>5000</v>
      </c>
      <c r="X54" s="10">
        <v>0</v>
      </c>
      <c r="Y54" s="10">
        <v>0</v>
      </c>
      <c r="Z54" s="9" t="s">
        <v>186</v>
      </c>
      <c r="AA54" s="8">
        <v>5238.75</v>
      </c>
      <c r="AB54" s="8">
        <v>0</v>
      </c>
      <c r="AC54" s="8">
        <v>5238.75</v>
      </c>
      <c r="AD54" s="8">
        <v>0</v>
      </c>
      <c r="AE54" s="8">
        <v>0</v>
      </c>
      <c r="AF54" s="8" t="s">
        <v>558</v>
      </c>
      <c r="AG54" s="1" t="s">
        <v>120</v>
      </c>
      <c r="AH54" s="1" t="s">
        <v>77</v>
      </c>
      <c r="AI54" s="1">
        <v>2</v>
      </c>
      <c r="AJ54" s="3">
        <v>45834</v>
      </c>
      <c r="AK54" s="3">
        <v>0</v>
      </c>
      <c r="AL54" s="3">
        <v>0</v>
      </c>
      <c r="AM54" s="3">
        <v>0</v>
      </c>
      <c r="AN54" s="3">
        <v>0</v>
      </c>
      <c r="AO54" s="3">
        <v>45832</v>
      </c>
      <c r="AP54" s="3">
        <v>45829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187</v>
      </c>
      <c r="BD54" s="56">
        <v>394.60593333333333</v>
      </c>
    </row>
    <row r="55" spans="1:56" ht="27.75" customHeight="1" x14ac:dyDescent="0.45">
      <c r="A55" s="3" t="s">
        <v>141</v>
      </c>
      <c r="B55" s="14" t="s">
        <v>141</v>
      </c>
      <c r="C55" s="9" t="s">
        <v>73</v>
      </c>
      <c r="D55" s="13" t="s">
        <v>61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150</v>
      </c>
      <c r="T55" s="12">
        <v>45868</v>
      </c>
      <c r="U55" s="11">
        <v>400000</v>
      </c>
      <c r="V55" s="10">
        <v>0</v>
      </c>
      <c r="W55" s="10">
        <v>400000</v>
      </c>
      <c r="X55" s="10">
        <v>0</v>
      </c>
      <c r="Y55" s="10">
        <v>420000</v>
      </c>
      <c r="Z55" s="9" t="s">
        <v>186</v>
      </c>
      <c r="AA55" s="8">
        <v>352043.99999999994</v>
      </c>
      <c r="AB55" s="8">
        <v>0</v>
      </c>
      <c r="AC55" s="8">
        <v>352043.99999999994</v>
      </c>
      <c r="AD55" s="8">
        <v>0</v>
      </c>
      <c r="AE55" s="8">
        <v>0</v>
      </c>
      <c r="AF55" s="8">
        <v>0</v>
      </c>
      <c r="AG55" s="1" t="s">
        <v>119</v>
      </c>
      <c r="AH55" s="1" t="s">
        <v>74</v>
      </c>
      <c r="AI55" s="1">
        <v>2</v>
      </c>
      <c r="AJ55" s="3">
        <v>45868</v>
      </c>
      <c r="AK55" s="3">
        <v>0</v>
      </c>
      <c r="AL55" s="3">
        <v>45859</v>
      </c>
      <c r="AM55" s="3">
        <v>45866</v>
      </c>
      <c r="AN55" s="3">
        <v>45867</v>
      </c>
      <c r="AO55" s="3">
        <v>45867</v>
      </c>
      <c r="AP55" s="3">
        <v>45863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187</v>
      </c>
      <c r="BD55" s="56">
        <v>26517.51872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186</v>
      </c>
      <c r="AA56" s="8">
        <v>537970.73</v>
      </c>
      <c r="AB56" s="8">
        <v>21918.93</v>
      </c>
      <c r="AC56" s="8">
        <v>516051.8</v>
      </c>
      <c r="AD56" s="8">
        <v>0</v>
      </c>
      <c r="AE56" s="8">
        <v>0</v>
      </c>
      <c r="AF56" s="8" t="s">
        <v>58</v>
      </c>
      <c r="AG56" s="1" t="s">
        <v>119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188</v>
      </c>
      <c r="BD56" s="56">
        <v>0</v>
      </c>
    </row>
    <row r="57" spans="1:56" ht="27.75" customHeight="1" x14ac:dyDescent="0.45">
      <c r="A57" s="3">
        <v>45819</v>
      </c>
      <c r="B57" s="14" t="s">
        <v>559</v>
      </c>
      <c r="C57" s="9" t="s">
        <v>402</v>
      </c>
      <c r="D57" s="13" t="s">
        <v>544</v>
      </c>
      <c r="E57" s="9">
        <v>19</v>
      </c>
      <c r="F57" s="9">
        <v>34</v>
      </c>
      <c r="G57" s="9" t="s">
        <v>60</v>
      </c>
      <c r="H57" s="9" t="s">
        <v>76</v>
      </c>
      <c r="I57" s="9">
        <v>84</v>
      </c>
      <c r="J57" s="9" t="s">
        <v>57</v>
      </c>
      <c r="K57" s="9">
        <v>5</v>
      </c>
      <c r="L57" s="9" t="s">
        <v>91</v>
      </c>
      <c r="M57" s="10">
        <v>20</v>
      </c>
      <c r="N57" s="9">
        <v>37</v>
      </c>
      <c r="O57" s="9">
        <v>40</v>
      </c>
      <c r="P57" s="10">
        <v>365.12959231999992</v>
      </c>
      <c r="Q57" s="10">
        <v>0</v>
      </c>
      <c r="R57" s="10">
        <v>365.12959231999992</v>
      </c>
      <c r="S57" s="9" t="s">
        <v>67</v>
      </c>
      <c r="T57" s="12">
        <v>45832</v>
      </c>
      <c r="U57" s="11">
        <v>20000</v>
      </c>
      <c r="V57" s="10">
        <v>0</v>
      </c>
      <c r="W57" s="10">
        <v>20000</v>
      </c>
      <c r="X57" s="10">
        <v>0</v>
      </c>
      <c r="Y57" s="10">
        <v>21000</v>
      </c>
      <c r="Z57" s="9" t="s">
        <v>248</v>
      </c>
      <c r="AA57" s="8">
        <v>19837.400000000001</v>
      </c>
      <c r="AB57" s="8">
        <v>19837.400000000001</v>
      </c>
      <c r="AC57" s="8">
        <v>0</v>
      </c>
      <c r="AD57" s="8">
        <v>0</v>
      </c>
      <c r="AE57" s="8">
        <v>19837.400000000001</v>
      </c>
      <c r="AF57" s="8">
        <v>0</v>
      </c>
      <c r="AG57" s="1" t="s">
        <v>119</v>
      </c>
      <c r="AH57" s="1" t="s">
        <v>75</v>
      </c>
      <c r="AI57" s="1">
        <v>4</v>
      </c>
      <c r="AJ57" s="3">
        <v>45832</v>
      </c>
      <c r="AK57" s="3">
        <v>45828</v>
      </c>
      <c r="AL57" s="3">
        <v>45821</v>
      </c>
      <c r="AM57" s="3">
        <v>45829</v>
      </c>
      <c r="AN57" s="3">
        <v>45830</v>
      </c>
      <c r="AO57" s="3">
        <v>45831</v>
      </c>
      <c r="AP57" s="3">
        <v>45827</v>
      </c>
      <c r="AQ57" s="3">
        <v>45832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104</v>
      </c>
      <c r="BD57" s="56">
        <v>0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30</v>
      </c>
      <c r="G58" s="9">
        <v>0</v>
      </c>
      <c r="H58" s="9">
        <v>0</v>
      </c>
      <c r="I58" s="9">
        <v>56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 t="s">
        <v>96</v>
      </c>
      <c r="W58" s="10">
        <v>0</v>
      </c>
      <c r="X58" s="10">
        <v>0</v>
      </c>
      <c r="Y58" s="10">
        <v>0</v>
      </c>
      <c r="Z58" s="9" t="s">
        <v>248</v>
      </c>
      <c r="AA58" s="8">
        <v>19837.400000000001</v>
      </c>
      <c r="AB58" s="8">
        <v>19837.400000000001</v>
      </c>
      <c r="AC58" s="8">
        <v>0</v>
      </c>
      <c r="AD58" s="8">
        <v>0</v>
      </c>
      <c r="AE58" s="8">
        <v>19837.400000000001</v>
      </c>
      <c r="AF58" s="8" t="s">
        <v>58</v>
      </c>
      <c r="AG58" s="1" t="s">
        <v>120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249</v>
      </c>
      <c r="BD58" s="56">
        <v>0</v>
      </c>
    </row>
    <row r="59" spans="1:56" ht="27.75" customHeight="1" x14ac:dyDescent="0.45">
      <c r="A59" s="3">
        <v>45796</v>
      </c>
      <c r="B59" s="14" t="s">
        <v>368</v>
      </c>
      <c r="C59" s="9" t="s">
        <v>147</v>
      </c>
      <c r="D59" s="13" t="s">
        <v>359</v>
      </c>
      <c r="E59" s="9">
        <v>19</v>
      </c>
      <c r="F59" s="9">
        <v>34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221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 t="s">
        <v>63</v>
      </c>
      <c r="U59" s="11">
        <v>503</v>
      </c>
      <c r="V59" s="10">
        <v>0</v>
      </c>
      <c r="W59" s="10">
        <v>503</v>
      </c>
      <c r="X59" s="10">
        <v>5250</v>
      </c>
      <c r="Y59" s="10">
        <v>0</v>
      </c>
      <c r="Z59" s="9" t="s">
        <v>116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119</v>
      </c>
      <c r="AH59" s="1" t="s">
        <v>75</v>
      </c>
      <c r="AI59" s="1">
        <v>4</v>
      </c>
      <c r="AJ59" s="3" t="s">
        <v>63</v>
      </c>
      <c r="AK59" s="3" t="e">
        <v>#VALUE!</v>
      </c>
      <c r="AL59" s="3" t="e">
        <v>#VALUE!</v>
      </c>
      <c r="AM59" s="3" t="e">
        <v>#VALUE!</v>
      </c>
      <c r="AN59" s="3" t="e">
        <v>#VALUE!</v>
      </c>
      <c r="AO59" s="3" t="e">
        <v>#VALUE!</v>
      </c>
      <c r="AP59" s="3" t="e">
        <v>#VALUE!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214</v>
      </c>
      <c r="BD59" s="56">
        <v>0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34</v>
      </c>
      <c r="G60" s="9" t="s">
        <v>60</v>
      </c>
      <c r="H60" s="9">
        <v>0</v>
      </c>
      <c r="I60" s="9">
        <v>80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116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58</v>
      </c>
      <c r="AG60" s="1" t="s">
        <v>119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215</v>
      </c>
      <c r="BD60" s="56">
        <v>0</v>
      </c>
    </row>
    <row r="61" spans="1:56" ht="27.75" customHeight="1" x14ac:dyDescent="0.45">
      <c r="A61" s="3">
        <v>45818</v>
      </c>
      <c r="B61" s="14" t="s">
        <v>560</v>
      </c>
      <c r="C61" s="9" t="s">
        <v>330</v>
      </c>
      <c r="D61" s="13" t="s">
        <v>528</v>
      </c>
      <c r="E61" s="9">
        <v>20</v>
      </c>
      <c r="F61" s="9">
        <v>32</v>
      </c>
      <c r="G61" s="9" t="s">
        <v>60</v>
      </c>
      <c r="H61" s="9">
        <v>0</v>
      </c>
      <c r="I61" s="9">
        <v>60</v>
      </c>
      <c r="J61" s="9" t="s">
        <v>57</v>
      </c>
      <c r="K61" s="9">
        <v>5</v>
      </c>
      <c r="L61" s="9" t="s">
        <v>93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45828</v>
      </c>
      <c r="U61" s="11">
        <v>20000</v>
      </c>
      <c r="V61" s="10">
        <v>0</v>
      </c>
      <c r="W61" s="10">
        <v>20000</v>
      </c>
      <c r="X61" s="10">
        <v>0</v>
      </c>
      <c r="Y61" s="10">
        <v>21000</v>
      </c>
      <c r="Z61" s="9" t="s">
        <v>146</v>
      </c>
      <c r="AA61" s="8">
        <v>18719.800000000003</v>
      </c>
      <c r="AB61" s="8">
        <v>7658</v>
      </c>
      <c r="AC61" s="8">
        <v>11061.800000000003</v>
      </c>
      <c r="AD61" s="8">
        <v>0</v>
      </c>
      <c r="AE61" s="8">
        <v>0</v>
      </c>
      <c r="AF61" s="8">
        <v>0</v>
      </c>
      <c r="AG61" s="1" t="s">
        <v>121</v>
      </c>
      <c r="AH61" s="1" t="s">
        <v>74</v>
      </c>
      <c r="AI61" s="1">
        <v>2</v>
      </c>
      <c r="AJ61" s="3">
        <v>45828</v>
      </c>
      <c r="AK61" s="3">
        <v>0</v>
      </c>
      <c r="AL61" s="3">
        <v>45819</v>
      </c>
      <c r="AM61" s="3">
        <v>45826</v>
      </c>
      <c r="AN61" s="3">
        <v>45827</v>
      </c>
      <c r="AO61" s="3">
        <v>45827</v>
      </c>
      <c r="AP61" s="3">
        <v>45823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64</v>
      </c>
      <c r="AX61" s="2" t="s">
        <v>70</v>
      </c>
      <c r="AY61" s="2" t="s">
        <v>545</v>
      </c>
      <c r="AZ61" s="2">
        <v>0</v>
      </c>
      <c r="BA61" s="2">
        <v>0</v>
      </c>
      <c r="BB61" s="2">
        <v>0</v>
      </c>
      <c r="BC61" s="1" t="s">
        <v>105</v>
      </c>
      <c r="BD61" s="56">
        <v>679.07161111111111</v>
      </c>
    </row>
    <row r="62" spans="1:56" ht="27.7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20</v>
      </c>
      <c r="F62" s="9">
        <v>37</v>
      </c>
      <c r="G62" s="9" t="s">
        <v>60</v>
      </c>
      <c r="H62" s="9">
        <v>0</v>
      </c>
      <c r="I62" s="9">
        <v>65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146</v>
      </c>
      <c r="AA62" s="8">
        <v>18719.800000000003</v>
      </c>
      <c r="AB62" s="8">
        <v>7658</v>
      </c>
      <c r="AC62" s="8">
        <v>11061.800000000003</v>
      </c>
      <c r="AD62" s="8">
        <v>0</v>
      </c>
      <c r="AE62" s="8">
        <v>0</v>
      </c>
      <c r="AF62" s="8" t="s">
        <v>58</v>
      </c>
      <c r="AG62" s="1" t="s">
        <v>121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105</v>
      </c>
      <c r="BD62" s="56">
        <v>0</v>
      </c>
    </row>
    <row r="63" spans="1:56" ht="27.75" customHeight="1" x14ac:dyDescent="0.45">
      <c r="A63" s="3">
        <v>45796</v>
      </c>
      <c r="B63" s="14" t="s">
        <v>369</v>
      </c>
      <c r="C63" s="9" t="s">
        <v>147</v>
      </c>
      <c r="D63" s="13" t="s">
        <v>361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45821</v>
      </c>
      <c r="U63" s="11">
        <v>3280</v>
      </c>
      <c r="V63" s="10">
        <v>2447</v>
      </c>
      <c r="W63" s="10">
        <v>833</v>
      </c>
      <c r="X63" s="10">
        <v>5975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121</v>
      </c>
      <c r="AH63" s="1" t="s">
        <v>75</v>
      </c>
      <c r="AI63" s="1">
        <v>4</v>
      </c>
      <c r="AJ63" s="3">
        <v>45821</v>
      </c>
      <c r="AK63" s="3">
        <v>45817</v>
      </c>
      <c r="AL63" s="3">
        <v>45810</v>
      </c>
      <c r="AM63" s="3">
        <v>45818</v>
      </c>
      <c r="AN63" s="3">
        <v>45819</v>
      </c>
      <c r="AO63" s="3">
        <v>45820</v>
      </c>
      <c r="AP63" s="3">
        <v>45816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45796</v>
      </c>
      <c r="B64" s="14" t="s">
        <v>370</v>
      </c>
      <c r="C64" s="9" t="s">
        <v>147</v>
      </c>
      <c r="D64" s="13" t="s">
        <v>261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45821</v>
      </c>
      <c r="U64" s="11">
        <v>3853</v>
      </c>
      <c r="V64" s="10">
        <v>840</v>
      </c>
      <c r="W64" s="10">
        <v>3013</v>
      </c>
      <c r="X64" s="10">
        <v>15401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>
        <v>45821</v>
      </c>
      <c r="AK64" s="3">
        <v>45817</v>
      </c>
      <c r="AL64" s="3">
        <v>45810</v>
      </c>
      <c r="AM64" s="3">
        <v>45818</v>
      </c>
      <c r="AN64" s="3">
        <v>45819</v>
      </c>
      <c r="AO64" s="3">
        <v>45820</v>
      </c>
      <c r="AP64" s="3">
        <v>45816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45796</v>
      </c>
      <c r="B65" s="14" t="s">
        <v>370</v>
      </c>
      <c r="C65" s="9" t="s">
        <v>147</v>
      </c>
      <c r="D65" s="13" t="s">
        <v>209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45821</v>
      </c>
      <c r="U65" s="11">
        <v>4349</v>
      </c>
      <c r="V65" s="10">
        <v>0</v>
      </c>
      <c r="W65" s="10">
        <v>4349</v>
      </c>
      <c r="X65" s="10">
        <v>0</v>
      </c>
      <c r="Y65" s="10">
        <v>4566.45</v>
      </c>
      <c r="Z65" s="9" t="s">
        <v>81</v>
      </c>
      <c r="AA65" s="8">
        <v>4556.6647499999999</v>
      </c>
      <c r="AB65" s="8">
        <v>4556.6647499999999</v>
      </c>
      <c r="AC65" s="8">
        <v>0</v>
      </c>
      <c r="AD65" s="8">
        <v>0</v>
      </c>
      <c r="AE65" s="8">
        <v>4556.6647499999999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45821</v>
      </c>
      <c r="AK65" s="3">
        <v>45817</v>
      </c>
      <c r="AL65" s="3">
        <v>45810</v>
      </c>
      <c r="AM65" s="3">
        <v>45818</v>
      </c>
      <c r="AN65" s="3">
        <v>45819</v>
      </c>
      <c r="AO65" s="3">
        <v>45820</v>
      </c>
      <c r="AP65" s="3">
        <v>45816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45796</v>
      </c>
      <c r="B66" s="14" t="s">
        <v>373</v>
      </c>
      <c r="C66" s="9" t="s">
        <v>147</v>
      </c>
      <c r="D66" s="13" t="s">
        <v>154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45821</v>
      </c>
      <c r="U66" s="11">
        <v>3360</v>
      </c>
      <c r="V66" s="10">
        <v>0</v>
      </c>
      <c r="W66" s="10">
        <v>3360</v>
      </c>
      <c r="X66" s="10">
        <v>35200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121</v>
      </c>
      <c r="AH66" s="1" t="s">
        <v>75</v>
      </c>
      <c r="AI66" s="1">
        <v>4</v>
      </c>
      <c r="AJ66" s="3">
        <v>45821</v>
      </c>
      <c r="AK66" s="3">
        <v>45817</v>
      </c>
      <c r="AL66" s="3">
        <v>45810</v>
      </c>
      <c r="AM66" s="3">
        <v>45818</v>
      </c>
      <c r="AN66" s="3">
        <v>45819</v>
      </c>
      <c r="AO66" s="3">
        <v>45820</v>
      </c>
      <c r="AP66" s="3">
        <v>45816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364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45796</v>
      </c>
      <c r="B67" s="14" t="s">
        <v>374</v>
      </c>
      <c r="C67" s="9" t="s">
        <v>147</v>
      </c>
      <c r="D67" s="13" t="s">
        <v>263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45821</v>
      </c>
      <c r="U67" s="11">
        <v>614</v>
      </c>
      <c r="V67" s="10">
        <v>0</v>
      </c>
      <c r="W67" s="10">
        <v>614</v>
      </c>
      <c r="X67" s="10">
        <v>12101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123</v>
      </c>
      <c r="AH67" s="1" t="s">
        <v>75</v>
      </c>
      <c r="AI67" s="1">
        <v>4</v>
      </c>
      <c r="AJ67" s="3">
        <v>45821</v>
      </c>
      <c r="AK67" s="3">
        <v>45817</v>
      </c>
      <c r="AL67" s="3">
        <v>45810</v>
      </c>
      <c r="AM67" s="3">
        <v>45818</v>
      </c>
      <c r="AN67" s="3">
        <v>45819</v>
      </c>
      <c r="AO67" s="3">
        <v>45820</v>
      </c>
      <c r="AP67" s="3">
        <v>45816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45799</v>
      </c>
      <c r="B68" s="14" t="s">
        <v>407</v>
      </c>
      <c r="C68" s="9" t="s">
        <v>385</v>
      </c>
      <c r="D68" s="13" t="s">
        <v>386</v>
      </c>
      <c r="E68" s="9">
        <v>20</v>
      </c>
      <c r="F68" s="9">
        <v>34</v>
      </c>
      <c r="G68" s="9" t="s">
        <v>60</v>
      </c>
      <c r="H68" s="9" t="s">
        <v>66</v>
      </c>
      <c r="I68" s="9">
        <v>95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45838</v>
      </c>
      <c r="U68" s="11">
        <v>8000</v>
      </c>
      <c r="V68" s="10">
        <v>0</v>
      </c>
      <c r="W68" s="10">
        <v>8000</v>
      </c>
      <c r="X68" s="10">
        <v>14180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 t="s">
        <v>240</v>
      </c>
      <c r="AG68" s="1" t="s">
        <v>119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45799</v>
      </c>
      <c r="B69" s="14" t="s">
        <v>407</v>
      </c>
      <c r="C69" s="9" t="s">
        <v>385</v>
      </c>
      <c r="D69" s="13" t="s">
        <v>387</v>
      </c>
      <c r="E69" s="9">
        <v>20</v>
      </c>
      <c r="F69" s="9">
        <v>34</v>
      </c>
      <c r="G69" s="9" t="s">
        <v>60</v>
      </c>
      <c r="H69" s="9" t="s">
        <v>66</v>
      </c>
      <c r="I69" s="9">
        <v>95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71</v>
      </c>
      <c r="T69" s="12">
        <v>45838</v>
      </c>
      <c r="U69" s="11">
        <v>8000</v>
      </c>
      <c r="V69" s="10">
        <v>0</v>
      </c>
      <c r="W69" s="10">
        <v>8000</v>
      </c>
      <c r="X69" s="10">
        <v>8450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240</v>
      </c>
      <c r="AG69" s="1" t="s">
        <v>119</v>
      </c>
      <c r="AH69" s="1" t="s">
        <v>75</v>
      </c>
      <c r="AI69" s="1">
        <v>4</v>
      </c>
      <c r="AJ69" s="3">
        <v>45838</v>
      </c>
      <c r="AK69" s="3">
        <v>45834</v>
      </c>
      <c r="AL69" s="3">
        <v>45827</v>
      </c>
      <c r="AM69" s="3">
        <v>45835</v>
      </c>
      <c r="AN69" s="3">
        <v>45836</v>
      </c>
      <c r="AO69" s="3">
        <v>45837</v>
      </c>
      <c r="AP69" s="3">
        <v>45833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45782</v>
      </c>
      <c r="B70" s="14" t="s">
        <v>358</v>
      </c>
      <c r="C70" s="9" t="s">
        <v>80</v>
      </c>
      <c r="D70" s="13" t="s">
        <v>311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45821</v>
      </c>
      <c r="U70" s="11">
        <v>5000</v>
      </c>
      <c r="V70" s="10">
        <v>0</v>
      </c>
      <c r="W70" s="10">
        <v>5000</v>
      </c>
      <c r="X70" s="10">
        <v>2800</v>
      </c>
      <c r="Y70" s="10">
        <v>2310</v>
      </c>
      <c r="Z70" s="9" t="s">
        <v>81</v>
      </c>
      <c r="AA70" s="8">
        <v>2549.3852999999999</v>
      </c>
      <c r="AB70" s="8">
        <v>2549.3852999999999</v>
      </c>
      <c r="AC70" s="8">
        <v>0</v>
      </c>
      <c r="AD70" s="8">
        <v>2549.3852999999999</v>
      </c>
      <c r="AE70" s="8">
        <v>0</v>
      </c>
      <c r="AF70" s="8">
        <v>0</v>
      </c>
      <c r="AG70" s="1" t="s">
        <v>119</v>
      </c>
      <c r="AH70" s="1" t="s">
        <v>75</v>
      </c>
      <c r="AI70" s="1">
        <v>4</v>
      </c>
      <c r="AJ70" s="3">
        <v>45821</v>
      </c>
      <c r="AK70" s="3">
        <v>45817</v>
      </c>
      <c r="AL70" s="3">
        <v>45810</v>
      </c>
      <c r="AM70" s="3">
        <v>45818</v>
      </c>
      <c r="AN70" s="3">
        <v>45819</v>
      </c>
      <c r="AO70" s="3">
        <v>45820</v>
      </c>
      <c r="AP70" s="3">
        <v>45816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45756</v>
      </c>
      <c r="B71" s="14" t="s">
        <v>314</v>
      </c>
      <c r="C71" s="9" t="s">
        <v>80</v>
      </c>
      <c r="D71" s="13" t="s">
        <v>315</v>
      </c>
      <c r="E71" s="9">
        <v>20</v>
      </c>
      <c r="F71" s="9">
        <v>37</v>
      </c>
      <c r="G71" s="9" t="s">
        <v>60</v>
      </c>
      <c r="H71" s="9" t="s">
        <v>76</v>
      </c>
      <c r="I71" s="9">
        <v>97</v>
      </c>
      <c r="J71" s="9" t="s">
        <v>57</v>
      </c>
      <c r="K71" s="9">
        <v>5</v>
      </c>
      <c r="L71" s="9" t="s">
        <v>93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45821</v>
      </c>
      <c r="U71" s="11">
        <v>3000</v>
      </c>
      <c r="V71" s="10">
        <v>3148</v>
      </c>
      <c r="W71" s="10">
        <v>0</v>
      </c>
      <c r="X71" s="10">
        <v>6505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121</v>
      </c>
      <c r="AH71" s="1" t="s">
        <v>75</v>
      </c>
      <c r="AI71" s="1">
        <v>4</v>
      </c>
      <c r="AJ71" s="3">
        <v>45821</v>
      </c>
      <c r="AK71" s="3">
        <v>45817</v>
      </c>
      <c r="AL71" s="3">
        <v>45810</v>
      </c>
      <c r="AM71" s="3">
        <v>45818</v>
      </c>
      <c r="AN71" s="3">
        <v>45819</v>
      </c>
      <c r="AO71" s="3">
        <v>45820</v>
      </c>
      <c r="AP71" s="3">
        <v>45816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45740</v>
      </c>
      <c r="B72" s="14" t="s">
        <v>303</v>
      </c>
      <c r="C72" s="9" t="s">
        <v>80</v>
      </c>
      <c r="D72" s="13" t="s">
        <v>257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45821</v>
      </c>
      <c r="U72" s="11">
        <v>2500</v>
      </c>
      <c r="V72" s="10">
        <v>2825</v>
      </c>
      <c r="W72" s="10">
        <v>0</v>
      </c>
      <c r="X72" s="10">
        <v>5688</v>
      </c>
      <c r="Y72" s="10">
        <v>0</v>
      </c>
      <c r="Z72" s="9" t="s">
        <v>81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120</v>
      </c>
      <c r="AH72" s="1" t="s">
        <v>75</v>
      </c>
      <c r="AI72" s="1">
        <v>4</v>
      </c>
      <c r="AJ72" s="3">
        <v>45821</v>
      </c>
      <c r="AK72" s="3">
        <v>45817</v>
      </c>
      <c r="AL72" s="3">
        <v>45810</v>
      </c>
      <c r="AM72" s="3">
        <v>45818</v>
      </c>
      <c r="AN72" s="3">
        <v>45819</v>
      </c>
      <c r="AO72" s="3">
        <v>45820</v>
      </c>
      <c r="AP72" s="3">
        <v>45816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45752</v>
      </c>
      <c r="B73" s="14" t="s">
        <v>309</v>
      </c>
      <c r="C73" s="9" t="s">
        <v>80</v>
      </c>
      <c r="D73" s="13" t="s">
        <v>310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45821</v>
      </c>
      <c r="U73" s="11">
        <v>5000</v>
      </c>
      <c r="V73" s="10">
        <v>5168</v>
      </c>
      <c r="W73" s="10">
        <v>0</v>
      </c>
      <c r="X73" s="10">
        <v>5400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120</v>
      </c>
      <c r="AH73" s="1" t="s">
        <v>75</v>
      </c>
      <c r="AI73" s="1">
        <v>4</v>
      </c>
      <c r="AJ73" s="3">
        <v>45821</v>
      </c>
      <c r="AK73" s="3">
        <v>45817</v>
      </c>
      <c r="AL73" s="3">
        <v>45810</v>
      </c>
      <c r="AM73" s="3">
        <v>45818</v>
      </c>
      <c r="AN73" s="3">
        <v>45819</v>
      </c>
      <c r="AO73" s="3">
        <v>45820</v>
      </c>
      <c r="AP73" s="3">
        <v>45816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 t="s">
        <v>313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45808</v>
      </c>
      <c r="B74" s="14" t="s">
        <v>445</v>
      </c>
      <c r="C74" s="9" t="s">
        <v>436</v>
      </c>
      <c r="D74" s="13" t="s">
        <v>437</v>
      </c>
      <c r="E74" s="9">
        <v>20</v>
      </c>
      <c r="F74" s="9">
        <v>30</v>
      </c>
      <c r="G74" s="9" t="s">
        <v>60</v>
      </c>
      <c r="H74" s="9" t="s">
        <v>66</v>
      </c>
      <c r="I74" s="9">
        <v>80</v>
      </c>
      <c r="J74" s="9" t="s">
        <v>57</v>
      </c>
      <c r="K74" s="9">
        <v>5</v>
      </c>
      <c r="L74" s="9" t="s">
        <v>220</v>
      </c>
      <c r="M74" s="10">
        <v>21</v>
      </c>
      <c r="N74" s="9">
        <v>33</v>
      </c>
      <c r="O74" s="9">
        <v>40</v>
      </c>
      <c r="P74" s="10">
        <v>170.969464512</v>
      </c>
      <c r="Q74" s="10">
        <v>0</v>
      </c>
      <c r="R74" s="10">
        <v>170.969464512</v>
      </c>
      <c r="S74" s="9" t="s">
        <v>71</v>
      </c>
      <c r="T74" s="12">
        <v>45821</v>
      </c>
      <c r="U74" s="11">
        <v>10000</v>
      </c>
      <c r="V74" s="10">
        <v>0</v>
      </c>
      <c r="W74" s="10">
        <v>10000</v>
      </c>
      <c r="X74" s="10">
        <v>10500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120</v>
      </c>
      <c r="AH74" s="1" t="s">
        <v>68</v>
      </c>
      <c r="AI74" s="1">
        <v>4</v>
      </c>
      <c r="AJ74" s="3">
        <v>45821</v>
      </c>
      <c r="AK74" s="3">
        <v>45817</v>
      </c>
      <c r="AL74" s="3">
        <v>45811</v>
      </c>
      <c r="AM74" s="3">
        <v>45818</v>
      </c>
      <c r="AN74" s="3">
        <v>45819</v>
      </c>
      <c r="AO74" s="3">
        <v>45819</v>
      </c>
      <c r="AP74" s="3">
        <v>45816</v>
      </c>
      <c r="AQ74" s="3">
        <v>45820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45808</v>
      </c>
      <c r="B75" s="14" t="s">
        <v>453</v>
      </c>
      <c r="C75" s="9" t="s">
        <v>147</v>
      </c>
      <c r="D75" s="13" t="s">
        <v>155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322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45822</v>
      </c>
      <c r="U75" s="11">
        <v>5040</v>
      </c>
      <c r="V75" s="10">
        <v>0</v>
      </c>
      <c r="W75" s="10">
        <v>5040</v>
      </c>
      <c r="X75" s="10">
        <v>0</v>
      </c>
      <c r="Y75" s="10">
        <v>5292</v>
      </c>
      <c r="Z75" s="9" t="s">
        <v>81</v>
      </c>
      <c r="AA75" s="8">
        <v>5280.6600000000008</v>
      </c>
      <c r="AB75" s="8">
        <v>5280.6600000000008</v>
      </c>
      <c r="AC75" s="8">
        <v>0</v>
      </c>
      <c r="AD75" s="8">
        <v>0</v>
      </c>
      <c r="AE75" s="8">
        <v>5280.6600000000008</v>
      </c>
      <c r="AF75" s="8">
        <v>0</v>
      </c>
      <c r="AG75" s="1" t="s">
        <v>120</v>
      </c>
      <c r="AH75" s="1" t="s">
        <v>75</v>
      </c>
      <c r="AI75" s="1">
        <v>4</v>
      </c>
      <c r="AJ75" s="3">
        <v>45822</v>
      </c>
      <c r="AK75" s="3">
        <v>45818</v>
      </c>
      <c r="AL75" s="3">
        <v>45811</v>
      </c>
      <c r="AM75" s="3">
        <v>45819</v>
      </c>
      <c r="AN75" s="3">
        <v>45820</v>
      </c>
      <c r="AO75" s="3">
        <v>45821</v>
      </c>
      <c r="AP75" s="3">
        <v>45817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45803</v>
      </c>
      <c r="B76" s="14" t="s">
        <v>412</v>
      </c>
      <c r="C76" s="9" t="s">
        <v>111</v>
      </c>
      <c r="D76" s="13" t="s">
        <v>413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45831</v>
      </c>
      <c r="U76" s="11">
        <v>3000</v>
      </c>
      <c r="V76" s="10">
        <v>0</v>
      </c>
      <c r="W76" s="10">
        <v>3000</v>
      </c>
      <c r="X76" s="10">
        <v>0</v>
      </c>
      <c r="Y76" s="10">
        <v>3150</v>
      </c>
      <c r="Z76" s="9" t="s">
        <v>81</v>
      </c>
      <c r="AA76" s="8">
        <v>3310.89</v>
      </c>
      <c r="AB76" s="8">
        <v>3310.89</v>
      </c>
      <c r="AC76" s="8">
        <v>0</v>
      </c>
      <c r="AD76" s="8">
        <v>3310.89</v>
      </c>
      <c r="AE76" s="8">
        <v>0</v>
      </c>
      <c r="AF76" s="8">
        <v>0</v>
      </c>
      <c r="AG76" s="1" t="s">
        <v>120</v>
      </c>
      <c r="AH76" s="1" t="s">
        <v>75</v>
      </c>
      <c r="AI76" s="1">
        <v>4</v>
      </c>
      <c r="AJ76" s="3">
        <v>45831</v>
      </c>
      <c r="AK76" s="3">
        <v>45827</v>
      </c>
      <c r="AL76" s="3">
        <v>45820</v>
      </c>
      <c r="AM76" s="3">
        <v>45828</v>
      </c>
      <c r="AN76" s="3">
        <v>45829</v>
      </c>
      <c r="AO76" s="3">
        <v>45830</v>
      </c>
      <c r="AP76" s="3">
        <v>45826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45803</v>
      </c>
      <c r="B77" s="14" t="s">
        <v>408</v>
      </c>
      <c r="C77" s="9" t="s">
        <v>111</v>
      </c>
      <c r="D77" s="13" t="s">
        <v>409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45835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81</v>
      </c>
      <c r="AA77" s="8">
        <v>3310.89</v>
      </c>
      <c r="AB77" s="8">
        <v>3310.89</v>
      </c>
      <c r="AC77" s="8">
        <v>0</v>
      </c>
      <c r="AD77" s="8">
        <v>0</v>
      </c>
      <c r="AE77" s="8">
        <v>3310.89</v>
      </c>
      <c r="AF77" s="8">
        <v>0</v>
      </c>
      <c r="AG77" s="1" t="s">
        <v>120</v>
      </c>
      <c r="AH77" s="1" t="s">
        <v>75</v>
      </c>
      <c r="AI77" s="1">
        <v>4</v>
      </c>
      <c r="AJ77" s="3">
        <v>45835</v>
      </c>
      <c r="AK77" s="3">
        <v>45831</v>
      </c>
      <c r="AL77" s="3">
        <v>45824</v>
      </c>
      <c r="AM77" s="3">
        <v>45832</v>
      </c>
      <c r="AN77" s="3">
        <v>45833</v>
      </c>
      <c r="AO77" s="3">
        <v>45834</v>
      </c>
      <c r="AP77" s="3">
        <v>45830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45814</v>
      </c>
      <c r="B78" s="14" t="s">
        <v>500</v>
      </c>
      <c r="C78" s="9" t="s">
        <v>501</v>
      </c>
      <c r="D78" s="13" t="s">
        <v>502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45835</v>
      </c>
      <c r="U78" s="11">
        <v>20000</v>
      </c>
      <c r="V78" s="10">
        <v>0</v>
      </c>
      <c r="W78" s="10">
        <v>20000</v>
      </c>
      <c r="X78" s="10">
        <v>0</v>
      </c>
      <c r="Y78" s="10">
        <v>21000</v>
      </c>
      <c r="Z78" s="9" t="s">
        <v>81</v>
      </c>
      <c r="AA78" s="8">
        <v>21513.800000000003</v>
      </c>
      <c r="AB78" s="8">
        <v>21513.800000000003</v>
      </c>
      <c r="AC78" s="8">
        <v>0</v>
      </c>
      <c r="AD78" s="8">
        <v>0</v>
      </c>
      <c r="AE78" s="8">
        <v>21513.800000000003</v>
      </c>
      <c r="AF78" s="8">
        <v>0</v>
      </c>
      <c r="AG78" s="1" t="s">
        <v>120</v>
      </c>
      <c r="AH78" s="1" t="s">
        <v>75</v>
      </c>
      <c r="AI78" s="1">
        <v>4</v>
      </c>
      <c r="AJ78" s="3">
        <v>45835</v>
      </c>
      <c r="AK78" s="3">
        <v>45831</v>
      </c>
      <c r="AL78" s="3">
        <v>45824</v>
      </c>
      <c r="AM78" s="3">
        <v>45832</v>
      </c>
      <c r="AN78" s="3">
        <v>45833</v>
      </c>
      <c r="AO78" s="3">
        <v>45834</v>
      </c>
      <c r="AP78" s="3">
        <v>45830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45814</v>
      </c>
      <c r="B79" s="14" t="s">
        <v>500</v>
      </c>
      <c r="C79" s="9" t="s">
        <v>501</v>
      </c>
      <c r="D79" s="13" t="s">
        <v>503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45835</v>
      </c>
      <c r="U79" s="11">
        <v>10000</v>
      </c>
      <c r="V79" s="10">
        <v>0</v>
      </c>
      <c r="W79" s="10">
        <v>10000</v>
      </c>
      <c r="X79" s="10">
        <v>0</v>
      </c>
      <c r="Y79" s="10">
        <v>10500</v>
      </c>
      <c r="Z79" s="9" t="s">
        <v>81</v>
      </c>
      <c r="AA79" s="8">
        <v>10756.900000000001</v>
      </c>
      <c r="AB79" s="8">
        <v>10756.900000000001</v>
      </c>
      <c r="AC79" s="8">
        <v>0</v>
      </c>
      <c r="AD79" s="8">
        <v>0</v>
      </c>
      <c r="AE79" s="8">
        <v>10756.900000000001</v>
      </c>
      <c r="AF79" s="8">
        <v>0</v>
      </c>
      <c r="AG79" s="1" t="s">
        <v>120</v>
      </c>
      <c r="AH79" s="1" t="s">
        <v>75</v>
      </c>
      <c r="AI79" s="1">
        <v>4</v>
      </c>
      <c r="AJ79" s="3">
        <v>45835</v>
      </c>
      <c r="AK79" s="3">
        <v>45831</v>
      </c>
      <c r="AL79" s="3">
        <v>45824</v>
      </c>
      <c r="AM79" s="3">
        <v>45832</v>
      </c>
      <c r="AN79" s="3">
        <v>45833</v>
      </c>
      <c r="AO79" s="3">
        <v>45834</v>
      </c>
      <c r="AP79" s="3">
        <v>45830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45814</v>
      </c>
      <c r="B80" s="14" t="s">
        <v>500</v>
      </c>
      <c r="C80" s="9" t="s">
        <v>501</v>
      </c>
      <c r="D80" s="13" t="s">
        <v>504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45835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10756.900000000001</v>
      </c>
      <c r="AB80" s="8">
        <v>10756.900000000001</v>
      </c>
      <c r="AC80" s="8">
        <v>0</v>
      </c>
      <c r="AD80" s="8">
        <v>0</v>
      </c>
      <c r="AE80" s="8">
        <v>10756.900000000001</v>
      </c>
      <c r="AF80" s="8">
        <v>0</v>
      </c>
      <c r="AG80" s="1" t="s">
        <v>61</v>
      </c>
      <c r="AH80" s="1" t="s">
        <v>75</v>
      </c>
      <c r="AI80" s="1">
        <v>4</v>
      </c>
      <c r="AJ80" s="3">
        <v>45835</v>
      </c>
      <c r="AK80" s="3">
        <v>45831</v>
      </c>
      <c r="AL80" s="3">
        <v>45824</v>
      </c>
      <c r="AM80" s="3">
        <v>45832</v>
      </c>
      <c r="AN80" s="3">
        <v>45833</v>
      </c>
      <c r="AO80" s="3">
        <v>45834</v>
      </c>
      <c r="AP80" s="3">
        <v>45830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45814</v>
      </c>
      <c r="B81" s="14" t="s">
        <v>505</v>
      </c>
      <c r="C81" s="9" t="s">
        <v>501</v>
      </c>
      <c r="D81" s="13" t="s">
        <v>506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45835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81</v>
      </c>
      <c r="AA81" s="8">
        <v>5378.4500000000007</v>
      </c>
      <c r="AB81" s="8">
        <v>5378.4500000000007</v>
      </c>
      <c r="AC81" s="8">
        <v>0</v>
      </c>
      <c r="AD81" s="8">
        <v>0</v>
      </c>
      <c r="AE81" s="8">
        <v>5378.4500000000007</v>
      </c>
      <c r="AF81" s="8">
        <v>0</v>
      </c>
      <c r="AG81" s="1" t="s">
        <v>119</v>
      </c>
      <c r="AH81" s="1" t="s">
        <v>75</v>
      </c>
      <c r="AI81" s="1">
        <v>4</v>
      </c>
      <c r="AJ81" s="3">
        <v>45835</v>
      </c>
      <c r="AK81" s="3">
        <v>45831</v>
      </c>
      <c r="AL81" s="3">
        <v>45824</v>
      </c>
      <c r="AM81" s="3">
        <v>45832</v>
      </c>
      <c r="AN81" s="3">
        <v>45833</v>
      </c>
      <c r="AO81" s="3">
        <v>45834</v>
      </c>
      <c r="AP81" s="3">
        <v>45830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45814</v>
      </c>
      <c r="B82" s="14" t="s">
        <v>505</v>
      </c>
      <c r="C82" s="9" t="s">
        <v>501</v>
      </c>
      <c r="D82" s="13" t="s">
        <v>507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93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45835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10756.900000000001</v>
      </c>
      <c r="AB82" s="8">
        <v>10756.900000000001</v>
      </c>
      <c r="AC82" s="8">
        <v>0</v>
      </c>
      <c r="AD82" s="8">
        <v>0</v>
      </c>
      <c r="AE82" s="8">
        <v>10756.900000000001</v>
      </c>
      <c r="AF82" s="8">
        <v>0</v>
      </c>
      <c r="AG82" s="1" t="s">
        <v>119</v>
      </c>
      <c r="AH82" s="1" t="s">
        <v>75</v>
      </c>
      <c r="AI82" s="1">
        <v>4</v>
      </c>
      <c r="AJ82" s="3">
        <v>45835</v>
      </c>
      <c r="AK82" s="3">
        <v>45831</v>
      </c>
      <c r="AL82" s="3">
        <v>45824</v>
      </c>
      <c r="AM82" s="3">
        <v>45832</v>
      </c>
      <c r="AN82" s="3">
        <v>45833</v>
      </c>
      <c r="AO82" s="3">
        <v>45834</v>
      </c>
      <c r="AP82" s="3">
        <v>45830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 t="s">
        <v>141</v>
      </c>
      <c r="B83" s="14" t="s">
        <v>141</v>
      </c>
      <c r="C83" s="9" t="s">
        <v>147</v>
      </c>
      <c r="D83" s="13" t="s">
        <v>61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>
        <v>45838</v>
      </c>
      <c r="U83" s="11">
        <v>100000</v>
      </c>
      <c r="V83" s="10">
        <v>0</v>
      </c>
      <c r="W83" s="10">
        <v>100000</v>
      </c>
      <c r="X83" s="10">
        <v>0</v>
      </c>
      <c r="Y83" s="10">
        <v>105000</v>
      </c>
      <c r="Z83" s="9" t="s">
        <v>81</v>
      </c>
      <c r="AA83" s="8">
        <v>104775.00000000001</v>
      </c>
      <c r="AB83" s="8">
        <v>2938</v>
      </c>
      <c r="AC83" s="8">
        <v>101837.00000000001</v>
      </c>
      <c r="AD83" s="8">
        <v>0</v>
      </c>
      <c r="AE83" s="8">
        <v>104775.00000000001</v>
      </c>
      <c r="AF83" s="8">
        <v>0</v>
      </c>
      <c r="AG83" s="1" t="s">
        <v>119</v>
      </c>
      <c r="AH83" s="1" t="s">
        <v>75</v>
      </c>
      <c r="AI83" s="1">
        <v>4</v>
      </c>
      <c r="AJ83" s="3">
        <v>45838</v>
      </c>
      <c r="AK83" s="3">
        <v>45834</v>
      </c>
      <c r="AL83" s="3">
        <v>45827</v>
      </c>
      <c r="AM83" s="3">
        <v>45835</v>
      </c>
      <c r="AN83" s="3">
        <v>45836</v>
      </c>
      <c r="AO83" s="3">
        <v>45837</v>
      </c>
      <c r="AP83" s="3">
        <v>45833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7694.3511111111102</v>
      </c>
    </row>
    <row r="84" spans="1:56" ht="27.75" customHeight="1" x14ac:dyDescent="0.45">
      <c r="A84" s="3">
        <v>45796</v>
      </c>
      <c r="B84" s="14" t="s">
        <v>369</v>
      </c>
      <c r="C84" s="9" t="s">
        <v>147</v>
      </c>
      <c r="D84" s="13" t="s">
        <v>360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366</v>
      </c>
      <c r="V84" s="10">
        <v>0</v>
      </c>
      <c r="W84" s="10">
        <v>366</v>
      </c>
      <c r="X84" s="10">
        <v>5113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121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45796</v>
      </c>
      <c r="B85" s="14" t="s">
        <v>371</v>
      </c>
      <c r="C85" s="9" t="s">
        <v>147</v>
      </c>
      <c r="D85" s="13" t="s">
        <v>293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179</v>
      </c>
      <c r="V85" s="10">
        <v>0</v>
      </c>
      <c r="W85" s="10">
        <v>179</v>
      </c>
      <c r="X85" s="10">
        <v>11000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45796</v>
      </c>
      <c r="B86" s="14" t="s">
        <v>371</v>
      </c>
      <c r="C86" s="9" t="s">
        <v>147</v>
      </c>
      <c r="D86" s="13" t="s">
        <v>362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302</v>
      </c>
      <c r="V86" s="10">
        <v>0</v>
      </c>
      <c r="W86" s="10">
        <v>302</v>
      </c>
      <c r="X86" s="10">
        <v>5300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120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45796</v>
      </c>
      <c r="B87" s="14" t="s">
        <v>372</v>
      </c>
      <c r="C87" s="9" t="s">
        <v>147</v>
      </c>
      <c r="D87" s="13" t="s">
        <v>136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1200</v>
      </c>
      <c r="V87" s="10">
        <v>0</v>
      </c>
      <c r="W87" s="10">
        <v>1200</v>
      </c>
      <c r="X87" s="10">
        <v>10700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120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45798</v>
      </c>
      <c r="B88" s="14" t="s">
        <v>396</v>
      </c>
      <c r="C88" s="9" t="s">
        <v>111</v>
      </c>
      <c r="D88" s="13" t="s">
        <v>388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416.92688888888887</v>
      </c>
    </row>
    <row r="89" spans="1:56" ht="27.75" customHeight="1" x14ac:dyDescent="0.45">
      <c r="A89" s="3">
        <v>45782</v>
      </c>
      <c r="B89" s="14" t="s">
        <v>358</v>
      </c>
      <c r="C89" s="9" t="s">
        <v>80</v>
      </c>
      <c r="D89" s="13" t="s">
        <v>311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81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1667.7075555555555</v>
      </c>
    </row>
    <row r="90" spans="1:56" ht="27.75" customHeight="1" x14ac:dyDescent="0.45">
      <c r="A90" s="3">
        <v>45810</v>
      </c>
      <c r="B90" s="14" t="s">
        <v>463</v>
      </c>
      <c r="C90" s="9" t="s">
        <v>80</v>
      </c>
      <c r="D90" s="13" t="s">
        <v>257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93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63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81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119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416.92688888888887</v>
      </c>
    </row>
    <row r="91" spans="1:56" ht="27.75" customHeight="1" x14ac:dyDescent="0.45">
      <c r="A91" s="3">
        <v>45810</v>
      </c>
      <c r="B91" s="14" t="s">
        <v>464</v>
      </c>
      <c r="C91" s="9" t="s">
        <v>80</v>
      </c>
      <c r="D91" s="13" t="s">
        <v>465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3310.89</v>
      </c>
      <c r="AB91" s="8">
        <v>0</v>
      </c>
      <c r="AC91" s="8">
        <v>3310.89</v>
      </c>
      <c r="AD91" s="8">
        <v>0</v>
      </c>
      <c r="AE91" s="8">
        <v>3310.89</v>
      </c>
      <c r="AF91" s="8">
        <v>0</v>
      </c>
      <c r="AG91" s="1" t="s">
        <v>119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250.15613333333337</v>
      </c>
    </row>
    <row r="92" spans="1:56" ht="27.75" customHeight="1" x14ac:dyDescent="0.45">
      <c r="A92" s="3">
        <v>45721</v>
      </c>
      <c r="B92" s="14" t="s">
        <v>296</v>
      </c>
      <c r="C92" s="9" t="s">
        <v>147</v>
      </c>
      <c r="D92" s="13" t="s">
        <v>262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111</v>
      </c>
      <c r="V92" s="10">
        <v>0</v>
      </c>
      <c r="W92" s="10">
        <v>111</v>
      </c>
      <c r="X92" s="10">
        <v>5600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61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45611</v>
      </c>
      <c r="B93" s="14" t="s">
        <v>219</v>
      </c>
      <c r="C93" s="9" t="s">
        <v>147</v>
      </c>
      <c r="D93" s="13" t="s">
        <v>127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67</v>
      </c>
      <c r="V93" s="10">
        <v>67</v>
      </c>
      <c r="W93" s="10">
        <v>0</v>
      </c>
      <c r="X93" s="10">
        <v>80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45721</v>
      </c>
      <c r="B94" s="14" t="s">
        <v>297</v>
      </c>
      <c r="C94" s="9" t="s">
        <v>147</v>
      </c>
      <c r="D94" s="13" t="s">
        <v>294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734</v>
      </c>
      <c r="V94" s="10">
        <v>0</v>
      </c>
      <c r="W94" s="10">
        <v>734</v>
      </c>
      <c r="X94" s="10">
        <v>5520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120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140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 t="s">
        <v>141</v>
      </c>
      <c r="B95" s="14" t="s">
        <v>141</v>
      </c>
      <c r="C95" s="9" t="s">
        <v>80</v>
      </c>
      <c r="D95" s="13" t="s">
        <v>61</v>
      </c>
      <c r="E95" s="9">
        <v>20</v>
      </c>
      <c r="F95" s="9">
        <v>38</v>
      </c>
      <c r="G95" s="9" t="s">
        <v>60</v>
      </c>
      <c r="H95" s="9" t="s">
        <v>66</v>
      </c>
      <c r="I95" s="9">
        <v>100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45838</v>
      </c>
      <c r="U95" s="11">
        <v>20000</v>
      </c>
      <c r="V95" s="10">
        <v>0</v>
      </c>
      <c r="W95" s="10">
        <v>20000</v>
      </c>
      <c r="X95" s="10">
        <v>0</v>
      </c>
      <c r="Y95" s="10">
        <v>21000</v>
      </c>
      <c r="Z95" s="9" t="s">
        <v>81</v>
      </c>
      <c r="AA95" s="8">
        <v>22072.6</v>
      </c>
      <c r="AB95" s="8">
        <v>0</v>
      </c>
      <c r="AC95" s="8">
        <v>22072.6</v>
      </c>
      <c r="AD95" s="8">
        <v>0</v>
      </c>
      <c r="AE95" s="8">
        <v>22072.6</v>
      </c>
      <c r="AF95" s="8">
        <v>0</v>
      </c>
      <c r="AG95" s="1" t="s">
        <v>121</v>
      </c>
      <c r="AH95" s="1" t="s">
        <v>75</v>
      </c>
      <c r="AI95" s="1">
        <v>4</v>
      </c>
      <c r="AJ95" s="3">
        <v>45838</v>
      </c>
      <c r="AK95" s="3">
        <v>45834</v>
      </c>
      <c r="AL95" s="3">
        <v>45827</v>
      </c>
      <c r="AM95" s="3">
        <v>45835</v>
      </c>
      <c r="AN95" s="3">
        <v>45836</v>
      </c>
      <c r="AO95" s="3">
        <v>45837</v>
      </c>
      <c r="AP95" s="3">
        <v>45833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1667.7075555555555</v>
      </c>
    </row>
    <row r="96" spans="1:56" ht="27.75" customHeight="1" x14ac:dyDescent="0.45">
      <c r="A96" s="3" t="s">
        <v>141</v>
      </c>
      <c r="B96" s="14" t="s">
        <v>141</v>
      </c>
      <c r="C96" s="9" t="s">
        <v>98</v>
      </c>
      <c r="D96" s="13" t="s">
        <v>61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71</v>
      </c>
      <c r="T96" s="12">
        <v>45838</v>
      </c>
      <c r="U96" s="11">
        <v>40000</v>
      </c>
      <c r="V96" s="10">
        <v>0</v>
      </c>
      <c r="W96" s="10">
        <v>40000</v>
      </c>
      <c r="X96" s="10">
        <v>0</v>
      </c>
      <c r="Y96" s="10">
        <v>42000</v>
      </c>
      <c r="Z96" s="9" t="s">
        <v>81</v>
      </c>
      <c r="AA96" s="8">
        <v>43027.600000000006</v>
      </c>
      <c r="AB96" s="8">
        <v>0</v>
      </c>
      <c r="AC96" s="8">
        <v>43027.600000000006</v>
      </c>
      <c r="AD96" s="8">
        <v>0</v>
      </c>
      <c r="AE96" s="8">
        <v>43027.600000000006</v>
      </c>
      <c r="AF96" s="8">
        <v>0</v>
      </c>
      <c r="AG96" s="1" t="s">
        <v>119</v>
      </c>
      <c r="AH96" s="1" t="s">
        <v>75</v>
      </c>
      <c r="AI96" s="1">
        <v>4</v>
      </c>
      <c r="AJ96" s="3">
        <v>45838</v>
      </c>
      <c r="AK96" s="3">
        <v>45834</v>
      </c>
      <c r="AL96" s="3">
        <v>45827</v>
      </c>
      <c r="AM96" s="3">
        <v>45835</v>
      </c>
      <c r="AN96" s="3">
        <v>45836</v>
      </c>
      <c r="AO96" s="3">
        <v>45837</v>
      </c>
      <c r="AP96" s="3">
        <v>45833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3250.9742222222226</v>
      </c>
    </row>
    <row r="97" spans="1:56" ht="27.75" customHeight="1" x14ac:dyDescent="0.45">
      <c r="A97" s="3">
        <v>45681</v>
      </c>
      <c r="B97" s="14" t="s">
        <v>268</v>
      </c>
      <c r="C97" s="9" t="s">
        <v>80</v>
      </c>
      <c r="D97" s="13" t="s">
        <v>267</v>
      </c>
      <c r="E97" s="9">
        <v>20</v>
      </c>
      <c r="F97" s="9">
        <v>40</v>
      </c>
      <c r="G97" s="9" t="s">
        <v>60</v>
      </c>
      <c r="H97" s="9" t="s">
        <v>76</v>
      </c>
      <c r="I97" s="9">
        <v>108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81</v>
      </c>
      <c r="AA97" s="8">
        <v>3478.5300000000007</v>
      </c>
      <c r="AB97" s="8">
        <v>0</v>
      </c>
      <c r="AC97" s="8">
        <v>3478.5300000000007</v>
      </c>
      <c r="AD97" s="8">
        <v>0</v>
      </c>
      <c r="AE97" s="8">
        <v>3478.5300000000007</v>
      </c>
      <c r="AF97" s="8">
        <v>0</v>
      </c>
      <c r="AG97" s="1" t="s">
        <v>119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262.82226666666674</v>
      </c>
    </row>
    <row r="98" spans="1:56" ht="27.75" customHeight="1" x14ac:dyDescent="0.45">
      <c r="A98" s="3">
        <v>45705</v>
      </c>
      <c r="B98" s="14" t="s">
        <v>287</v>
      </c>
      <c r="C98" s="9" t="s">
        <v>147</v>
      </c>
      <c r="D98" s="13" t="s">
        <v>198</v>
      </c>
      <c r="E98" s="9">
        <v>20</v>
      </c>
      <c r="F98" s="9">
        <v>35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221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855</v>
      </c>
      <c r="V98" s="10">
        <v>0</v>
      </c>
      <c r="W98" s="10">
        <v>855</v>
      </c>
      <c r="X98" s="10">
        <v>16440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121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289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45674</v>
      </c>
      <c r="B99" s="14" t="s">
        <v>265</v>
      </c>
      <c r="C99" s="9" t="s">
        <v>147</v>
      </c>
      <c r="D99" s="13" t="s">
        <v>264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221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152</v>
      </c>
      <c r="V99" s="10">
        <v>0</v>
      </c>
      <c r="W99" s="10">
        <v>152</v>
      </c>
      <c r="X99" s="10">
        <v>6000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5987</v>
      </c>
      <c r="AG99" s="1" t="s">
        <v>119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288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45611</v>
      </c>
      <c r="B100" s="14" t="s">
        <v>218</v>
      </c>
      <c r="C100" s="9" t="s">
        <v>147</v>
      </c>
      <c r="D100" s="13" t="s">
        <v>217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117</v>
      </c>
      <c r="V100" s="10">
        <v>0</v>
      </c>
      <c r="W100" s="10">
        <v>117</v>
      </c>
      <c r="X100" s="10">
        <v>10065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45523</v>
      </c>
      <c r="B101" s="14" t="s">
        <v>195</v>
      </c>
      <c r="C101" s="9" t="s">
        <v>147</v>
      </c>
      <c r="D101" s="13" t="s">
        <v>193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1260</v>
      </c>
      <c r="V101" s="10">
        <v>0</v>
      </c>
      <c r="W101" s="10">
        <v>1260</v>
      </c>
      <c r="X101" s="10">
        <v>11095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45523</v>
      </c>
      <c r="B102" s="14" t="s">
        <v>195</v>
      </c>
      <c r="C102" s="9" t="s">
        <v>147</v>
      </c>
      <c r="D102" s="13" t="s">
        <v>194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89</v>
      </c>
      <c r="V102" s="10">
        <v>0</v>
      </c>
      <c r="W102" s="10">
        <v>89</v>
      </c>
      <c r="X102" s="10">
        <v>11180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45741</v>
      </c>
      <c r="B103" s="14" t="s">
        <v>304</v>
      </c>
      <c r="C103" s="9" t="s">
        <v>111</v>
      </c>
      <c r="D103" s="13" t="s">
        <v>302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137</v>
      </c>
      <c r="U103" s="11">
        <v>4000</v>
      </c>
      <c r="V103" s="10">
        <v>3857</v>
      </c>
      <c r="W103" s="10">
        <v>143</v>
      </c>
      <c r="X103" s="10">
        <v>4200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137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313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45720</v>
      </c>
      <c r="B104" s="14" t="s">
        <v>133</v>
      </c>
      <c r="C104" s="9" t="s">
        <v>111</v>
      </c>
      <c r="D104" s="13" t="s">
        <v>238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137</v>
      </c>
      <c r="U104" s="11">
        <v>4000</v>
      </c>
      <c r="V104" s="10">
        <v>4010</v>
      </c>
      <c r="W104" s="10">
        <v>0</v>
      </c>
      <c r="X104" s="10">
        <v>4470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75</v>
      </c>
      <c r="AI104" s="1">
        <v>4</v>
      </c>
      <c r="AJ104" s="3" t="s">
        <v>137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45720</v>
      </c>
      <c r="B105" s="14" t="s">
        <v>133</v>
      </c>
      <c r="C105" s="9" t="s">
        <v>111</v>
      </c>
      <c r="D105" s="13" t="s">
        <v>256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137</v>
      </c>
      <c r="U105" s="11">
        <v>3000</v>
      </c>
      <c r="V105" s="10">
        <v>3065</v>
      </c>
      <c r="W105" s="10">
        <v>0</v>
      </c>
      <c r="X105" s="10">
        <v>3300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75</v>
      </c>
      <c r="AI105" s="1">
        <v>4</v>
      </c>
      <c r="AJ105" s="3" t="s">
        <v>137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45541</v>
      </c>
      <c r="B106" s="14" t="s">
        <v>199</v>
      </c>
      <c r="C106" s="9" t="s">
        <v>111</v>
      </c>
      <c r="D106" s="13" t="s">
        <v>200</v>
      </c>
      <c r="E106" s="9">
        <v>20</v>
      </c>
      <c r="F106" s="9">
        <v>40</v>
      </c>
      <c r="G106" s="9" t="s">
        <v>60</v>
      </c>
      <c r="H106" s="9" t="s">
        <v>76</v>
      </c>
      <c r="I106" s="9">
        <v>108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137</v>
      </c>
      <c r="U106" s="11">
        <v>3000</v>
      </c>
      <c r="V106" s="10">
        <v>3318</v>
      </c>
      <c r="W106" s="10">
        <v>0</v>
      </c>
      <c r="X106" s="10">
        <v>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203</v>
      </c>
      <c r="AG106" s="1" t="s">
        <v>119</v>
      </c>
      <c r="AH106" s="1" t="s">
        <v>75</v>
      </c>
      <c r="AI106" s="1">
        <v>4</v>
      </c>
      <c r="AJ106" s="3" t="s">
        <v>137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>
        <v>0</v>
      </c>
      <c r="AY106" s="2" t="s">
        <v>259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45548</v>
      </c>
      <c r="B107" s="14" t="s">
        <v>202</v>
      </c>
      <c r="C107" s="9" t="s">
        <v>111</v>
      </c>
      <c r="D107" s="13" t="s">
        <v>201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137</v>
      </c>
      <c r="U107" s="11">
        <v>2500</v>
      </c>
      <c r="V107" s="10">
        <v>2364</v>
      </c>
      <c r="W107" s="10">
        <v>136</v>
      </c>
      <c r="X107" s="10">
        <v>5500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75</v>
      </c>
      <c r="AI107" s="1">
        <v>4</v>
      </c>
      <c r="AJ107" s="3" t="s">
        <v>137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140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45581</v>
      </c>
      <c r="B108" s="14" t="s">
        <v>207</v>
      </c>
      <c r="C108" s="9" t="s">
        <v>111</v>
      </c>
      <c r="D108" s="13" t="s">
        <v>208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137</v>
      </c>
      <c r="U108" s="11">
        <v>3000</v>
      </c>
      <c r="V108" s="10">
        <v>3194</v>
      </c>
      <c r="W108" s="10">
        <v>0</v>
      </c>
      <c r="X108" s="10">
        <v>5632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119</v>
      </c>
      <c r="AH108" s="1" t="s">
        <v>75</v>
      </c>
      <c r="AI108" s="1">
        <v>4</v>
      </c>
      <c r="AJ108" s="3" t="s">
        <v>137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20</v>
      </c>
      <c r="F109" s="9">
        <v>38</v>
      </c>
      <c r="G109" s="9">
        <v>0</v>
      </c>
      <c r="H109" s="9">
        <v>0</v>
      </c>
      <c r="I109" s="9">
        <v>84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81</v>
      </c>
      <c r="AA109" s="8">
        <v>287944.96005000011</v>
      </c>
      <c r="AB109" s="8">
        <v>81109.440050000005</v>
      </c>
      <c r="AC109" s="8">
        <v>206835.52000000002</v>
      </c>
      <c r="AD109" s="8">
        <v>5860.2752999999993</v>
      </c>
      <c r="AE109" s="8">
        <v>282084.68475000001</v>
      </c>
      <c r="AF109" s="8" t="s">
        <v>58</v>
      </c>
      <c r="AG109" s="1" t="s">
        <v>120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7.75" customHeight="1" x14ac:dyDescent="0.45">
      <c r="A110" s="3">
        <v>45818</v>
      </c>
      <c r="B110" s="14" t="s">
        <v>561</v>
      </c>
      <c r="C110" s="9" t="s">
        <v>86</v>
      </c>
      <c r="D110" s="13" t="s">
        <v>529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212</v>
      </c>
      <c r="T110" s="12">
        <v>45826</v>
      </c>
      <c r="U110" s="11">
        <v>10000</v>
      </c>
      <c r="V110" s="10">
        <v>0</v>
      </c>
      <c r="W110" s="10">
        <v>10000</v>
      </c>
      <c r="X110" s="10">
        <v>0</v>
      </c>
      <c r="Y110" s="10">
        <v>10500</v>
      </c>
      <c r="Z110" s="9" t="s">
        <v>82</v>
      </c>
      <c r="AA110" s="8">
        <v>10756.900000000001</v>
      </c>
      <c r="AB110" s="8">
        <v>10756.900000000001</v>
      </c>
      <c r="AC110" s="8">
        <v>0</v>
      </c>
      <c r="AD110" s="8">
        <v>0</v>
      </c>
      <c r="AE110" s="8">
        <v>0</v>
      </c>
      <c r="AF110" s="8" t="s">
        <v>530</v>
      </c>
      <c r="AG110" s="1" t="s">
        <v>120</v>
      </c>
      <c r="AH110" s="1" t="s">
        <v>74</v>
      </c>
      <c r="AI110" s="1">
        <v>2</v>
      </c>
      <c r="AJ110" s="3">
        <v>45826</v>
      </c>
      <c r="AK110" s="3">
        <v>0</v>
      </c>
      <c r="AL110" s="3">
        <v>45817</v>
      </c>
      <c r="AM110" s="3">
        <v>45824</v>
      </c>
      <c r="AN110" s="3">
        <v>45825</v>
      </c>
      <c r="AO110" s="3">
        <v>45825</v>
      </c>
      <c r="AP110" s="3">
        <v>45821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45818</v>
      </c>
      <c r="B111" s="14" t="s">
        <v>561</v>
      </c>
      <c r="C111" s="9" t="s">
        <v>86</v>
      </c>
      <c r="D111" s="13" t="s">
        <v>531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212</v>
      </c>
      <c r="T111" s="12">
        <v>45826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5378.4500000000007</v>
      </c>
      <c r="AB111" s="8">
        <v>5378.4500000000007</v>
      </c>
      <c r="AC111" s="8">
        <v>0</v>
      </c>
      <c r="AD111" s="8">
        <v>0</v>
      </c>
      <c r="AE111" s="8">
        <v>0</v>
      </c>
      <c r="AF111" s="8" t="s">
        <v>530</v>
      </c>
      <c r="AG111" s="1" t="s">
        <v>120</v>
      </c>
      <c r="AH111" s="1" t="s">
        <v>74</v>
      </c>
      <c r="AI111" s="1">
        <v>2</v>
      </c>
      <c r="AJ111" s="3">
        <v>45826</v>
      </c>
      <c r="AK111" s="3">
        <v>0</v>
      </c>
      <c r="AL111" s="3">
        <v>45817</v>
      </c>
      <c r="AM111" s="3">
        <v>45824</v>
      </c>
      <c r="AN111" s="3">
        <v>45825</v>
      </c>
      <c r="AO111" s="3">
        <v>45825</v>
      </c>
      <c r="AP111" s="3">
        <v>45821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45818</v>
      </c>
      <c r="B112" s="14" t="s">
        <v>561</v>
      </c>
      <c r="C112" s="9" t="s">
        <v>86</v>
      </c>
      <c r="D112" s="13" t="s">
        <v>535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212</v>
      </c>
      <c r="T112" s="12">
        <v>45826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82</v>
      </c>
      <c r="AA112" s="8">
        <v>5378.4500000000007</v>
      </c>
      <c r="AB112" s="8">
        <v>5378.4500000000007</v>
      </c>
      <c r="AC112" s="8">
        <v>0</v>
      </c>
      <c r="AD112" s="8">
        <v>0</v>
      </c>
      <c r="AE112" s="8">
        <v>0</v>
      </c>
      <c r="AF112" s="8" t="s">
        <v>530</v>
      </c>
      <c r="AG112" s="1" t="s">
        <v>120</v>
      </c>
      <c r="AH112" s="1" t="s">
        <v>74</v>
      </c>
      <c r="AI112" s="1">
        <v>2</v>
      </c>
      <c r="AJ112" s="3">
        <v>45826</v>
      </c>
      <c r="AK112" s="3">
        <v>0</v>
      </c>
      <c r="AL112" s="3">
        <v>45817</v>
      </c>
      <c r="AM112" s="3">
        <v>45824</v>
      </c>
      <c r="AN112" s="3">
        <v>45825</v>
      </c>
      <c r="AO112" s="3">
        <v>45825</v>
      </c>
      <c r="AP112" s="3">
        <v>45821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45812</v>
      </c>
      <c r="B113" s="14" t="s">
        <v>489</v>
      </c>
      <c r="C113" s="9" t="s">
        <v>73</v>
      </c>
      <c r="D113" s="13" t="s">
        <v>466</v>
      </c>
      <c r="E113" s="9">
        <v>20</v>
      </c>
      <c r="F113" s="9">
        <v>32</v>
      </c>
      <c r="G113" s="9" t="s">
        <v>60</v>
      </c>
      <c r="H113" s="9">
        <v>0</v>
      </c>
      <c r="I113" s="9">
        <v>72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150</v>
      </c>
      <c r="T113" s="12">
        <v>45827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82</v>
      </c>
      <c r="AA113" s="8">
        <v>4679.9500000000007</v>
      </c>
      <c r="AB113" s="8">
        <v>4679.9500000000007</v>
      </c>
      <c r="AC113" s="8">
        <v>0</v>
      </c>
      <c r="AD113" s="8">
        <v>0</v>
      </c>
      <c r="AE113" s="8">
        <v>0</v>
      </c>
      <c r="AF113" s="8" t="s">
        <v>467</v>
      </c>
      <c r="AG113" s="1" t="s">
        <v>119</v>
      </c>
      <c r="AH113" s="1" t="s">
        <v>74</v>
      </c>
      <c r="AI113" s="1">
        <v>2</v>
      </c>
      <c r="AJ113" s="3">
        <v>45827</v>
      </c>
      <c r="AK113" s="3">
        <v>0</v>
      </c>
      <c r="AL113" s="3">
        <v>45818</v>
      </c>
      <c r="AM113" s="3">
        <v>45825</v>
      </c>
      <c r="AN113" s="3">
        <v>45826</v>
      </c>
      <c r="AO113" s="3">
        <v>45826</v>
      </c>
      <c r="AP113" s="3">
        <v>45822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45820</v>
      </c>
      <c r="B114" s="14" t="s">
        <v>133</v>
      </c>
      <c r="C114" s="9" t="s">
        <v>73</v>
      </c>
      <c r="D114" s="13" t="s">
        <v>562</v>
      </c>
      <c r="E114" s="9">
        <v>20</v>
      </c>
      <c r="F114" s="9">
        <v>32</v>
      </c>
      <c r="G114" s="9" t="s">
        <v>60</v>
      </c>
      <c r="H114" s="9">
        <v>0</v>
      </c>
      <c r="I114" s="9">
        <v>72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150</v>
      </c>
      <c r="T114" s="12">
        <v>45832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82</v>
      </c>
      <c r="AA114" s="8">
        <v>4679.9500000000007</v>
      </c>
      <c r="AB114" s="8">
        <v>0</v>
      </c>
      <c r="AC114" s="8">
        <v>4679.9500000000007</v>
      </c>
      <c r="AD114" s="8">
        <v>0</v>
      </c>
      <c r="AE114" s="8">
        <v>0</v>
      </c>
      <c r="AF114" s="8" t="s">
        <v>563</v>
      </c>
      <c r="AG114" s="1" t="s">
        <v>120</v>
      </c>
      <c r="AH114" s="1" t="s">
        <v>74</v>
      </c>
      <c r="AI114" s="1">
        <v>2</v>
      </c>
      <c r="AJ114" s="3">
        <v>45832</v>
      </c>
      <c r="AK114" s="3">
        <v>0</v>
      </c>
      <c r="AL114" s="3">
        <v>45823</v>
      </c>
      <c r="AM114" s="3">
        <v>45830</v>
      </c>
      <c r="AN114" s="3">
        <v>45831</v>
      </c>
      <c r="AO114" s="3">
        <v>45831</v>
      </c>
      <c r="AP114" s="3">
        <v>45827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357.75617777777779</v>
      </c>
    </row>
    <row r="115" spans="1:56" ht="27.75" customHeight="1" x14ac:dyDescent="0.45">
      <c r="A115" s="3">
        <v>45818</v>
      </c>
      <c r="B115" s="14" t="s">
        <v>564</v>
      </c>
      <c r="C115" s="9" t="s">
        <v>86</v>
      </c>
      <c r="D115" s="13" t="s">
        <v>346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212</v>
      </c>
      <c r="T115" s="12">
        <v>45831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82</v>
      </c>
      <c r="AA115" s="8">
        <v>32270.700000000004</v>
      </c>
      <c r="AB115" s="8">
        <v>32270.700000000004</v>
      </c>
      <c r="AC115" s="8">
        <v>0</v>
      </c>
      <c r="AD115" s="8">
        <v>0</v>
      </c>
      <c r="AE115" s="8">
        <v>0</v>
      </c>
      <c r="AF115" s="8" t="s">
        <v>532</v>
      </c>
      <c r="AG115" s="1" t="s">
        <v>120</v>
      </c>
      <c r="AH115" s="1" t="s">
        <v>74</v>
      </c>
      <c r="AI115" s="1">
        <v>2</v>
      </c>
      <c r="AJ115" s="3">
        <v>45831</v>
      </c>
      <c r="AK115" s="3">
        <v>0</v>
      </c>
      <c r="AL115" s="3">
        <v>45822</v>
      </c>
      <c r="AM115" s="3">
        <v>45829</v>
      </c>
      <c r="AN115" s="3">
        <v>45830</v>
      </c>
      <c r="AO115" s="3">
        <v>45830</v>
      </c>
      <c r="AP115" s="3">
        <v>45826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45786</v>
      </c>
      <c r="B116" s="14" t="s">
        <v>356</v>
      </c>
      <c r="C116" s="9" t="s">
        <v>86</v>
      </c>
      <c r="D116" s="13" t="s">
        <v>351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252</v>
      </c>
      <c r="T116" s="12">
        <v>45838</v>
      </c>
      <c r="U116" s="11">
        <v>10000</v>
      </c>
      <c r="V116" s="10">
        <v>10196</v>
      </c>
      <c r="W116" s="10">
        <v>0</v>
      </c>
      <c r="X116" s="10">
        <v>10500</v>
      </c>
      <c r="Y116" s="10">
        <v>0</v>
      </c>
      <c r="Z116" s="9" t="s">
        <v>82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239</v>
      </c>
      <c r="AG116" s="1" t="s">
        <v>120</v>
      </c>
      <c r="AH116" s="1" t="s">
        <v>74</v>
      </c>
      <c r="AI116" s="1">
        <v>2</v>
      </c>
      <c r="AJ116" s="3">
        <v>45838</v>
      </c>
      <c r="AK116" s="3">
        <v>0</v>
      </c>
      <c r="AL116" s="3">
        <v>45829</v>
      </c>
      <c r="AM116" s="3">
        <v>45836</v>
      </c>
      <c r="AN116" s="3">
        <v>45837</v>
      </c>
      <c r="AO116" s="3">
        <v>45837</v>
      </c>
      <c r="AP116" s="3">
        <v>45833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45813</v>
      </c>
      <c r="B117" s="14" t="s">
        <v>508</v>
      </c>
      <c r="C117" s="9" t="s">
        <v>86</v>
      </c>
      <c r="D117" s="13" t="s">
        <v>490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252</v>
      </c>
      <c r="T117" s="12">
        <v>45838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5378.4500000000007</v>
      </c>
      <c r="AB117" s="8">
        <v>5378.4500000000007</v>
      </c>
      <c r="AC117" s="8">
        <v>0</v>
      </c>
      <c r="AD117" s="8">
        <v>0</v>
      </c>
      <c r="AE117" s="8">
        <v>0</v>
      </c>
      <c r="AF117" s="8" t="s">
        <v>239</v>
      </c>
      <c r="AG117" s="1" t="s">
        <v>121</v>
      </c>
      <c r="AH117" s="1" t="s">
        <v>74</v>
      </c>
      <c r="AI117" s="1">
        <v>2</v>
      </c>
      <c r="AJ117" s="3">
        <v>45838</v>
      </c>
      <c r="AK117" s="3">
        <v>0</v>
      </c>
      <c r="AL117" s="3">
        <v>45829</v>
      </c>
      <c r="AM117" s="3">
        <v>45836</v>
      </c>
      <c r="AN117" s="3">
        <v>45837</v>
      </c>
      <c r="AO117" s="3">
        <v>45837</v>
      </c>
      <c r="AP117" s="3">
        <v>45833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45818</v>
      </c>
      <c r="B118" s="14" t="s">
        <v>565</v>
      </c>
      <c r="C118" s="9" t="s">
        <v>546</v>
      </c>
      <c r="D118" s="13" t="s">
        <v>547</v>
      </c>
      <c r="E118" s="9">
        <v>20</v>
      </c>
      <c r="F118" s="9">
        <v>34</v>
      </c>
      <c r="G118" s="9" t="s">
        <v>60</v>
      </c>
      <c r="H118" s="9">
        <v>0</v>
      </c>
      <c r="I118" s="9">
        <v>75</v>
      </c>
      <c r="J118" s="9" t="s">
        <v>57</v>
      </c>
      <c r="K118" s="9">
        <v>5</v>
      </c>
      <c r="L118" s="9" t="s">
        <v>93</v>
      </c>
      <c r="M118" s="10">
        <v>21</v>
      </c>
      <c r="N118" s="9">
        <v>37</v>
      </c>
      <c r="O118" s="9">
        <v>40</v>
      </c>
      <c r="P118" s="10">
        <v>479.23258992000001</v>
      </c>
      <c r="Q118" s="10">
        <v>0</v>
      </c>
      <c r="R118" s="10">
        <v>479.23258992000001</v>
      </c>
      <c r="S118" s="9" t="s">
        <v>71</v>
      </c>
      <c r="T118" s="12">
        <v>45832</v>
      </c>
      <c r="U118" s="11">
        <v>25000</v>
      </c>
      <c r="V118" s="10">
        <v>0</v>
      </c>
      <c r="W118" s="10">
        <v>25000</v>
      </c>
      <c r="X118" s="10">
        <v>0</v>
      </c>
      <c r="Y118" s="10">
        <v>26250</v>
      </c>
      <c r="Z118" s="9" t="s">
        <v>82</v>
      </c>
      <c r="AA118" s="8">
        <v>24796.750000000004</v>
      </c>
      <c r="AB118" s="8">
        <v>24796.750000000004</v>
      </c>
      <c r="AC118" s="8">
        <v>0</v>
      </c>
      <c r="AD118" s="8">
        <v>0</v>
      </c>
      <c r="AE118" s="8">
        <v>0</v>
      </c>
      <c r="AF118" s="8" t="s">
        <v>421</v>
      </c>
      <c r="AG118" s="1" t="s">
        <v>121</v>
      </c>
      <c r="AH118" s="1" t="s">
        <v>72</v>
      </c>
      <c r="AI118" s="1">
        <v>3</v>
      </c>
      <c r="AJ118" s="3">
        <v>45832</v>
      </c>
      <c r="AK118" s="3">
        <v>0</v>
      </c>
      <c r="AL118" s="3">
        <v>45822</v>
      </c>
      <c r="AM118" s="3">
        <v>45829</v>
      </c>
      <c r="AN118" s="3">
        <v>45830</v>
      </c>
      <c r="AO118" s="3">
        <v>45830</v>
      </c>
      <c r="AP118" s="3">
        <v>45827</v>
      </c>
      <c r="AQ118" s="3">
        <v>45831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45818</v>
      </c>
      <c r="B119" s="14" t="s">
        <v>566</v>
      </c>
      <c r="C119" s="9" t="s">
        <v>86</v>
      </c>
      <c r="D119" s="13" t="s">
        <v>346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212</v>
      </c>
      <c r="T119" s="12">
        <v>45842</v>
      </c>
      <c r="U119" s="11">
        <v>50000</v>
      </c>
      <c r="V119" s="10">
        <v>0</v>
      </c>
      <c r="W119" s="10">
        <v>50000</v>
      </c>
      <c r="X119" s="10">
        <v>0</v>
      </c>
      <c r="Y119" s="10">
        <v>52500</v>
      </c>
      <c r="Z119" s="9" t="s">
        <v>82</v>
      </c>
      <c r="AA119" s="8">
        <v>53784.500000000007</v>
      </c>
      <c r="AB119" s="8">
        <v>53784.500000000007</v>
      </c>
      <c r="AC119" s="8">
        <v>0</v>
      </c>
      <c r="AD119" s="8">
        <v>0</v>
      </c>
      <c r="AE119" s="8">
        <v>0</v>
      </c>
      <c r="AF119" s="8" t="s">
        <v>532</v>
      </c>
      <c r="AG119" s="1" t="s">
        <v>120</v>
      </c>
      <c r="AH119" s="1" t="s">
        <v>74</v>
      </c>
      <c r="AI119" s="1">
        <v>2</v>
      </c>
      <c r="AJ119" s="3">
        <v>45842</v>
      </c>
      <c r="AK119" s="3">
        <v>0</v>
      </c>
      <c r="AL119" s="3">
        <v>45833</v>
      </c>
      <c r="AM119" s="3">
        <v>45840</v>
      </c>
      <c r="AN119" s="3">
        <v>45841</v>
      </c>
      <c r="AO119" s="3">
        <v>45841</v>
      </c>
      <c r="AP119" s="3">
        <v>45837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45805</v>
      </c>
      <c r="B120" s="14" t="s">
        <v>430</v>
      </c>
      <c r="C120" s="9" t="s">
        <v>86</v>
      </c>
      <c r="D120" s="13" t="s">
        <v>431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212</v>
      </c>
      <c r="T120" s="12">
        <v>45845</v>
      </c>
      <c r="U120" s="11">
        <v>5000</v>
      </c>
      <c r="V120" s="10">
        <v>0</v>
      </c>
      <c r="W120" s="10">
        <v>5000</v>
      </c>
      <c r="X120" s="10">
        <v>5400</v>
      </c>
      <c r="Y120" s="10">
        <v>0</v>
      </c>
      <c r="Z120" s="9" t="s">
        <v>82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347</v>
      </c>
      <c r="AG120" s="1" t="s">
        <v>120</v>
      </c>
      <c r="AH120" s="1" t="s">
        <v>74</v>
      </c>
      <c r="AI120" s="1">
        <v>2</v>
      </c>
      <c r="AJ120" s="3">
        <v>45845</v>
      </c>
      <c r="AK120" s="3">
        <v>0</v>
      </c>
      <c r="AL120" s="3">
        <v>45836</v>
      </c>
      <c r="AM120" s="3">
        <v>45843</v>
      </c>
      <c r="AN120" s="3">
        <v>45844</v>
      </c>
      <c r="AO120" s="3">
        <v>45844</v>
      </c>
      <c r="AP120" s="3">
        <v>45840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>
        <v>45805</v>
      </c>
      <c r="B121" s="14" t="s">
        <v>430</v>
      </c>
      <c r="C121" s="9" t="s">
        <v>86</v>
      </c>
      <c r="D121" s="13" t="s">
        <v>328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57</v>
      </c>
      <c r="K121" s="9">
        <v>3</v>
      </c>
      <c r="L121" s="9" t="s">
        <v>92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212</v>
      </c>
      <c r="T121" s="12">
        <v>45845</v>
      </c>
      <c r="U121" s="11">
        <v>5000</v>
      </c>
      <c r="V121" s="10">
        <v>0</v>
      </c>
      <c r="W121" s="10">
        <v>5000</v>
      </c>
      <c r="X121" s="10">
        <v>5450</v>
      </c>
      <c r="Y121" s="10">
        <v>0</v>
      </c>
      <c r="Z121" s="9" t="s">
        <v>82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 t="s">
        <v>347</v>
      </c>
      <c r="AG121" s="1" t="s">
        <v>120</v>
      </c>
      <c r="AH121" s="1" t="s">
        <v>74</v>
      </c>
      <c r="AI121" s="1">
        <v>2</v>
      </c>
      <c r="AJ121" s="3">
        <v>45845</v>
      </c>
      <c r="AK121" s="3">
        <v>0</v>
      </c>
      <c r="AL121" s="3">
        <v>45836</v>
      </c>
      <c r="AM121" s="3">
        <v>45843</v>
      </c>
      <c r="AN121" s="3">
        <v>45844</v>
      </c>
      <c r="AO121" s="3">
        <v>45844</v>
      </c>
      <c r="AP121" s="3">
        <v>45840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45818</v>
      </c>
      <c r="B122" s="14" t="s">
        <v>567</v>
      </c>
      <c r="C122" s="9" t="s">
        <v>86</v>
      </c>
      <c r="D122" s="13" t="s">
        <v>533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57</v>
      </c>
      <c r="K122" s="9">
        <v>3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212</v>
      </c>
      <c r="T122" s="12">
        <v>45847</v>
      </c>
      <c r="U122" s="11">
        <v>30000</v>
      </c>
      <c r="V122" s="10">
        <v>0</v>
      </c>
      <c r="W122" s="10">
        <v>30000</v>
      </c>
      <c r="X122" s="10">
        <v>0</v>
      </c>
      <c r="Y122" s="10">
        <v>31500</v>
      </c>
      <c r="Z122" s="9" t="s">
        <v>82</v>
      </c>
      <c r="AA122" s="8">
        <v>32270.700000000004</v>
      </c>
      <c r="AB122" s="8">
        <v>32270.700000000004</v>
      </c>
      <c r="AC122" s="8">
        <v>0</v>
      </c>
      <c r="AD122" s="8">
        <v>0</v>
      </c>
      <c r="AE122" s="8">
        <v>0</v>
      </c>
      <c r="AF122" s="8" t="s">
        <v>532</v>
      </c>
      <c r="AG122" s="1" t="s">
        <v>120</v>
      </c>
      <c r="AH122" s="1" t="s">
        <v>74</v>
      </c>
      <c r="AI122" s="1">
        <v>2</v>
      </c>
      <c r="AJ122" s="3">
        <v>45847</v>
      </c>
      <c r="AK122" s="3">
        <v>0</v>
      </c>
      <c r="AL122" s="3">
        <v>45838</v>
      </c>
      <c r="AM122" s="3">
        <v>45845</v>
      </c>
      <c r="AN122" s="3">
        <v>45846</v>
      </c>
      <c r="AO122" s="3">
        <v>45846</v>
      </c>
      <c r="AP122" s="3">
        <v>45842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45818</v>
      </c>
      <c r="B123" s="14" t="s">
        <v>568</v>
      </c>
      <c r="C123" s="9" t="s">
        <v>86</v>
      </c>
      <c r="D123" s="13" t="s">
        <v>534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57</v>
      </c>
      <c r="K123" s="9">
        <v>3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212</v>
      </c>
      <c r="T123" s="12">
        <v>45847</v>
      </c>
      <c r="U123" s="11">
        <v>30000</v>
      </c>
      <c r="V123" s="10">
        <v>0</v>
      </c>
      <c r="W123" s="10">
        <v>30000</v>
      </c>
      <c r="X123" s="10">
        <v>0</v>
      </c>
      <c r="Y123" s="10">
        <v>31500</v>
      </c>
      <c r="Z123" s="9" t="s">
        <v>82</v>
      </c>
      <c r="AA123" s="8">
        <v>32270.700000000004</v>
      </c>
      <c r="AB123" s="8">
        <v>32270.700000000004</v>
      </c>
      <c r="AC123" s="8">
        <v>0</v>
      </c>
      <c r="AD123" s="8">
        <v>0</v>
      </c>
      <c r="AE123" s="8">
        <v>0</v>
      </c>
      <c r="AF123" s="8" t="s">
        <v>532</v>
      </c>
      <c r="AG123" s="1" t="s">
        <v>119</v>
      </c>
      <c r="AH123" s="1" t="s">
        <v>74</v>
      </c>
      <c r="AI123" s="1">
        <v>2</v>
      </c>
      <c r="AJ123" s="3">
        <v>45847</v>
      </c>
      <c r="AK123" s="3">
        <v>0</v>
      </c>
      <c r="AL123" s="3">
        <v>45838</v>
      </c>
      <c r="AM123" s="3">
        <v>45845</v>
      </c>
      <c r="AN123" s="3">
        <v>45846</v>
      </c>
      <c r="AO123" s="3">
        <v>45846</v>
      </c>
      <c r="AP123" s="3">
        <v>45842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45818</v>
      </c>
      <c r="B124" s="14" t="s">
        <v>567</v>
      </c>
      <c r="C124" s="9" t="s">
        <v>86</v>
      </c>
      <c r="D124" s="13" t="s">
        <v>346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57</v>
      </c>
      <c r="K124" s="9">
        <v>3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212</v>
      </c>
      <c r="T124" s="12">
        <v>45859</v>
      </c>
      <c r="U124" s="11">
        <v>50000</v>
      </c>
      <c r="V124" s="10">
        <v>0</v>
      </c>
      <c r="W124" s="10">
        <v>50000</v>
      </c>
      <c r="X124" s="10">
        <v>0</v>
      </c>
      <c r="Y124" s="10">
        <v>52500</v>
      </c>
      <c r="Z124" s="9" t="s">
        <v>82</v>
      </c>
      <c r="AA124" s="8">
        <v>53784.500000000007</v>
      </c>
      <c r="AB124" s="8">
        <v>18724</v>
      </c>
      <c r="AC124" s="8">
        <v>35060.500000000007</v>
      </c>
      <c r="AD124" s="8">
        <v>0</v>
      </c>
      <c r="AE124" s="8">
        <v>0</v>
      </c>
      <c r="AF124" s="8" t="s">
        <v>532</v>
      </c>
      <c r="AG124" s="1" t="s">
        <v>61</v>
      </c>
      <c r="AH124" s="1" t="s">
        <v>74</v>
      </c>
      <c r="AI124" s="1">
        <v>2</v>
      </c>
      <c r="AJ124" s="3">
        <v>45859</v>
      </c>
      <c r="AK124" s="3">
        <v>0</v>
      </c>
      <c r="AL124" s="3">
        <v>45850</v>
      </c>
      <c r="AM124" s="3">
        <v>45857</v>
      </c>
      <c r="AN124" s="3">
        <v>45858</v>
      </c>
      <c r="AO124" s="3">
        <v>45858</v>
      </c>
      <c r="AP124" s="3">
        <v>45854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104</v>
      </c>
      <c r="BD124" s="56">
        <v>2680.1804444444451</v>
      </c>
    </row>
    <row r="125" spans="1:56" ht="27.75" customHeight="1" x14ac:dyDescent="0.45">
      <c r="A125" s="3">
        <v>45818</v>
      </c>
      <c r="B125" s="14" t="s">
        <v>568</v>
      </c>
      <c r="C125" s="9" t="s">
        <v>86</v>
      </c>
      <c r="D125" s="13" t="s">
        <v>533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57</v>
      </c>
      <c r="K125" s="9">
        <v>3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212</v>
      </c>
      <c r="T125" s="12">
        <v>45859</v>
      </c>
      <c r="U125" s="11">
        <v>30000</v>
      </c>
      <c r="V125" s="10">
        <v>0</v>
      </c>
      <c r="W125" s="10">
        <v>30000</v>
      </c>
      <c r="X125" s="10">
        <v>0</v>
      </c>
      <c r="Y125" s="10">
        <v>31500</v>
      </c>
      <c r="Z125" s="9" t="s">
        <v>82</v>
      </c>
      <c r="AA125" s="8">
        <v>32270.700000000004</v>
      </c>
      <c r="AB125" s="8">
        <v>0</v>
      </c>
      <c r="AC125" s="8">
        <v>32270.700000000004</v>
      </c>
      <c r="AD125" s="8">
        <v>0</v>
      </c>
      <c r="AE125" s="8">
        <v>0</v>
      </c>
      <c r="AF125" s="8" t="s">
        <v>532</v>
      </c>
      <c r="AG125" s="1" t="s">
        <v>119</v>
      </c>
      <c r="AH125" s="1" t="s">
        <v>74</v>
      </c>
      <c r="AI125" s="1">
        <v>2</v>
      </c>
      <c r="AJ125" s="3">
        <v>45859</v>
      </c>
      <c r="AK125" s="3">
        <v>0</v>
      </c>
      <c r="AL125" s="3">
        <v>45850</v>
      </c>
      <c r="AM125" s="3">
        <v>45857</v>
      </c>
      <c r="AN125" s="3">
        <v>45858</v>
      </c>
      <c r="AO125" s="3">
        <v>45858</v>
      </c>
      <c r="AP125" s="3">
        <v>45854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104</v>
      </c>
      <c r="BD125" s="56">
        <v>2466.9157333333337</v>
      </c>
    </row>
    <row r="126" spans="1:56" ht="27.75" customHeight="1" x14ac:dyDescent="0.45">
      <c r="A126" s="3">
        <v>45796</v>
      </c>
      <c r="B126" s="14" t="s">
        <v>375</v>
      </c>
      <c r="C126" s="9" t="s">
        <v>147</v>
      </c>
      <c r="D126" s="13" t="s">
        <v>363</v>
      </c>
      <c r="E126" s="9">
        <v>20</v>
      </c>
      <c r="F126" s="9">
        <v>36</v>
      </c>
      <c r="G126" s="9" t="s">
        <v>60</v>
      </c>
      <c r="H126" s="9">
        <v>0</v>
      </c>
      <c r="I126" s="9">
        <v>78</v>
      </c>
      <c r="J126" s="9" t="s">
        <v>57</v>
      </c>
      <c r="K126" s="9">
        <v>5</v>
      </c>
      <c r="L126" s="9" t="s">
        <v>221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112</v>
      </c>
      <c r="T126" s="12" t="s">
        <v>63</v>
      </c>
      <c r="U126" s="11">
        <v>640</v>
      </c>
      <c r="V126" s="10">
        <v>0</v>
      </c>
      <c r="W126" s="10">
        <v>640</v>
      </c>
      <c r="X126" s="10">
        <v>83500</v>
      </c>
      <c r="Y126" s="10">
        <v>0</v>
      </c>
      <c r="Z126" s="9" t="s">
        <v>82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240</v>
      </c>
      <c r="AG126" s="1" t="s">
        <v>119</v>
      </c>
      <c r="AH126" s="1" t="s">
        <v>74</v>
      </c>
      <c r="AI126" s="1">
        <v>2</v>
      </c>
      <c r="AJ126" s="3" t="s">
        <v>63</v>
      </c>
      <c r="AK126" s="3">
        <v>0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104</v>
      </c>
      <c r="BD126" s="56">
        <v>0</v>
      </c>
    </row>
    <row r="127" spans="1:56" ht="27.75" customHeight="1" x14ac:dyDescent="0.45">
      <c r="A127" s="3" t="s">
        <v>141</v>
      </c>
      <c r="B127" s="14" t="s">
        <v>141</v>
      </c>
      <c r="C127" s="9" t="s">
        <v>147</v>
      </c>
      <c r="D127" s="13" t="s">
        <v>61</v>
      </c>
      <c r="E127" s="9">
        <v>20</v>
      </c>
      <c r="F127" s="9">
        <v>36</v>
      </c>
      <c r="G127" s="9" t="s">
        <v>60</v>
      </c>
      <c r="H127" s="9">
        <v>0</v>
      </c>
      <c r="I127" s="9">
        <v>78</v>
      </c>
      <c r="J127" s="9" t="s">
        <v>57</v>
      </c>
      <c r="K127" s="9">
        <v>5</v>
      </c>
      <c r="L127" s="9" t="s">
        <v>221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112</v>
      </c>
      <c r="T127" s="12">
        <v>45838</v>
      </c>
      <c r="U127" s="11">
        <v>150000</v>
      </c>
      <c r="V127" s="10">
        <v>0</v>
      </c>
      <c r="W127" s="10">
        <v>150000</v>
      </c>
      <c r="X127" s="10">
        <v>0</v>
      </c>
      <c r="Y127" s="10">
        <v>157500</v>
      </c>
      <c r="Z127" s="9" t="s">
        <v>82</v>
      </c>
      <c r="AA127" s="8">
        <v>157162.5</v>
      </c>
      <c r="AB127" s="8">
        <v>0</v>
      </c>
      <c r="AC127" s="8">
        <v>157162.5</v>
      </c>
      <c r="AD127" s="8">
        <v>0</v>
      </c>
      <c r="AE127" s="8">
        <v>0</v>
      </c>
      <c r="AF127" s="8" t="s">
        <v>240</v>
      </c>
      <c r="AG127" s="1" t="s">
        <v>119</v>
      </c>
      <c r="AH127" s="1" t="s">
        <v>74</v>
      </c>
      <c r="AI127" s="1">
        <v>2</v>
      </c>
      <c r="AJ127" s="3">
        <v>45838</v>
      </c>
      <c r="AK127" s="3">
        <v>0</v>
      </c>
      <c r="AL127" s="3">
        <v>45829</v>
      </c>
      <c r="AM127" s="3">
        <v>45836</v>
      </c>
      <c r="AN127" s="3">
        <v>45837</v>
      </c>
      <c r="AO127" s="3">
        <v>45837</v>
      </c>
      <c r="AP127" s="3">
        <v>45833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104</v>
      </c>
      <c r="BD127" s="56">
        <v>12014.2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37</v>
      </c>
      <c r="G128" s="9">
        <v>0</v>
      </c>
      <c r="H128" s="9">
        <v>0</v>
      </c>
      <c r="I128" s="9">
        <v>80</v>
      </c>
      <c r="J128" s="9" t="s">
        <v>57</v>
      </c>
      <c r="K128" s="9">
        <v>3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82</v>
      </c>
      <c r="AA128" s="8">
        <v>454863.20000000007</v>
      </c>
      <c r="AB128" s="8">
        <v>225689.55000000005</v>
      </c>
      <c r="AC128" s="8">
        <v>229173.65000000002</v>
      </c>
      <c r="AD128" s="8">
        <v>0</v>
      </c>
      <c r="AE128" s="8">
        <v>0</v>
      </c>
      <c r="AF128" s="8" t="s">
        <v>58</v>
      </c>
      <c r="AG128" s="1" t="s">
        <v>119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45815</v>
      </c>
      <c r="B129" s="14" t="s">
        <v>518</v>
      </c>
      <c r="C129" s="9" t="s">
        <v>519</v>
      </c>
      <c r="D129" s="13" t="s">
        <v>332</v>
      </c>
      <c r="E129" s="9">
        <v>20</v>
      </c>
      <c r="F129" s="9">
        <v>34</v>
      </c>
      <c r="G129" s="9" t="s">
        <v>60</v>
      </c>
      <c r="H129" s="9">
        <v>0</v>
      </c>
      <c r="I129" s="9">
        <v>85</v>
      </c>
      <c r="J129" s="9" t="s">
        <v>57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128</v>
      </c>
      <c r="T129" s="12">
        <v>45838</v>
      </c>
      <c r="U129" s="11">
        <v>1345000</v>
      </c>
      <c r="V129" s="10">
        <v>0</v>
      </c>
      <c r="W129" s="10">
        <v>1345000</v>
      </c>
      <c r="X129" s="10">
        <v>821680</v>
      </c>
      <c r="Y129" s="10">
        <v>549486</v>
      </c>
      <c r="Z129" s="9" t="s">
        <v>333</v>
      </c>
      <c r="AA129" s="8">
        <v>500426.24146199995</v>
      </c>
      <c r="AB129" s="8">
        <v>42622.66217932431</v>
      </c>
      <c r="AC129" s="8">
        <v>457803.57928267564</v>
      </c>
      <c r="AD129" s="8">
        <v>0</v>
      </c>
      <c r="AE129" s="8">
        <v>0</v>
      </c>
      <c r="AF129" s="8">
        <v>0</v>
      </c>
      <c r="AG129" s="1" t="s">
        <v>119</v>
      </c>
      <c r="AH129" s="1" t="s">
        <v>74</v>
      </c>
      <c r="AI129" s="1">
        <v>2</v>
      </c>
      <c r="AJ129" s="3">
        <v>45838</v>
      </c>
      <c r="AK129" s="3">
        <v>0</v>
      </c>
      <c r="AL129" s="3">
        <v>45829</v>
      </c>
      <c r="AM129" s="3">
        <v>45836</v>
      </c>
      <c r="AN129" s="3">
        <v>45837</v>
      </c>
      <c r="AO129" s="3">
        <v>45837</v>
      </c>
      <c r="AP129" s="3">
        <v>45833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334</v>
      </c>
      <c r="BD129" s="56">
        <v>40210.414380328344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20</v>
      </c>
      <c r="F130" s="9">
        <v>34</v>
      </c>
      <c r="G130" s="9">
        <v>0</v>
      </c>
      <c r="H130" s="9">
        <v>0</v>
      </c>
      <c r="I130" s="9">
        <v>85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333</v>
      </c>
      <c r="AA130" s="8">
        <v>500426.24146199995</v>
      </c>
      <c r="AB130" s="8">
        <v>42622.66217932431</v>
      </c>
      <c r="AC130" s="8">
        <v>457803.57928267564</v>
      </c>
      <c r="AD130" s="8">
        <v>0</v>
      </c>
      <c r="AE130" s="8">
        <v>0</v>
      </c>
      <c r="AF130" s="8" t="s">
        <v>58</v>
      </c>
      <c r="AG130" s="1" t="s">
        <v>122</v>
      </c>
      <c r="AH130" s="1">
        <v>0</v>
      </c>
      <c r="AI130" s="1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335</v>
      </c>
      <c r="BD130" s="56">
        <v>0</v>
      </c>
    </row>
    <row r="131" spans="1:56" ht="27.75" customHeight="1" x14ac:dyDescent="0.45">
      <c r="A131" s="3">
        <v>45813</v>
      </c>
      <c r="B131" s="14" t="s">
        <v>520</v>
      </c>
      <c r="C131" s="9" t="s">
        <v>185</v>
      </c>
      <c r="D131" s="13" t="s">
        <v>59</v>
      </c>
      <c r="E131" s="9">
        <v>21</v>
      </c>
      <c r="F131" s="9">
        <v>38</v>
      </c>
      <c r="G131" s="9" t="s">
        <v>60</v>
      </c>
      <c r="H131" s="9">
        <v>0</v>
      </c>
      <c r="I131" s="9">
        <v>69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45821</v>
      </c>
      <c r="U131" s="11">
        <v>4000</v>
      </c>
      <c r="V131" s="10">
        <v>4000</v>
      </c>
      <c r="W131" s="10">
        <v>0</v>
      </c>
      <c r="X131" s="10">
        <v>0</v>
      </c>
      <c r="Y131" s="10">
        <v>0</v>
      </c>
      <c r="Z131" s="9" t="s">
        <v>135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119</v>
      </c>
      <c r="AH131" s="1" t="s">
        <v>77</v>
      </c>
      <c r="AI131" s="1">
        <v>2</v>
      </c>
      <c r="AJ131" s="3">
        <v>45821</v>
      </c>
      <c r="AK131" s="3">
        <v>0</v>
      </c>
      <c r="AL131" s="3">
        <v>0</v>
      </c>
      <c r="AM131" s="3">
        <v>0</v>
      </c>
      <c r="AN131" s="3">
        <v>0</v>
      </c>
      <c r="AO131" s="3">
        <v>45819</v>
      </c>
      <c r="AP131" s="3">
        <v>45816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customHeight="1" x14ac:dyDescent="0.45">
      <c r="A132" s="3">
        <v>45818</v>
      </c>
      <c r="B132" s="14" t="s">
        <v>133</v>
      </c>
      <c r="C132" s="9" t="s">
        <v>185</v>
      </c>
      <c r="D132" s="13" t="s">
        <v>59</v>
      </c>
      <c r="E132" s="9">
        <v>21</v>
      </c>
      <c r="F132" s="9">
        <v>38</v>
      </c>
      <c r="G132" s="9" t="s">
        <v>60</v>
      </c>
      <c r="H132" s="9">
        <v>0</v>
      </c>
      <c r="I132" s="9">
        <v>69</v>
      </c>
      <c r="J132" s="9" t="s">
        <v>57</v>
      </c>
      <c r="K132" s="9">
        <v>5</v>
      </c>
      <c r="L132" s="9" t="s">
        <v>93</v>
      </c>
      <c r="M132" s="10">
        <v>22</v>
      </c>
      <c r="N132" s="9">
        <v>41</v>
      </c>
      <c r="O132" s="9">
        <v>40</v>
      </c>
      <c r="P132" s="10">
        <v>333.79752595199994</v>
      </c>
      <c r="Q132" s="10">
        <v>0</v>
      </c>
      <c r="R132" s="10">
        <v>333.79752595199994</v>
      </c>
      <c r="S132" s="9" t="s">
        <v>71</v>
      </c>
      <c r="T132" s="12">
        <v>45824</v>
      </c>
      <c r="U132" s="11">
        <v>15000</v>
      </c>
      <c r="V132" s="10">
        <v>0</v>
      </c>
      <c r="W132" s="10">
        <v>15000</v>
      </c>
      <c r="X132" s="10">
        <v>0</v>
      </c>
      <c r="Y132" s="10">
        <v>0</v>
      </c>
      <c r="Z132" s="9" t="s">
        <v>135</v>
      </c>
      <c r="AA132" s="8">
        <v>16554.45</v>
      </c>
      <c r="AB132" s="8">
        <v>4867</v>
      </c>
      <c r="AC132" s="8">
        <v>11687.45</v>
      </c>
      <c r="AD132" s="8">
        <v>0</v>
      </c>
      <c r="AE132" s="8">
        <v>0</v>
      </c>
      <c r="AF132" s="8">
        <v>0</v>
      </c>
      <c r="AG132" s="1" t="s">
        <v>121</v>
      </c>
      <c r="AH132" s="1" t="s">
        <v>389</v>
      </c>
      <c r="AI132" s="1">
        <v>2</v>
      </c>
      <c r="AJ132" s="3">
        <v>45824</v>
      </c>
      <c r="AK132" s="3">
        <v>0</v>
      </c>
      <c r="AL132" s="3">
        <v>0</v>
      </c>
      <c r="AM132" s="3">
        <v>0</v>
      </c>
      <c r="AN132" s="3">
        <v>0</v>
      </c>
      <c r="AO132" s="3">
        <v>45822</v>
      </c>
      <c r="AP132" s="3">
        <v>45819</v>
      </c>
      <c r="AQ132" s="3">
        <v>45823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797.66846249999992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21</v>
      </c>
      <c r="F133" s="9">
        <v>37</v>
      </c>
      <c r="G133" s="9" t="s">
        <v>60</v>
      </c>
      <c r="H133" s="9">
        <v>0</v>
      </c>
      <c r="I133" s="9">
        <v>67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135</v>
      </c>
      <c r="AA133" s="8">
        <v>16554.45</v>
      </c>
      <c r="AB133" s="8">
        <v>4867</v>
      </c>
      <c r="AC133" s="8">
        <v>11687.45</v>
      </c>
      <c r="AD133" s="8">
        <v>0</v>
      </c>
      <c r="AE133" s="8">
        <v>0</v>
      </c>
      <c r="AF133" s="8" t="s">
        <v>58</v>
      </c>
      <c r="AG133" s="1" t="s">
        <v>119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45">
      <c r="A134" s="3">
        <v>45815</v>
      </c>
      <c r="B134" s="14" t="s">
        <v>521</v>
      </c>
      <c r="C134" s="9" t="s">
        <v>522</v>
      </c>
      <c r="D134" s="13" t="s">
        <v>523</v>
      </c>
      <c r="E134" s="9">
        <v>21</v>
      </c>
      <c r="F134" s="9">
        <v>34</v>
      </c>
      <c r="G134" s="9" t="s">
        <v>60</v>
      </c>
      <c r="H134" s="9">
        <v>0</v>
      </c>
      <c r="I134" s="9">
        <v>76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45822</v>
      </c>
      <c r="U134" s="11">
        <v>8000</v>
      </c>
      <c r="V134" s="10">
        <v>0</v>
      </c>
      <c r="W134" s="10">
        <v>8000</v>
      </c>
      <c r="X134" s="10">
        <v>8400</v>
      </c>
      <c r="Y134" s="10">
        <v>0</v>
      </c>
      <c r="Z134" s="9" t="s">
        <v>320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121</v>
      </c>
      <c r="AH134" s="1" t="s">
        <v>74</v>
      </c>
      <c r="AI134" s="1">
        <v>2</v>
      </c>
      <c r="AJ134" s="3">
        <v>45822</v>
      </c>
      <c r="AK134" s="3">
        <v>0</v>
      </c>
      <c r="AL134" s="3">
        <v>45813</v>
      </c>
      <c r="AM134" s="3">
        <v>45820</v>
      </c>
      <c r="AN134" s="3">
        <v>45821</v>
      </c>
      <c r="AO134" s="3">
        <v>45821</v>
      </c>
      <c r="AP134" s="3">
        <v>45817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104</v>
      </c>
      <c r="BD134" s="56">
        <v>0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21</v>
      </c>
      <c r="F135" s="9">
        <v>37</v>
      </c>
      <c r="G135" s="9" t="s">
        <v>60</v>
      </c>
      <c r="H135" s="9">
        <v>0</v>
      </c>
      <c r="I135" s="9">
        <v>83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320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58</v>
      </c>
      <c r="AG135" s="1" t="s">
        <v>121</v>
      </c>
      <c r="AH135" s="1">
        <v>0</v>
      </c>
      <c r="AI135" s="1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321</v>
      </c>
      <c r="BD135" s="56">
        <v>0</v>
      </c>
    </row>
    <row r="136" spans="1:56" ht="27.75" customHeight="1" x14ac:dyDescent="0.45">
      <c r="A136" s="3">
        <v>45799</v>
      </c>
      <c r="B136" s="14" t="s">
        <v>419</v>
      </c>
      <c r="C136" s="9" t="s">
        <v>115</v>
      </c>
      <c r="D136" s="13" t="s">
        <v>298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45821</v>
      </c>
      <c r="U136" s="11">
        <v>19545</v>
      </c>
      <c r="V136" s="10">
        <v>0</v>
      </c>
      <c r="W136" s="10">
        <v>19545</v>
      </c>
      <c r="X136" s="10">
        <v>5710</v>
      </c>
      <c r="Y136" s="10">
        <v>14526.75</v>
      </c>
      <c r="Z136" s="9" t="s">
        <v>124</v>
      </c>
      <c r="AA136" s="8">
        <v>15626.279707500002</v>
      </c>
      <c r="AB136" s="8">
        <v>15626.279707500002</v>
      </c>
      <c r="AC136" s="8">
        <v>0</v>
      </c>
      <c r="AD136" s="8">
        <v>0</v>
      </c>
      <c r="AE136" s="8">
        <v>15626.279707500002</v>
      </c>
      <c r="AF136" s="8">
        <v>0</v>
      </c>
      <c r="AG136" s="1" t="s">
        <v>121</v>
      </c>
      <c r="AH136" s="1" t="s">
        <v>68</v>
      </c>
      <c r="AI136" s="1">
        <v>4</v>
      </c>
      <c r="AJ136" s="3">
        <v>45821</v>
      </c>
      <c r="AK136" s="3">
        <v>45817</v>
      </c>
      <c r="AL136" s="3">
        <v>45811</v>
      </c>
      <c r="AM136" s="3">
        <v>45818</v>
      </c>
      <c r="AN136" s="3">
        <v>45819</v>
      </c>
      <c r="AO136" s="3">
        <v>45819</v>
      </c>
      <c r="AP136" s="3">
        <v>45816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0</v>
      </c>
    </row>
    <row r="137" spans="1:56" ht="27.75" customHeight="1" x14ac:dyDescent="0.45">
      <c r="A137" s="3">
        <v>45808</v>
      </c>
      <c r="B137" s="14" t="s">
        <v>447</v>
      </c>
      <c r="C137" s="9" t="s">
        <v>111</v>
      </c>
      <c r="D137" s="13" t="s">
        <v>394</v>
      </c>
      <c r="E137" s="9">
        <v>21</v>
      </c>
      <c r="F137" s="9">
        <v>38</v>
      </c>
      <c r="G137" s="9" t="s">
        <v>60</v>
      </c>
      <c r="H137" s="9" t="s">
        <v>66</v>
      </c>
      <c r="I137" s="9">
        <v>102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40</v>
      </c>
      <c r="O137" s="9">
        <v>40</v>
      </c>
      <c r="P137" s="10">
        <v>108.55204095999999</v>
      </c>
      <c r="Q137" s="10">
        <v>0</v>
      </c>
      <c r="R137" s="10">
        <v>108.55204095999999</v>
      </c>
      <c r="S137" s="9" t="s">
        <v>67</v>
      </c>
      <c r="T137" s="12">
        <v>45821</v>
      </c>
      <c r="U137" s="11">
        <v>5000</v>
      </c>
      <c r="V137" s="10">
        <v>0</v>
      </c>
      <c r="W137" s="10">
        <v>5000</v>
      </c>
      <c r="X137" s="10">
        <v>5400</v>
      </c>
      <c r="Y137" s="10">
        <v>0</v>
      </c>
      <c r="Z137" s="9" t="s">
        <v>124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120</v>
      </c>
      <c r="AH137" s="1" t="s">
        <v>68</v>
      </c>
      <c r="AI137" s="1">
        <v>4</v>
      </c>
      <c r="AJ137" s="3">
        <v>45821</v>
      </c>
      <c r="AK137" s="3">
        <v>45817</v>
      </c>
      <c r="AL137" s="3">
        <v>45811</v>
      </c>
      <c r="AM137" s="3">
        <v>45818</v>
      </c>
      <c r="AN137" s="3">
        <v>45819</v>
      </c>
      <c r="AO137" s="3">
        <v>45819</v>
      </c>
      <c r="AP137" s="3">
        <v>45816</v>
      </c>
      <c r="AQ137" s="3">
        <v>45820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125</v>
      </c>
      <c r="BD137" s="56">
        <v>0</v>
      </c>
    </row>
    <row r="138" spans="1:56" ht="27.75" customHeight="1" x14ac:dyDescent="0.45">
      <c r="A138" s="3">
        <v>45799</v>
      </c>
      <c r="B138" s="14" t="s">
        <v>418</v>
      </c>
      <c r="C138" s="9" t="s">
        <v>115</v>
      </c>
      <c r="D138" s="13" t="s">
        <v>390</v>
      </c>
      <c r="E138" s="9">
        <v>21</v>
      </c>
      <c r="F138" s="9">
        <v>37</v>
      </c>
      <c r="G138" s="9" t="s">
        <v>60</v>
      </c>
      <c r="H138" s="9" t="s">
        <v>66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67</v>
      </c>
      <c r="T138" s="12">
        <v>45821</v>
      </c>
      <c r="U138" s="11">
        <v>12533</v>
      </c>
      <c r="V138" s="10">
        <v>0</v>
      </c>
      <c r="W138" s="10">
        <v>12533</v>
      </c>
      <c r="X138" s="10">
        <v>13072</v>
      </c>
      <c r="Y138" s="10">
        <v>0</v>
      </c>
      <c r="Z138" s="9" t="s">
        <v>124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120</v>
      </c>
      <c r="AH138" s="1" t="s">
        <v>68</v>
      </c>
      <c r="AI138" s="1">
        <v>4</v>
      </c>
      <c r="AJ138" s="3">
        <v>45821</v>
      </c>
      <c r="AK138" s="3">
        <v>45817</v>
      </c>
      <c r="AL138" s="3">
        <v>45811</v>
      </c>
      <c r="AM138" s="3">
        <v>45818</v>
      </c>
      <c r="AN138" s="3">
        <v>45819</v>
      </c>
      <c r="AO138" s="3">
        <v>45819</v>
      </c>
      <c r="AP138" s="3">
        <v>45816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0</v>
      </c>
    </row>
    <row r="139" spans="1:56" ht="27.75" customHeight="1" x14ac:dyDescent="0.45">
      <c r="A139" s="3">
        <v>45799</v>
      </c>
      <c r="B139" s="14" t="s">
        <v>418</v>
      </c>
      <c r="C139" s="9" t="s">
        <v>115</v>
      </c>
      <c r="D139" s="13" t="s">
        <v>341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>
        <v>45821</v>
      </c>
      <c r="U139" s="11">
        <v>30000</v>
      </c>
      <c r="V139" s="10">
        <v>0</v>
      </c>
      <c r="W139" s="10">
        <v>30000</v>
      </c>
      <c r="X139" s="10">
        <v>31500</v>
      </c>
      <c r="Y139" s="10">
        <v>0</v>
      </c>
      <c r="Z139" s="9" t="s">
        <v>124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120</v>
      </c>
      <c r="AH139" s="1" t="s">
        <v>68</v>
      </c>
      <c r="AI139" s="1">
        <v>4</v>
      </c>
      <c r="AJ139" s="3">
        <v>45821</v>
      </c>
      <c r="AK139" s="3">
        <v>45817</v>
      </c>
      <c r="AL139" s="3">
        <v>45811</v>
      </c>
      <c r="AM139" s="3">
        <v>45818</v>
      </c>
      <c r="AN139" s="3">
        <v>45819</v>
      </c>
      <c r="AO139" s="3">
        <v>45819</v>
      </c>
      <c r="AP139" s="3">
        <v>45816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0</v>
      </c>
    </row>
    <row r="140" spans="1:56" ht="27.75" customHeight="1" x14ac:dyDescent="0.45">
      <c r="A140" s="3">
        <v>45799</v>
      </c>
      <c r="B140" s="14" t="s">
        <v>418</v>
      </c>
      <c r="C140" s="9" t="s">
        <v>115</v>
      </c>
      <c r="D140" s="13" t="s">
        <v>391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67</v>
      </c>
      <c r="T140" s="12">
        <v>45821</v>
      </c>
      <c r="U140" s="11">
        <v>20000</v>
      </c>
      <c r="V140" s="10">
        <v>0</v>
      </c>
      <c r="W140" s="10">
        <v>20000</v>
      </c>
      <c r="X140" s="10">
        <v>0</v>
      </c>
      <c r="Y140" s="10">
        <v>21000</v>
      </c>
      <c r="Z140" s="9" t="s">
        <v>124</v>
      </c>
      <c r="AA140" s="8">
        <v>21513.800000000003</v>
      </c>
      <c r="AB140" s="8">
        <v>2158</v>
      </c>
      <c r="AC140" s="8">
        <v>19355.800000000003</v>
      </c>
      <c r="AD140" s="8">
        <v>0</v>
      </c>
      <c r="AE140" s="8">
        <v>21513.800000000003</v>
      </c>
      <c r="AF140" s="8">
        <v>0</v>
      </c>
      <c r="AG140" s="1" t="s">
        <v>120</v>
      </c>
      <c r="AH140" s="1" t="s">
        <v>68</v>
      </c>
      <c r="AI140" s="1">
        <v>4</v>
      </c>
      <c r="AJ140" s="3">
        <v>45821</v>
      </c>
      <c r="AK140" s="3">
        <v>45817</v>
      </c>
      <c r="AL140" s="3">
        <v>45811</v>
      </c>
      <c r="AM140" s="3">
        <v>45818</v>
      </c>
      <c r="AN140" s="3">
        <v>45819</v>
      </c>
      <c r="AO140" s="3">
        <v>45819</v>
      </c>
      <c r="AP140" s="3">
        <v>45816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125</v>
      </c>
      <c r="BD140" s="56">
        <v>1391.9400973333331</v>
      </c>
    </row>
    <row r="141" spans="1:56" ht="27.75" customHeight="1" x14ac:dyDescent="0.45">
      <c r="A141" s="3">
        <v>45814</v>
      </c>
      <c r="B141" s="14" t="s">
        <v>525</v>
      </c>
      <c r="C141" s="9" t="s">
        <v>111</v>
      </c>
      <c r="D141" s="13" t="s">
        <v>511</v>
      </c>
      <c r="E141" s="9">
        <v>21</v>
      </c>
      <c r="F141" s="9">
        <v>38</v>
      </c>
      <c r="G141" s="9" t="s">
        <v>60</v>
      </c>
      <c r="H141" s="9" t="s">
        <v>76</v>
      </c>
      <c r="I141" s="9">
        <v>102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40</v>
      </c>
      <c r="O141" s="9">
        <v>40</v>
      </c>
      <c r="P141" s="10">
        <v>65.13122457599998</v>
      </c>
      <c r="Q141" s="10">
        <v>0</v>
      </c>
      <c r="R141" s="10">
        <v>65.13122457599998</v>
      </c>
      <c r="S141" s="9" t="s">
        <v>67</v>
      </c>
      <c r="T141" s="12">
        <v>45821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124</v>
      </c>
      <c r="AA141" s="8">
        <v>3310.89</v>
      </c>
      <c r="AB141" s="8">
        <v>3310.89</v>
      </c>
      <c r="AC141" s="8">
        <v>0</v>
      </c>
      <c r="AD141" s="8">
        <v>3310.89</v>
      </c>
      <c r="AE141" s="8">
        <v>0</v>
      </c>
      <c r="AF141" s="8">
        <v>0</v>
      </c>
      <c r="AG141" s="1" t="s">
        <v>120</v>
      </c>
      <c r="AH141" s="1" t="s">
        <v>68</v>
      </c>
      <c r="AI141" s="1">
        <v>4</v>
      </c>
      <c r="AJ141" s="3">
        <v>45821</v>
      </c>
      <c r="AK141" s="3">
        <v>45817</v>
      </c>
      <c r="AL141" s="3">
        <v>45811</v>
      </c>
      <c r="AM141" s="3">
        <v>45818</v>
      </c>
      <c r="AN141" s="3">
        <v>45819</v>
      </c>
      <c r="AO141" s="3">
        <v>45819</v>
      </c>
      <c r="AP141" s="3">
        <v>45816</v>
      </c>
      <c r="AQ141" s="3">
        <v>45820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125</v>
      </c>
      <c r="BD141" s="56">
        <v>0</v>
      </c>
    </row>
    <row r="142" spans="1:56" ht="27.75" customHeight="1" x14ac:dyDescent="0.45">
      <c r="A142" s="3">
        <v>45814</v>
      </c>
      <c r="B142" s="14" t="s">
        <v>526</v>
      </c>
      <c r="C142" s="9" t="s">
        <v>111</v>
      </c>
      <c r="D142" s="13" t="s">
        <v>398</v>
      </c>
      <c r="E142" s="9">
        <v>21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92</v>
      </c>
      <c r="M142" s="10">
        <v>22</v>
      </c>
      <c r="N142" s="9">
        <v>42</v>
      </c>
      <c r="O142" s="9">
        <v>40</v>
      </c>
      <c r="P142" s="10">
        <v>68.387785804799989</v>
      </c>
      <c r="Q142" s="10">
        <v>0</v>
      </c>
      <c r="R142" s="10">
        <v>68.387785804799989</v>
      </c>
      <c r="S142" s="9" t="s">
        <v>67</v>
      </c>
      <c r="T142" s="12">
        <v>45821</v>
      </c>
      <c r="U142" s="11">
        <v>3000</v>
      </c>
      <c r="V142" s="10">
        <v>0</v>
      </c>
      <c r="W142" s="10">
        <v>3000</v>
      </c>
      <c r="X142" s="10">
        <v>0</v>
      </c>
      <c r="Y142" s="10">
        <v>3150</v>
      </c>
      <c r="Z142" s="9" t="s">
        <v>124</v>
      </c>
      <c r="AA142" s="8">
        <v>3478.5300000000007</v>
      </c>
      <c r="AB142" s="8">
        <v>2062</v>
      </c>
      <c r="AC142" s="8">
        <v>1416.5300000000007</v>
      </c>
      <c r="AD142" s="8">
        <v>2062</v>
      </c>
      <c r="AE142" s="8">
        <v>1416.5300000000007</v>
      </c>
      <c r="AF142" s="8">
        <v>0</v>
      </c>
      <c r="AG142" s="1" t="s">
        <v>120</v>
      </c>
      <c r="AH142" s="1" t="s">
        <v>68</v>
      </c>
      <c r="AI142" s="1">
        <v>4</v>
      </c>
      <c r="AJ142" s="3">
        <v>45821</v>
      </c>
      <c r="AK142" s="3">
        <v>45817</v>
      </c>
      <c r="AL142" s="3">
        <v>45811</v>
      </c>
      <c r="AM142" s="3">
        <v>45818</v>
      </c>
      <c r="AN142" s="3">
        <v>45819</v>
      </c>
      <c r="AO142" s="3">
        <v>45819</v>
      </c>
      <c r="AP142" s="3">
        <v>45816</v>
      </c>
      <c r="AQ142" s="3">
        <v>45820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65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101.86739406666671</v>
      </c>
    </row>
    <row r="143" spans="1:56" ht="27.75" customHeight="1" x14ac:dyDescent="0.45">
      <c r="A143" s="3">
        <v>45814</v>
      </c>
      <c r="B143" s="14" t="s">
        <v>514</v>
      </c>
      <c r="C143" s="9" t="s">
        <v>515</v>
      </c>
      <c r="D143" s="13" t="s">
        <v>516</v>
      </c>
      <c r="E143" s="9">
        <v>21</v>
      </c>
      <c r="F143" s="9">
        <v>37</v>
      </c>
      <c r="G143" s="9" t="s">
        <v>60</v>
      </c>
      <c r="H143" s="9" t="s">
        <v>76</v>
      </c>
      <c r="I143" s="9">
        <v>100</v>
      </c>
      <c r="J143" s="9" t="s">
        <v>57</v>
      </c>
      <c r="K143" s="9">
        <v>5</v>
      </c>
      <c r="L143" s="9" t="s">
        <v>92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71</v>
      </c>
      <c r="T143" s="12">
        <v>45822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124</v>
      </c>
      <c r="AA143" s="8">
        <v>5378.4500000000007</v>
      </c>
      <c r="AB143" s="8">
        <v>5378.4500000000007</v>
      </c>
      <c r="AC143" s="8">
        <v>0</v>
      </c>
      <c r="AD143" s="8">
        <v>5378.4500000000007</v>
      </c>
      <c r="AE143" s="8">
        <v>0</v>
      </c>
      <c r="AF143" s="8">
        <v>0</v>
      </c>
      <c r="AG143" s="1" t="s">
        <v>120</v>
      </c>
      <c r="AH143" s="1" t="s">
        <v>68</v>
      </c>
      <c r="AI143" s="1">
        <v>4</v>
      </c>
      <c r="AJ143" s="3">
        <v>45822</v>
      </c>
      <c r="AK143" s="3">
        <v>45818</v>
      </c>
      <c r="AL143" s="3">
        <v>45812</v>
      </c>
      <c r="AM143" s="3">
        <v>45819</v>
      </c>
      <c r="AN143" s="3">
        <v>45820</v>
      </c>
      <c r="AO143" s="3">
        <v>45820</v>
      </c>
      <c r="AP143" s="3">
        <v>45817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0</v>
      </c>
    </row>
    <row r="144" spans="1:56" ht="27.75" customHeight="1" x14ac:dyDescent="0.45">
      <c r="A144" s="3">
        <v>45798</v>
      </c>
      <c r="B144" s="14" t="s">
        <v>399</v>
      </c>
      <c r="C144" s="9" t="s">
        <v>111</v>
      </c>
      <c r="D144" s="13" t="s">
        <v>392</v>
      </c>
      <c r="E144" s="9">
        <v>21</v>
      </c>
      <c r="F144" s="9">
        <v>38</v>
      </c>
      <c r="G144" s="9" t="s">
        <v>60</v>
      </c>
      <c r="H144" s="9" t="s">
        <v>66</v>
      </c>
      <c r="I144" s="9">
        <v>102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65.13122457599998</v>
      </c>
      <c r="Q144" s="10">
        <v>0</v>
      </c>
      <c r="R144" s="10">
        <v>65.13122457599998</v>
      </c>
      <c r="S144" s="9" t="s">
        <v>67</v>
      </c>
      <c r="T144" s="12">
        <v>45824</v>
      </c>
      <c r="U144" s="11">
        <v>3000</v>
      </c>
      <c r="V144" s="10">
        <v>0</v>
      </c>
      <c r="W144" s="10">
        <v>3000</v>
      </c>
      <c r="X144" s="10">
        <v>0</v>
      </c>
      <c r="Y144" s="10">
        <v>3150</v>
      </c>
      <c r="Z144" s="9" t="s">
        <v>124</v>
      </c>
      <c r="AA144" s="8">
        <v>3310.89</v>
      </c>
      <c r="AB144" s="8">
        <v>0</v>
      </c>
      <c r="AC144" s="8">
        <v>3310.89</v>
      </c>
      <c r="AD144" s="8">
        <v>0</v>
      </c>
      <c r="AE144" s="8">
        <v>3310.89</v>
      </c>
      <c r="AF144" s="8">
        <v>0</v>
      </c>
      <c r="AG144" s="1" t="s">
        <v>120</v>
      </c>
      <c r="AH144" s="1" t="s">
        <v>68</v>
      </c>
      <c r="AI144" s="1">
        <v>4</v>
      </c>
      <c r="AJ144" s="3">
        <v>45824</v>
      </c>
      <c r="AK144" s="3">
        <v>45820</v>
      </c>
      <c r="AL144" s="3">
        <v>45814</v>
      </c>
      <c r="AM144" s="3">
        <v>45821</v>
      </c>
      <c r="AN144" s="3">
        <v>45822</v>
      </c>
      <c r="AO144" s="3">
        <v>45822</v>
      </c>
      <c r="AP144" s="3">
        <v>45819</v>
      </c>
      <c r="AQ144" s="3">
        <v>45823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125</v>
      </c>
      <c r="BD144" s="56">
        <v>238.09713619999999</v>
      </c>
    </row>
    <row r="145" spans="1:56" ht="27.75" customHeight="1" x14ac:dyDescent="0.45">
      <c r="A145" s="3">
        <v>45815</v>
      </c>
      <c r="B145" s="14" t="s">
        <v>524</v>
      </c>
      <c r="C145" s="9" t="s">
        <v>509</v>
      </c>
      <c r="D145" s="13" t="s">
        <v>510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217.10408191999997</v>
      </c>
      <c r="Q145" s="10">
        <v>0</v>
      </c>
      <c r="R145" s="10">
        <v>217.10408191999997</v>
      </c>
      <c r="S145" s="9" t="s">
        <v>71</v>
      </c>
      <c r="T145" s="12">
        <v>45825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124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10756.900000000001</v>
      </c>
      <c r="AF145" s="8">
        <v>0</v>
      </c>
      <c r="AG145" s="1" t="s">
        <v>120</v>
      </c>
      <c r="AH145" s="1" t="s">
        <v>68</v>
      </c>
      <c r="AI145" s="1">
        <v>4</v>
      </c>
      <c r="AJ145" s="3">
        <v>45825</v>
      </c>
      <c r="AK145" s="3">
        <v>45821</v>
      </c>
      <c r="AL145" s="3">
        <v>45815</v>
      </c>
      <c r="AM145" s="3">
        <v>45822</v>
      </c>
      <c r="AN145" s="3">
        <v>45823</v>
      </c>
      <c r="AO145" s="3">
        <v>45823</v>
      </c>
      <c r="AP145" s="3">
        <v>45820</v>
      </c>
      <c r="AQ145" s="3">
        <v>45824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773.56453533333331</v>
      </c>
    </row>
    <row r="146" spans="1:56" ht="27.75" customHeight="1" x14ac:dyDescent="0.45">
      <c r="A146" s="3">
        <v>45817</v>
      </c>
      <c r="B146" s="14" t="s">
        <v>549</v>
      </c>
      <c r="C146" s="9" t="s">
        <v>185</v>
      </c>
      <c r="D146" s="13" t="s">
        <v>537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92</v>
      </c>
      <c r="M146" s="10">
        <v>22</v>
      </c>
      <c r="N146" s="9">
        <v>40</v>
      </c>
      <c r="O146" s="9">
        <v>40</v>
      </c>
      <c r="P146" s="10">
        <v>217.10408191999997</v>
      </c>
      <c r="Q146" s="10">
        <v>0</v>
      </c>
      <c r="R146" s="10">
        <v>217.10408191999997</v>
      </c>
      <c r="S146" s="9" t="s">
        <v>71</v>
      </c>
      <c r="T146" s="12">
        <v>45829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124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10756.900000000001</v>
      </c>
      <c r="AF146" s="8">
        <v>0</v>
      </c>
      <c r="AG146" s="1" t="s">
        <v>120</v>
      </c>
      <c r="AH146" s="1" t="s">
        <v>68</v>
      </c>
      <c r="AI146" s="1">
        <v>4</v>
      </c>
      <c r="AJ146" s="3">
        <v>45829</v>
      </c>
      <c r="AK146" s="3">
        <v>45825</v>
      </c>
      <c r="AL146" s="3">
        <v>45819</v>
      </c>
      <c r="AM146" s="3">
        <v>45826</v>
      </c>
      <c r="AN146" s="3">
        <v>45827</v>
      </c>
      <c r="AO146" s="3">
        <v>45827</v>
      </c>
      <c r="AP146" s="3">
        <v>45824</v>
      </c>
      <c r="AQ146" s="3">
        <v>45828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125</v>
      </c>
      <c r="BD146" s="56">
        <v>773.56453533333331</v>
      </c>
    </row>
    <row r="147" spans="1:56" ht="27.75" customHeight="1" x14ac:dyDescent="0.45">
      <c r="A147" s="3">
        <v>45803</v>
      </c>
      <c r="B147" s="14" t="s">
        <v>416</v>
      </c>
      <c r="C147" s="9" t="s">
        <v>111</v>
      </c>
      <c r="D147" s="13" t="s">
        <v>417</v>
      </c>
      <c r="E147" s="9">
        <v>21</v>
      </c>
      <c r="F147" s="9">
        <v>40</v>
      </c>
      <c r="G147" s="9" t="s">
        <v>60</v>
      </c>
      <c r="H147" s="9" t="s">
        <v>66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113.97964300799998</v>
      </c>
      <c r="Q147" s="10">
        <v>0</v>
      </c>
      <c r="R147" s="10">
        <v>113.97964300799998</v>
      </c>
      <c r="S147" s="9" t="s">
        <v>67</v>
      </c>
      <c r="T147" s="12">
        <v>45831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124</v>
      </c>
      <c r="AA147" s="8">
        <v>5797.55</v>
      </c>
      <c r="AB147" s="8">
        <v>0</v>
      </c>
      <c r="AC147" s="8">
        <v>5797.55</v>
      </c>
      <c r="AD147" s="8">
        <v>0</v>
      </c>
      <c r="AE147" s="8">
        <v>5797.55</v>
      </c>
      <c r="AF147" s="8">
        <v>0</v>
      </c>
      <c r="AG147" s="1" t="s">
        <v>61</v>
      </c>
      <c r="AH147" s="1" t="s">
        <v>68</v>
      </c>
      <c r="AI147" s="1">
        <v>4</v>
      </c>
      <c r="AJ147" s="3">
        <v>45831</v>
      </c>
      <c r="AK147" s="3">
        <v>45827</v>
      </c>
      <c r="AL147" s="3">
        <v>45821</v>
      </c>
      <c r="AM147" s="3">
        <v>45828</v>
      </c>
      <c r="AN147" s="3">
        <v>45829</v>
      </c>
      <c r="AO147" s="3">
        <v>45829</v>
      </c>
      <c r="AP147" s="3">
        <v>45826</v>
      </c>
      <c r="AQ147" s="3">
        <v>45830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125</v>
      </c>
      <c r="BD147" s="56">
        <v>416.92114566666663</v>
      </c>
    </row>
    <row r="148" spans="1:56" ht="27.75" customHeight="1" x14ac:dyDescent="0.45">
      <c r="A148" s="3">
        <v>45817</v>
      </c>
      <c r="B148" s="14" t="s">
        <v>550</v>
      </c>
      <c r="C148" s="9" t="s">
        <v>538</v>
      </c>
      <c r="D148" s="13" t="s">
        <v>539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71</v>
      </c>
      <c r="T148" s="12">
        <v>45831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124</v>
      </c>
      <c r="AA148" s="8">
        <v>5378.4500000000007</v>
      </c>
      <c r="AB148" s="8">
        <v>0</v>
      </c>
      <c r="AC148" s="8">
        <v>5378.4500000000007</v>
      </c>
      <c r="AD148" s="8">
        <v>0</v>
      </c>
      <c r="AE148" s="8">
        <v>5378.4500000000007</v>
      </c>
      <c r="AF148" s="8">
        <v>0</v>
      </c>
      <c r="AG148" s="1" t="s">
        <v>120</v>
      </c>
      <c r="AH148" s="1" t="s">
        <v>68</v>
      </c>
      <c r="AI148" s="1">
        <v>4</v>
      </c>
      <c r="AJ148" s="3">
        <v>45831</v>
      </c>
      <c r="AK148" s="3">
        <v>45827</v>
      </c>
      <c r="AL148" s="3">
        <v>45821</v>
      </c>
      <c r="AM148" s="3">
        <v>45828</v>
      </c>
      <c r="AN148" s="3">
        <v>45829</v>
      </c>
      <c r="AO148" s="3">
        <v>45829</v>
      </c>
      <c r="AP148" s="3">
        <v>45826</v>
      </c>
      <c r="AQ148" s="3">
        <v>45830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125</v>
      </c>
      <c r="BD148" s="56">
        <v>386.78226766666666</v>
      </c>
    </row>
    <row r="149" spans="1:56" ht="27.75" customHeight="1" x14ac:dyDescent="0.45">
      <c r="A149" s="3">
        <v>45817</v>
      </c>
      <c r="B149" s="14" t="s">
        <v>550</v>
      </c>
      <c r="C149" s="9" t="s">
        <v>538</v>
      </c>
      <c r="D149" s="13" t="s">
        <v>540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92</v>
      </c>
      <c r="M149" s="10">
        <v>22</v>
      </c>
      <c r="N149" s="9">
        <v>40</v>
      </c>
      <c r="O149" s="9">
        <v>40</v>
      </c>
      <c r="P149" s="10">
        <v>108.55204095999999</v>
      </c>
      <c r="Q149" s="10">
        <v>0</v>
      </c>
      <c r="R149" s="10">
        <v>108.55204095999999</v>
      </c>
      <c r="S149" s="9" t="s">
        <v>71</v>
      </c>
      <c r="T149" s="12">
        <v>45831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124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5378.4500000000007</v>
      </c>
      <c r="AF149" s="8">
        <v>0</v>
      </c>
      <c r="AG149" s="1" t="s">
        <v>119</v>
      </c>
      <c r="AH149" s="1" t="s">
        <v>68</v>
      </c>
      <c r="AI149" s="1">
        <v>4</v>
      </c>
      <c r="AJ149" s="3">
        <v>45831</v>
      </c>
      <c r="AK149" s="3">
        <v>45827</v>
      </c>
      <c r="AL149" s="3">
        <v>45821</v>
      </c>
      <c r="AM149" s="3">
        <v>45828</v>
      </c>
      <c r="AN149" s="3">
        <v>45829</v>
      </c>
      <c r="AO149" s="3">
        <v>45829</v>
      </c>
      <c r="AP149" s="3">
        <v>45826</v>
      </c>
      <c r="AQ149" s="3">
        <v>45830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125</v>
      </c>
      <c r="BD149" s="56">
        <v>386.78226766666666</v>
      </c>
    </row>
    <row r="150" spans="1:56" ht="27.75" customHeight="1" x14ac:dyDescent="0.45">
      <c r="A150" s="3" t="s">
        <v>141</v>
      </c>
      <c r="B150" s="14" t="s">
        <v>141</v>
      </c>
      <c r="C150" s="9" t="s">
        <v>115</v>
      </c>
      <c r="D150" s="13" t="s">
        <v>61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>
        <v>45838</v>
      </c>
      <c r="U150" s="11">
        <v>130000</v>
      </c>
      <c r="V150" s="10">
        <v>0</v>
      </c>
      <c r="W150" s="10">
        <v>130000</v>
      </c>
      <c r="X150" s="10">
        <v>0</v>
      </c>
      <c r="Y150" s="10">
        <v>136500</v>
      </c>
      <c r="Z150" s="9" t="s">
        <v>124</v>
      </c>
      <c r="AA150" s="8">
        <v>139839.70000000001</v>
      </c>
      <c r="AB150" s="8">
        <v>0</v>
      </c>
      <c r="AC150" s="8">
        <v>139839.70000000001</v>
      </c>
      <c r="AD150" s="8">
        <v>0</v>
      </c>
      <c r="AE150" s="8">
        <v>139839.70000000001</v>
      </c>
      <c r="AF150" s="8">
        <v>0</v>
      </c>
      <c r="AG150" s="1" t="s">
        <v>120</v>
      </c>
      <c r="AH150" s="1" t="s">
        <v>68</v>
      </c>
      <c r="AI150" s="1">
        <v>4</v>
      </c>
      <c r="AJ150" s="3">
        <v>45838</v>
      </c>
      <c r="AK150" s="3">
        <v>45834</v>
      </c>
      <c r="AL150" s="3">
        <v>45828</v>
      </c>
      <c r="AM150" s="3">
        <v>45835</v>
      </c>
      <c r="AN150" s="3">
        <v>45836</v>
      </c>
      <c r="AO150" s="3">
        <v>45836</v>
      </c>
      <c r="AP150" s="3">
        <v>45833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125</v>
      </c>
      <c r="BD150" s="56">
        <v>10056.338959333332</v>
      </c>
    </row>
    <row r="151" spans="1:56" ht="27.75" customHeight="1" x14ac:dyDescent="0.45">
      <c r="A151" s="3">
        <v>45628</v>
      </c>
      <c r="B151" s="14" t="s">
        <v>226</v>
      </c>
      <c r="C151" s="9" t="s">
        <v>113</v>
      </c>
      <c r="D151" s="13" t="s">
        <v>153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>
        <v>45838</v>
      </c>
      <c r="U151" s="11">
        <v>8000</v>
      </c>
      <c r="V151" s="10">
        <v>0</v>
      </c>
      <c r="W151" s="10">
        <v>8000</v>
      </c>
      <c r="X151" s="10">
        <v>0</v>
      </c>
      <c r="Y151" s="10">
        <v>8400</v>
      </c>
      <c r="Z151" s="9" t="s">
        <v>124</v>
      </c>
      <c r="AA151" s="8">
        <v>8605.52</v>
      </c>
      <c r="AB151" s="8">
        <v>0</v>
      </c>
      <c r="AC151" s="8">
        <v>8605.52</v>
      </c>
      <c r="AD151" s="8">
        <v>0</v>
      </c>
      <c r="AE151" s="8">
        <v>8605.52</v>
      </c>
      <c r="AF151" s="8">
        <v>0</v>
      </c>
      <c r="AG151" s="1" t="s">
        <v>120</v>
      </c>
      <c r="AH151" s="1" t="s">
        <v>68</v>
      </c>
      <c r="AI151" s="1">
        <v>4</v>
      </c>
      <c r="AJ151" s="3">
        <v>45838</v>
      </c>
      <c r="AK151" s="3">
        <v>45834</v>
      </c>
      <c r="AL151" s="3">
        <v>45828</v>
      </c>
      <c r="AM151" s="3">
        <v>45835</v>
      </c>
      <c r="AN151" s="3">
        <v>45836</v>
      </c>
      <c r="AO151" s="3">
        <v>45836</v>
      </c>
      <c r="AP151" s="3">
        <v>45833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 t="s">
        <v>253</v>
      </c>
      <c r="AZ151" s="2">
        <v>0</v>
      </c>
      <c r="BA151" s="2">
        <v>0</v>
      </c>
      <c r="BB151" s="2">
        <v>0</v>
      </c>
      <c r="BC151" s="1" t="s">
        <v>125</v>
      </c>
      <c r="BD151" s="56">
        <v>618.85162826666658</v>
      </c>
    </row>
    <row r="152" spans="1:56" ht="27.75" customHeight="1" x14ac:dyDescent="0.45">
      <c r="A152" s="3">
        <v>45800</v>
      </c>
      <c r="B152" s="14" t="s">
        <v>397</v>
      </c>
      <c r="C152" s="9" t="s">
        <v>80</v>
      </c>
      <c r="D152" s="13" t="s">
        <v>398</v>
      </c>
      <c r="E152" s="9">
        <v>21</v>
      </c>
      <c r="F152" s="9">
        <v>40</v>
      </c>
      <c r="G152" s="9" t="s">
        <v>60</v>
      </c>
      <c r="H152" s="9" t="s">
        <v>76</v>
      </c>
      <c r="I152" s="9">
        <v>108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42</v>
      </c>
      <c r="O152" s="9">
        <v>40</v>
      </c>
      <c r="P152" s="10">
        <v>5.2886554355711999</v>
      </c>
      <c r="Q152" s="10">
        <v>0</v>
      </c>
      <c r="R152" s="10">
        <v>5.2886554355711999</v>
      </c>
      <c r="S152" s="9" t="s">
        <v>67</v>
      </c>
      <c r="T152" s="12">
        <v>45838</v>
      </c>
      <c r="U152" s="11">
        <v>5000</v>
      </c>
      <c r="V152" s="10">
        <v>4768</v>
      </c>
      <c r="W152" s="10">
        <v>232</v>
      </c>
      <c r="X152" s="10">
        <v>10420</v>
      </c>
      <c r="Y152" s="10">
        <v>0</v>
      </c>
      <c r="Z152" s="9" t="s">
        <v>124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120</v>
      </c>
      <c r="AH152" s="1" t="s">
        <v>68</v>
      </c>
      <c r="AI152" s="1">
        <v>4</v>
      </c>
      <c r="AJ152" s="3">
        <v>45838</v>
      </c>
      <c r="AK152" s="3">
        <v>45834</v>
      </c>
      <c r="AL152" s="3">
        <v>45828</v>
      </c>
      <c r="AM152" s="3">
        <v>45835</v>
      </c>
      <c r="AN152" s="3">
        <v>45836</v>
      </c>
      <c r="AO152" s="3">
        <v>45836</v>
      </c>
      <c r="AP152" s="3">
        <v>45833</v>
      </c>
      <c r="AQ152" s="3">
        <v>45837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125</v>
      </c>
      <c r="BD152" s="56">
        <v>0</v>
      </c>
    </row>
    <row r="153" spans="1:56" ht="27.75" customHeight="1" x14ac:dyDescent="0.45">
      <c r="A153" s="3">
        <v>45631</v>
      </c>
      <c r="B153" s="14" t="s">
        <v>229</v>
      </c>
      <c r="C153" s="9" t="s">
        <v>113</v>
      </c>
      <c r="D153" s="13" t="s">
        <v>153</v>
      </c>
      <c r="E153" s="9">
        <v>21</v>
      </c>
      <c r="F153" s="9">
        <v>37</v>
      </c>
      <c r="G153" s="9" t="s">
        <v>60</v>
      </c>
      <c r="H153" s="9" t="s">
        <v>66</v>
      </c>
      <c r="I153" s="9">
        <v>100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114</v>
      </c>
      <c r="T153" s="12" t="s">
        <v>63</v>
      </c>
      <c r="U153" s="11">
        <v>16000</v>
      </c>
      <c r="V153" s="10">
        <v>0</v>
      </c>
      <c r="W153" s="10">
        <v>16000</v>
      </c>
      <c r="X153" s="10">
        <v>0</v>
      </c>
      <c r="Y153" s="10">
        <v>16800</v>
      </c>
      <c r="Z153" s="9" t="s">
        <v>124</v>
      </c>
      <c r="AA153" s="8">
        <v>17211.04</v>
      </c>
      <c r="AB153" s="8">
        <v>0</v>
      </c>
      <c r="AC153" s="8">
        <v>17211.04</v>
      </c>
      <c r="AD153" s="8">
        <v>0</v>
      </c>
      <c r="AE153" s="8">
        <v>17211.04</v>
      </c>
      <c r="AF153" s="8">
        <v>0</v>
      </c>
      <c r="AG153" s="1" t="s">
        <v>61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 t="s">
        <v>254</v>
      </c>
      <c r="AZ153" s="2">
        <v>0</v>
      </c>
      <c r="BA153" s="2">
        <v>0</v>
      </c>
      <c r="BB153" s="2">
        <v>0</v>
      </c>
      <c r="BC153" s="1" t="s">
        <v>125</v>
      </c>
      <c r="BD153" s="56">
        <v>1237.7032565333332</v>
      </c>
    </row>
    <row r="154" spans="1:56" ht="27.75" customHeight="1" x14ac:dyDescent="0.45">
      <c r="A154" s="3">
        <v>45631</v>
      </c>
      <c r="B154" s="14" t="s">
        <v>230</v>
      </c>
      <c r="C154" s="9" t="s">
        <v>113</v>
      </c>
      <c r="D154" s="13" t="s">
        <v>153</v>
      </c>
      <c r="E154" s="9">
        <v>21</v>
      </c>
      <c r="F154" s="9">
        <v>37</v>
      </c>
      <c r="G154" s="9" t="s">
        <v>60</v>
      </c>
      <c r="H154" s="9" t="s">
        <v>66</v>
      </c>
      <c r="I154" s="9">
        <v>100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114</v>
      </c>
      <c r="T154" s="12" t="s">
        <v>63</v>
      </c>
      <c r="U154" s="11">
        <v>16000</v>
      </c>
      <c r="V154" s="10">
        <v>0</v>
      </c>
      <c r="W154" s="10">
        <v>16000</v>
      </c>
      <c r="X154" s="10">
        <v>0</v>
      </c>
      <c r="Y154" s="10">
        <v>16800</v>
      </c>
      <c r="Z154" s="9" t="s">
        <v>124</v>
      </c>
      <c r="AA154" s="8">
        <v>17211.04</v>
      </c>
      <c r="AB154" s="8">
        <v>0</v>
      </c>
      <c r="AC154" s="8">
        <v>17211.04</v>
      </c>
      <c r="AD154" s="8">
        <v>0</v>
      </c>
      <c r="AE154" s="8">
        <v>17211.04</v>
      </c>
      <c r="AF154" s="8">
        <v>0</v>
      </c>
      <c r="AG154" s="1" t="s">
        <v>120</v>
      </c>
      <c r="AH154" s="1" t="s">
        <v>68</v>
      </c>
      <c r="AI154" s="1">
        <v>4</v>
      </c>
      <c r="AJ154" s="3" t="s">
        <v>63</v>
      </c>
      <c r="AK154" s="3" t="e">
        <v>#VALUE!</v>
      </c>
      <c r="AL154" s="3" t="e">
        <v>#VALUE!</v>
      </c>
      <c r="AM154" s="3" t="e">
        <v>#VALUE!</v>
      </c>
      <c r="AN154" s="3" t="e">
        <v>#VALUE!</v>
      </c>
      <c r="AO154" s="3" t="e">
        <v>#VALUE!</v>
      </c>
      <c r="AP154" s="3" t="e">
        <v>#VALUE!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 t="s">
        <v>255</v>
      </c>
      <c r="AZ154" s="2">
        <v>0</v>
      </c>
      <c r="BA154" s="2">
        <v>0</v>
      </c>
      <c r="BB154" s="2">
        <v>0</v>
      </c>
      <c r="BC154" s="1" t="s">
        <v>125</v>
      </c>
      <c r="BD154" s="56">
        <v>1237.7032565333332</v>
      </c>
    </row>
    <row r="155" spans="1:56" ht="27.75" customHeight="1" x14ac:dyDescent="0.45">
      <c r="A155" s="3" t="s">
        <v>141</v>
      </c>
      <c r="B155" s="14" t="s">
        <v>141</v>
      </c>
      <c r="C155" s="9" t="s">
        <v>113</v>
      </c>
      <c r="D155" s="13" t="s">
        <v>153</v>
      </c>
      <c r="E155" s="9">
        <v>21</v>
      </c>
      <c r="F155" s="9">
        <v>37</v>
      </c>
      <c r="G155" s="9" t="s">
        <v>60</v>
      </c>
      <c r="H155" s="9" t="s">
        <v>66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114</v>
      </c>
      <c r="T155" s="12" t="s">
        <v>63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124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10756.900000000001</v>
      </c>
      <c r="AF155" s="8">
        <v>0</v>
      </c>
      <c r="AG155" s="1" t="s">
        <v>119</v>
      </c>
      <c r="AH155" s="1" t="s">
        <v>68</v>
      </c>
      <c r="AI155" s="1">
        <v>4</v>
      </c>
      <c r="AJ155" s="3" t="s">
        <v>63</v>
      </c>
      <c r="AK155" s="3" t="e">
        <v>#VALUE!</v>
      </c>
      <c r="AL155" s="3" t="e">
        <v>#VALUE!</v>
      </c>
      <c r="AM155" s="3" t="e">
        <v>#VALUE!</v>
      </c>
      <c r="AN155" s="3" t="e">
        <v>#VALUE!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125</v>
      </c>
      <c r="BD155" s="56">
        <v>773.56453533333331</v>
      </c>
    </row>
    <row r="156" spans="1:56" ht="27.75" customHeight="1" x14ac:dyDescent="0.45">
      <c r="A156" s="3" t="s">
        <v>141</v>
      </c>
      <c r="B156" s="14" t="s">
        <v>141</v>
      </c>
      <c r="C156" s="9" t="s">
        <v>111</v>
      </c>
      <c r="D156" s="13" t="s">
        <v>61</v>
      </c>
      <c r="E156" s="9">
        <v>21</v>
      </c>
      <c r="F156" s="9">
        <v>40</v>
      </c>
      <c r="G156" s="9" t="s">
        <v>60</v>
      </c>
      <c r="H156" s="9" t="s">
        <v>66</v>
      </c>
      <c r="I156" s="9">
        <v>108</v>
      </c>
      <c r="J156" s="9" t="s">
        <v>57</v>
      </c>
      <c r="K156" s="9">
        <v>5</v>
      </c>
      <c r="L156" s="9" t="s">
        <v>91</v>
      </c>
      <c r="M156" s="10">
        <v>22</v>
      </c>
      <c r="N156" s="9">
        <v>42</v>
      </c>
      <c r="O156" s="9">
        <v>40</v>
      </c>
      <c r="P156" s="10">
        <v>227.95928601599996</v>
      </c>
      <c r="Q156" s="10">
        <v>0</v>
      </c>
      <c r="R156" s="10">
        <v>227.95928601599996</v>
      </c>
      <c r="S156" s="9" t="s">
        <v>67</v>
      </c>
      <c r="T156" s="12" t="s">
        <v>63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124</v>
      </c>
      <c r="AA156" s="8">
        <v>11595.1</v>
      </c>
      <c r="AB156" s="8">
        <v>0</v>
      </c>
      <c r="AC156" s="8">
        <v>11595.1</v>
      </c>
      <c r="AD156" s="8">
        <v>0</v>
      </c>
      <c r="AE156" s="8">
        <v>11595.1</v>
      </c>
      <c r="AF156" s="8">
        <v>0</v>
      </c>
      <c r="AG156" s="1" t="s">
        <v>123</v>
      </c>
      <c r="AH156" s="1" t="s">
        <v>68</v>
      </c>
      <c r="AI156" s="1">
        <v>4</v>
      </c>
      <c r="AJ156" s="3" t="s">
        <v>63</v>
      </c>
      <c r="AK156" s="3" t="e">
        <v>#VALUE!</v>
      </c>
      <c r="AL156" s="3" t="e">
        <v>#VALUE!</v>
      </c>
      <c r="AM156" s="3" t="e">
        <v>#VALUE!</v>
      </c>
      <c r="AN156" s="3" t="e">
        <v>#VALUE!</v>
      </c>
      <c r="AO156" s="3" t="e">
        <v>#VALUE!</v>
      </c>
      <c r="AP156" s="3" t="e">
        <v>#VALUE!</v>
      </c>
      <c r="AQ156" s="3" t="e">
        <v>#VALUE!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125</v>
      </c>
      <c r="BD156" s="56">
        <v>833.84229133333326</v>
      </c>
    </row>
    <row r="157" spans="1:56" ht="27.75" customHeight="1" x14ac:dyDescent="0.45">
      <c r="A157" s="3">
        <v>45066</v>
      </c>
      <c r="B157" s="14" t="s">
        <v>131</v>
      </c>
      <c r="C157" s="9" t="s">
        <v>80</v>
      </c>
      <c r="D157" s="13" t="s">
        <v>130</v>
      </c>
      <c r="E157" s="9">
        <v>21</v>
      </c>
      <c r="F157" s="9">
        <v>38</v>
      </c>
      <c r="G157" s="9" t="s">
        <v>60</v>
      </c>
      <c r="H157" s="9" t="s">
        <v>76</v>
      </c>
      <c r="I157" s="9">
        <v>102</v>
      </c>
      <c r="J157" s="9" t="s">
        <v>57</v>
      </c>
      <c r="K157" s="9">
        <v>5</v>
      </c>
      <c r="L157" s="9" t="s">
        <v>92</v>
      </c>
      <c r="M157" s="10">
        <v>22</v>
      </c>
      <c r="N157" s="9">
        <v>40</v>
      </c>
      <c r="O157" s="9">
        <v>40</v>
      </c>
      <c r="P157" s="10">
        <v>108.55204095999999</v>
      </c>
      <c r="Q157" s="10">
        <v>0</v>
      </c>
      <c r="R157" s="10">
        <v>108.55204095999999</v>
      </c>
      <c r="S157" s="9" t="s">
        <v>67</v>
      </c>
      <c r="T157" s="12" t="s">
        <v>63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124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5518.15</v>
      </c>
      <c r="AF157" s="8">
        <v>0</v>
      </c>
      <c r="AG157" s="1" t="s">
        <v>119</v>
      </c>
      <c r="AH157" s="1" t="s">
        <v>68</v>
      </c>
      <c r="AI157" s="1">
        <v>4</v>
      </c>
      <c r="AJ157" s="3" t="s">
        <v>63</v>
      </c>
      <c r="AK157" s="3" t="e">
        <v>#VALUE!</v>
      </c>
      <c r="AL157" s="3" t="e">
        <v>#VALUE!</v>
      </c>
      <c r="AM157" s="3" t="e">
        <v>#VALUE!</v>
      </c>
      <c r="AN157" s="3" t="e">
        <v>#VALUE!</v>
      </c>
      <c r="AO157" s="3" t="e">
        <v>#VALUE!</v>
      </c>
      <c r="AP157" s="3" t="e">
        <v>#VALUE!</v>
      </c>
      <c r="AQ157" s="3" t="e">
        <v>#VALUE!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125</v>
      </c>
      <c r="BD157" s="56">
        <v>396.82856033333326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21</v>
      </c>
      <c r="F158" s="9">
        <v>37</v>
      </c>
      <c r="G158" s="9">
        <v>0</v>
      </c>
      <c r="H158" s="9">
        <v>0</v>
      </c>
      <c r="I158" s="9">
        <v>74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 t="s">
        <v>83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124</v>
      </c>
      <c r="AA158" s="8">
        <v>301424.53970750002</v>
      </c>
      <c r="AB158" s="8">
        <v>28535.619707500002</v>
      </c>
      <c r="AC158" s="8">
        <v>272888.92000000004</v>
      </c>
      <c r="AD158" s="8">
        <v>10751.34</v>
      </c>
      <c r="AE158" s="8">
        <v>290673.1997075</v>
      </c>
      <c r="AF158" s="8" t="s">
        <v>58</v>
      </c>
      <c r="AG158" s="1" t="s">
        <v>120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126</v>
      </c>
      <c r="BD158" s="56">
        <v>0</v>
      </c>
    </row>
    <row r="159" spans="1:56" ht="27.75" customHeight="1" x14ac:dyDescent="0.45">
      <c r="A159" s="3">
        <v>9</v>
      </c>
      <c r="B159" s="14" t="s">
        <v>357</v>
      </c>
      <c r="C159" s="9" t="s">
        <v>352</v>
      </c>
      <c r="D159" s="13" t="s">
        <v>353</v>
      </c>
      <c r="E159" s="9">
        <v>22</v>
      </c>
      <c r="F159" s="9">
        <v>34</v>
      </c>
      <c r="G159" s="9" t="s">
        <v>60</v>
      </c>
      <c r="H159" s="9" t="s">
        <v>66</v>
      </c>
      <c r="I159" s="9">
        <v>115</v>
      </c>
      <c r="J159" s="9" t="s">
        <v>78</v>
      </c>
      <c r="K159" s="9">
        <v>5</v>
      </c>
      <c r="L159" s="9" t="s">
        <v>93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354</v>
      </c>
      <c r="T159" s="12">
        <v>45833</v>
      </c>
      <c r="U159" s="11">
        <v>239700</v>
      </c>
      <c r="V159" s="10">
        <v>0</v>
      </c>
      <c r="W159" s="10">
        <v>239700</v>
      </c>
      <c r="X159" s="10">
        <v>117200</v>
      </c>
      <c r="Y159" s="10">
        <v>128625</v>
      </c>
      <c r="Z159" s="9" t="s">
        <v>279</v>
      </c>
      <c r="AA159" s="8">
        <v>127579.27875</v>
      </c>
      <c r="AB159" s="8">
        <v>51061</v>
      </c>
      <c r="AC159" s="8">
        <v>76518.278749999998</v>
      </c>
      <c r="AD159" s="8">
        <v>7900</v>
      </c>
      <c r="AE159" s="8">
        <v>119679.27875</v>
      </c>
      <c r="AF159" s="8" t="s">
        <v>355</v>
      </c>
      <c r="AG159" s="1" t="s">
        <v>120</v>
      </c>
      <c r="AH159" s="1" t="s">
        <v>68</v>
      </c>
      <c r="AI159" s="1">
        <v>4</v>
      </c>
      <c r="AJ159" s="3">
        <v>45833</v>
      </c>
      <c r="AK159" s="3">
        <v>45829</v>
      </c>
      <c r="AL159" s="3">
        <v>45823</v>
      </c>
      <c r="AM159" s="3">
        <v>45830</v>
      </c>
      <c r="AN159" s="3">
        <v>45831</v>
      </c>
      <c r="AO159" s="3">
        <v>45831</v>
      </c>
      <c r="AP159" s="3">
        <v>45828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281</v>
      </c>
      <c r="BD159" s="56">
        <v>8175.7230235083343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21.6</v>
      </c>
      <c r="F160" s="9">
        <v>34</v>
      </c>
      <c r="G160" s="9">
        <v>0</v>
      </c>
      <c r="H160" s="9">
        <v>0</v>
      </c>
      <c r="I160" s="9">
        <v>97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279</v>
      </c>
      <c r="AA160" s="8">
        <v>127579.27875</v>
      </c>
      <c r="AB160" s="8">
        <v>51061</v>
      </c>
      <c r="AC160" s="8">
        <v>76518.278749999998</v>
      </c>
      <c r="AD160" s="8">
        <v>7900</v>
      </c>
      <c r="AE160" s="8">
        <v>119679.27875</v>
      </c>
      <c r="AF160" s="8" t="s">
        <v>58</v>
      </c>
      <c r="AG160" s="1" t="s">
        <v>120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281</v>
      </c>
      <c r="BD160" s="56">
        <v>0</v>
      </c>
    </row>
    <row r="161" spans="1:56" ht="27.75" customHeight="1" x14ac:dyDescent="0.45">
      <c r="A161" s="3">
        <v>45820</v>
      </c>
      <c r="B161" s="14" t="s">
        <v>133</v>
      </c>
      <c r="C161" s="9" t="s">
        <v>234</v>
      </c>
      <c r="D161" s="13" t="s">
        <v>569</v>
      </c>
      <c r="E161" s="9">
        <v>23</v>
      </c>
      <c r="F161" s="9">
        <v>38</v>
      </c>
      <c r="G161" s="9" t="s">
        <v>60</v>
      </c>
      <c r="H161" s="9" t="s">
        <v>66</v>
      </c>
      <c r="I161" s="9">
        <v>100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71</v>
      </c>
      <c r="T161" s="12">
        <v>45834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84</v>
      </c>
      <c r="AA161" s="8">
        <v>5518.15</v>
      </c>
      <c r="AB161" s="8">
        <v>5518.15</v>
      </c>
      <c r="AC161" s="8">
        <v>0</v>
      </c>
      <c r="AD161" s="8">
        <v>0</v>
      </c>
      <c r="AE161" s="8">
        <v>5518.15</v>
      </c>
      <c r="AF161" s="8">
        <v>0</v>
      </c>
      <c r="AG161" s="1" t="s">
        <v>120</v>
      </c>
      <c r="AH161" s="1" t="s">
        <v>68</v>
      </c>
      <c r="AI161" s="1">
        <v>4</v>
      </c>
      <c r="AJ161" s="3">
        <v>45834</v>
      </c>
      <c r="AK161" s="3">
        <v>45830</v>
      </c>
      <c r="AL161" s="3">
        <v>45824</v>
      </c>
      <c r="AM161" s="3">
        <v>45831</v>
      </c>
      <c r="AN161" s="3">
        <v>45832</v>
      </c>
      <c r="AO161" s="3">
        <v>45832</v>
      </c>
      <c r="AP161" s="3">
        <v>45829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69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105</v>
      </c>
      <c r="BD161" s="56">
        <v>0</v>
      </c>
    </row>
    <row r="162" spans="1:56" ht="27.75" customHeight="1" x14ac:dyDescent="0.45">
      <c r="A162" s="3">
        <v>45820</v>
      </c>
      <c r="B162" s="14" t="s">
        <v>133</v>
      </c>
      <c r="C162" s="9" t="s">
        <v>258</v>
      </c>
      <c r="D162" s="13" t="s">
        <v>570</v>
      </c>
      <c r="E162" s="9">
        <v>23</v>
      </c>
      <c r="F162" s="9">
        <v>34</v>
      </c>
      <c r="G162" s="9" t="s">
        <v>60</v>
      </c>
      <c r="H162" s="9">
        <v>0</v>
      </c>
      <c r="I162" s="9">
        <v>68</v>
      </c>
      <c r="J162" s="9" t="s">
        <v>57</v>
      </c>
      <c r="K162" s="9">
        <v>5</v>
      </c>
      <c r="L162" s="9" t="s">
        <v>93</v>
      </c>
      <c r="M162" s="10">
        <v>24</v>
      </c>
      <c r="N162" s="9">
        <v>37</v>
      </c>
      <c r="O162" s="9">
        <v>50</v>
      </c>
      <c r="P162" s="10">
        <v>178.00067625600002</v>
      </c>
      <c r="Q162" s="10">
        <v>0</v>
      </c>
      <c r="R162" s="10">
        <v>178.00067625600002</v>
      </c>
      <c r="S162" s="9" t="s">
        <v>128</v>
      </c>
      <c r="T162" s="12">
        <v>45847</v>
      </c>
      <c r="U162" s="11">
        <v>6500</v>
      </c>
      <c r="V162" s="10">
        <v>0</v>
      </c>
      <c r="W162" s="10">
        <v>6500</v>
      </c>
      <c r="X162" s="10">
        <v>0</v>
      </c>
      <c r="Y162" s="10">
        <v>6825</v>
      </c>
      <c r="Z162" s="9" t="s">
        <v>84</v>
      </c>
      <c r="AA162" s="8">
        <v>6447.1549999999997</v>
      </c>
      <c r="AB162" s="8">
        <v>6447.1549999999997</v>
      </c>
      <c r="AC162" s="8">
        <v>0</v>
      </c>
      <c r="AD162" s="8">
        <v>0</v>
      </c>
      <c r="AE162" s="8">
        <v>0</v>
      </c>
      <c r="AF162" s="8">
        <v>0</v>
      </c>
      <c r="AG162" s="1" t="s">
        <v>61</v>
      </c>
      <c r="AH162" s="1" t="s">
        <v>68</v>
      </c>
      <c r="AI162" s="1">
        <v>4</v>
      </c>
      <c r="AJ162" s="3">
        <v>45847</v>
      </c>
      <c r="AK162" s="3">
        <v>45843</v>
      </c>
      <c r="AL162" s="3">
        <v>45837</v>
      </c>
      <c r="AM162" s="3">
        <v>45844</v>
      </c>
      <c r="AN162" s="3">
        <v>45845</v>
      </c>
      <c r="AO162" s="3">
        <v>45845</v>
      </c>
      <c r="AP162" s="3">
        <v>45842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69</v>
      </c>
      <c r="AX162" s="2" t="s">
        <v>65</v>
      </c>
      <c r="AY162" s="2">
        <v>0</v>
      </c>
      <c r="AZ162" s="2">
        <v>0</v>
      </c>
      <c r="BA162" s="2">
        <v>0</v>
      </c>
      <c r="BB162" s="2">
        <v>0</v>
      </c>
      <c r="BC162" s="1" t="s">
        <v>105</v>
      </c>
      <c r="BD162" s="56">
        <v>0</v>
      </c>
    </row>
    <row r="163" spans="1:56" ht="27.75" customHeight="1" x14ac:dyDescent="0.45">
      <c r="A163" s="3">
        <v>45820</v>
      </c>
      <c r="B163" s="14" t="s">
        <v>133</v>
      </c>
      <c r="C163" s="9" t="s">
        <v>258</v>
      </c>
      <c r="D163" s="13" t="s">
        <v>571</v>
      </c>
      <c r="E163" s="9">
        <v>23</v>
      </c>
      <c r="F163" s="9">
        <v>34</v>
      </c>
      <c r="G163" s="9" t="s">
        <v>60</v>
      </c>
      <c r="H163" s="9">
        <v>0</v>
      </c>
      <c r="I163" s="9">
        <v>68</v>
      </c>
      <c r="J163" s="9" t="s">
        <v>57</v>
      </c>
      <c r="K163" s="9">
        <v>5</v>
      </c>
      <c r="L163" s="9" t="s">
        <v>93</v>
      </c>
      <c r="M163" s="10">
        <v>24</v>
      </c>
      <c r="N163" s="9">
        <v>37</v>
      </c>
      <c r="O163" s="9">
        <v>50</v>
      </c>
      <c r="P163" s="10">
        <v>178.00067625600002</v>
      </c>
      <c r="Q163" s="10">
        <v>0</v>
      </c>
      <c r="R163" s="10">
        <v>178.00067625600002</v>
      </c>
      <c r="S163" s="9" t="s">
        <v>128</v>
      </c>
      <c r="T163" s="12">
        <v>45847</v>
      </c>
      <c r="U163" s="11">
        <v>6500</v>
      </c>
      <c r="V163" s="10">
        <v>0</v>
      </c>
      <c r="W163" s="10">
        <v>6500</v>
      </c>
      <c r="X163" s="10">
        <v>0</v>
      </c>
      <c r="Y163" s="10">
        <v>6825</v>
      </c>
      <c r="Z163" s="9" t="s">
        <v>84</v>
      </c>
      <c r="AA163" s="8">
        <v>6447.1549999999997</v>
      </c>
      <c r="AB163" s="8">
        <v>6447.1549999999997</v>
      </c>
      <c r="AC163" s="8">
        <v>0</v>
      </c>
      <c r="AD163" s="8">
        <v>0</v>
      </c>
      <c r="AE163" s="8">
        <v>0</v>
      </c>
      <c r="AF163" s="8">
        <v>0</v>
      </c>
      <c r="AG163" s="1" t="s">
        <v>119</v>
      </c>
      <c r="AH163" s="1" t="s">
        <v>68</v>
      </c>
      <c r="AI163" s="1">
        <v>4</v>
      </c>
      <c r="AJ163" s="3">
        <v>45847</v>
      </c>
      <c r="AK163" s="3">
        <v>45843</v>
      </c>
      <c r="AL163" s="3">
        <v>45837</v>
      </c>
      <c r="AM163" s="3">
        <v>45844</v>
      </c>
      <c r="AN163" s="3">
        <v>45845</v>
      </c>
      <c r="AO163" s="3">
        <v>45845</v>
      </c>
      <c r="AP163" s="3">
        <v>45842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69</v>
      </c>
      <c r="AX163" s="2" t="s">
        <v>65</v>
      </c>
      <c r="AY163" s="2">
        <v>0</v>
      </c>
      <c r="AZ163" s="2">
        <v>0</v>
      </c>
      <c r="BA163" s="2">
        <v>0</v>
      </c>
      <c r="BB163" s="2">
        <v>0</v>
      </c>
      <c r="BC163" s="1" t="s">
        <v>105</v>
      </c>
      <c r="BD163" s="56">
        <v>0</v>
      </c>
    </row>
    <row r="164" spans="1:56" ht="27.75" customHeight="1" x14ac:dyDescent="0.45">
      <c r="A164" s="3">
        <v>45820</v>
      </c>
      <c r="B164" s="14" t="s">
        <v>133</v>
      </c>
      <c r="C164" s="9" t="s">
        <v>258</v>
      </c>
      <c r="D164" s="13" t="s">
        <v>231</v>
      </c>
      <c r="E164" s="9">
        <v>23</v>
      </c>
      <c r="F164" s="9">
        <v>38</v>
      </c>
      <c r="G164" s="9" t="s">
        <v>60</v>
      </c>
      <c r="H164" s="9" t="s">
        <v>66</v>
      </c>
      <c r="I164" s="9">
        <v>100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128</v>
      </c>
      <c r="T164" s="12">
        <v>45847</v>
      </c>
      <c r="U164" s="11">
        <v>7000</v>
      </c>
      <c r="V164" s="10">
        <v>0</v>
      </c>
      <c r="W164" s="10">
        <v>7000</v>
      </c>
      <c r="X164" s="10">
        <v>0</v>
      </c>
      <c r="Y164" s="10">
        <v>7350</v>
      </c>
      <c r="Z164" s="9" t="s">
        <v>84</v>
      </c>
      <c r="AA164" s="8">
        <v>7725.41</v>
      </c>
      <c r="AB164" s="8">
        <v>7725.41</v>
      </c>
      <c r="AC164" s="8">
        <v>0</v>
      </c>
      <c r="AD164" s="8">
        <v>0</v>
      </c>
      <c r="AE164" s="8">
        <v>7725.41</v>
      </c>
      <c r="AF164" s="8">
        <v>0</v>
      </c>
      <c r="AG164" s="1" t="s">
        <v>61</v>
      </c>
      <c r="AH164" s="1" t="s">
        <v>68</v>
      </c>
      <c r="AI164" s="1">
        <v>4</v>
      </c>
      <c r="AJ164" s="3">
        <v>45847</v>
      </c>
      <c r="AK164" s="3">
        <v>45843</v>
      </c>
      <c r="AL164" s="3">
        <v>45837</v>
      </c>
      <c r="AM164" s="3">
        <v>45844</v>
      </c>
      <c r="AN164" s="3">
        <v>45845</v>
      </c>
      <c r="AO164" s="3">
        <v>45845</v>
      </c>
      <c r="AP164" s="3">
        <v>45842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65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0</v>
      </c>
    </row>
    <row r="165" spans="1:56" ht="27.75" customHeight="1" x14ac:dyDescent="0.45">
      <c r="A165" s="3" t="s">
        <v>141</v>
      </c>
      <c r="B165" s="14" t="s">
        <v>141</v>
      </c>
      <c r="C165" s="9" t="s">
        <v>258</v>
      </c>
      <c r="D165" s="13" t="s">
        <v>61</v>
      </c>
      <c r="E165" s="9">
        <v>23</v>
      </c>
      <c r="F165" s="9">
        <v>34</v>
      </c>
      <c r="G165" s="9" t="s">
        <v>60</v>
      </c>
      <c r="H165" s="9">
        <v>0</v>
      </c>
      <c r="I165" s="9">
        <v>68</v>
      </c>
      <c r="J165" s="9" t="s">
        <v>57</v>
      </c>
      <c r="K165" s="9">
        <v>5</v>
      </c>
      <c r="L165" s="9" t="s">
        <v>93</v>
      </c>
      <c r="M165" s="10">
        <v>24</v>
      </c>
      <c r="N165" s="9">
        <v>37</v>
      </c>
      <c r="O165" s="9">
        <v>50</v>
      </c>
      <c r="P165" s="10">
        <v>273.84719423999996</v>
      </c>
      <c r="Q165" s="10">
        <v>0</v>
      </c>
      <c r="R165" s="10">
        <v>273.84719423999996</v>
      </c>
      <c r="S165" s="9" t="s">
        <v>128</v>
      </c>
      <c r="T165" s="12">
        <v>45838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84</v>
      </c>
      <c r="AA165" s="8">
        <v>9918.7000000000007</v>
      </c>
      <c r="AB165" s="8">
        <v>9918.7000000000007</v>
      </c>
      <c r="AC165" s="8">
        <v>0</v>
      </c>
      <c r="AD165" s="8">
        <v>0</v>
      </c>
      <c r="AE165" s="8">
        <v>0</v>
      </c>
      <c r="AF165" s="8">
        <v>0</v>
      </c>
      <c r="AG165" s="1" t="s">
        <v>119</v>
      </c>
      <c r="AH165" s="1" t="s">
        <v>72</v>
      </c>
      <c r="AI165" s="1">
        <v>3</v>
      </c>
      <c r="AJ165" s="3">
        <v>45838</v>
      </c>
      <c r="AK165" s="3">
        <v>0</v>
      </c>
      <c r="AL165" s="3">
        <v>45828</v>
      </c>
      <c r="AM165" s="3">
        <v>45835</v>
      </c>
      <c r="AN165" s="3">
        <v>45836</v>
      </c>
      <c r="AO165" s="3">
        <v>45836</v>
      </c>
      <c r="AP165" s="3">
        <v>45833</v>
      </c>
      <c r="AQ165" s="3">
        <v>45837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0</v>
      </c>
    </row>
    <row r="166" spans="1:56" ht="27.75" customHeight="1" x14ac:dyDescent="0.45">
      <c r="A166" s="3">
        <v>0</v>
      </c>
      <c r="B166" s="14">
        <v>0</v>
      </c>
      <c r="C166" s="9">
        <v>0</v>
      </c>
      <c r="D166" s="13">
        <v>0</v>
      </c>
      <c r="E166" s="9">
        <v>23</v>
      </c>
      <c r="F166" s="9">
        <v>34</v>
      </c>
      <c r="G166" s="9" t="s">
        <v>60</v>
      </c>
      <c r="H166" s="9">
        <v>0</v>
      </c>
      <c r="I166" s="9">
        <v>68</v>
      </c>
      <c r="J166" s="9" t="s">
        <v>57</v>
      </c>
      <c r="K166" s="9">
        <v>5</v>
      </c>
      <c r="L166" s="9">
        <v>0</v>
      </c>
      <c r="M166" s="10">
        <v>0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>
        <v>0</v>
      </c>
      <c r="T166" s="12"/>
      <c r="U166" s="11">
        <v>0</v>
      </c>
      <c r="V166" s="10">
        <v>0</v>
      </c>
      <c r="W166" s="10">
        <v>0</v>
      </c>
      <c r="X166" s="10">
        <v>0</v>
      </c>
      <c r="Y166" s="10">
        <v>0</v>
      </c>
      <c r="Z166" s="9" t="s">
        <v>84</v>
      </c>
      <c r="AA166" s="8">
        <v>36056.57</v>
      </c>
      <c r="AB166" s="8">
        <v>36056.57</v>
      </c>
      <c r="AC166" s="8">
        <v>0</v>
      </c>
      <c r="AD166" s="8">
        <v>0</v>
      </c>
      <c r="AE166" s="8">
        <v>13243.56</v>
      </c>
      <c r="AF166" s="8" t="s">
        <v>58</v>
      </c>
      <c r="AG166" s="1" t="s">
        <v>119</v>
      </c>
      <c r="AH166" s="1">
        <v>0</v>
      </c>
      <c r="AI166" s="1" t="s">
        <v>15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0</v>
      </c>
    </row>
    <row r="167" spans="1:56" ht="27.75" customHeight="1" x14ac:dyDescent="0.45">
      <c r="A167" s="3" t="s">
        <v>141</v>
      </c>
      <c r="B167" s="14" t="s">
        <v>141</v>
      </c>
      <c r="C167" s="9" t="s">
        <v>250</v>
      </c>
      <c r="D167" s="13" t="s">
        <v>61</v>
      </c>
      <c r="E167" s="9">
        <v>23</v>
      </c>
      <c r="F167" s="9">
        <v>34</v>
      </c>
      <c r="G167" s="9" t="s">
        <v>189</v>
      </c>
      <c r="H167" s="9">
        <v>0</v>
      </c>
      <c r="I167" s="9">
        <v>68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45838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191</v>
      </c>
      <c r="AA167" s="8">
        <v>9918.7000000000007</v>
      </c>
      <c r="AB167" s="8">
        <v>0</v>
      </c>
      <c r="AC167" s="8">
        <v>9918.7000000000007</v>
      </c>
      <c r="AD167" s="8">
        <v>0</v>
      </c>
      <c r="AE167" s="8">
        <v>0</v>
      </c>
      <c r="AF167" s="8">
        <v>0</v>
      </c>
      <c r="AG167" s="1" t="s">
        <v>119</v>
      </c>
      <c r="AH167" s="1" t="s">
        <v>74</v>
      </c>
      <c r="AI167" s="1">
        <v>2</v>
      </c>
      <c r="AJ167" s="3">
        <v>45838</v>
      </c>
      <c r="AK167" s="3">
        <v>0</v>
      </c>
      <c r="AL167" s="3">
        <v>45829</v>
      </c>
      <c r="AM167" s="3">
        <v>45836</v>
      </c>
      <c r="AN167" s="3">
        <v>45837</v>
      </c>
      <c r="AO167" s="3">
        <v>45837</v>
      </c>
      <c r="AP167" s="3">
        <v>45833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65</v>
      </c>
      <c r="AY167" s="2">
        <v>0</v>
      </c>
      <c r="AZ167" s="2">
        <v>0</v>
      </c>
      <c r="BA167" s="2">
        <v>0</v>
      </c>
      <c r="BB167" s="2">
        <v>0</v>
      </c>
      <c r="BC167" s="1" t="s">
        <v>190</v>
      </c>
      <c r="BD167" s="56">
        <v>800.41704844444439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34</v>
      </c>
      <c r="G168" s="9" t="s">
        <v>189</v>
      </c>
      <c r="H168" s="9">
        <v>0</v>
      </c>
      <c r="I168" s="9">
        <v>68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191</v>
      </c>
      <c r="AA168" s="8">
        <v>9918.7000000000007</v>
      </c>
      <c r="AB168" s="8">
        <v>0</v>
      </c>
      <c r="AC168" s="8">
        <v>9918.7000000000007</v>
      </c>
      <c r="AD168" s="8">
        <v>0</v>
      </c>
      <c r="AE168" s="8">
        <v>0</v>
      </c>
      <c r="AF168" s="8">
        <v>0</v>
      </c>
      <c r="AG168" s="1" t="s">
        <v>122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190</v>
      </c>
      <c r="BD168" s="56">
        <v>0</v>
      </c>
    </row>
    <row r="169" spans="1:56" ht="27.75" customHeight="1" x14ac:dyDescent="0.45">
      <c r="A169" s="3">
        <v>45727</v>
      </c>
      <c r="B169" s="14" t="s">
        <v>300</v>
      </c>
      <c r="C169" s="9" t="s">
        <v>115</v>
      </c>
      <c r="D169" s="13" t="s">
        <v>59</v>
      </c>
      <c r="E169" s="9">
        <v>23</v>
      </c>
      <c r="F169" s="9">
        <v>40</v>
      </c>
      <c r="G169" s="9" t="s">
        <v>60</v>
      </c>
      <c r="H169" s="9" t="s">
        <v>66</v>
      </c>
      <c r="I169" s="9">
        <v>125</v>
      </c>
      <c r="J169" s="9" t="s">
        <v>57</v>
      </c>
      <c r="K169" s="9">
        <v>5</v>
      </c>
      <c r="L169" s="9" t="s">
        <v>221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67</v>
      </c>
      <c r="T169" s="12" t="s">
        <v>63</v>
      </c>
      <c r="U169" s="11">
        <v>1000</v>
      </c>
      <c r="V169" s="10">
        <v>0</v>
      </c>
      <c r="W169" s="10">
        <v>1000</v>
      </c>
      <c r="X169" s="10">
        <v>0</v>
      </c>
      <c r="Y169" s="10">
        <v>0</v>
      </c>
      <c r="Z169" s="9" t="s">
        <v>244</v>
      </c>
      <c r="AA169" s="8">
        <v>1159.5100000000002</v>
      </c>
      <c r="AB169" s="8">
        <v>1159.5100000000002</v>
      </c>
      <c r="AC169" s="8">
        <v>0</v>
      </c>
      <c r="AD169" s="8">
        <v>1159.5100000000002</v>
      </c>
      <c r="AE169" s="8">
        <v>0</v>
      </c>
      <c r="AF169" s="8" t="s">
        <v>247</v>
      </c>
      <c r="AG169" s="1" t="s">
        <v>119</v>
      </c>
      <c r="AH169" s="1" t="s">
        <v>156</v>
      </c>
      <c r="AI169" s="1">
        <v>2</v>
      </c>
      <c r="AJ169" s="3" t="s">
        <v>63</v>
      </c>
      <c r="AK169" s="3" t="e">
        <v>#VALUE!</v>
      </c>
      <c r="AL169" s="3">
        <v>0</v>
      </c>
      <c r="AM169" s="3">
        <v>0</v>
      </c>
      <c r="AN169" s="3">
        <v>0</v>
      </c>
      <c r="AO169" s="3" t="e">
        <v>#VALUE!</v>
      </c>
      <c r="AP169" s="3" t="e">
        <v>#VALUE!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152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108</v>
      </c>
      <c r="BD169" s="56">
        <v>0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23</v>
      </c>
      <c r="F170" s="9">
        <v>37</v>
      </c>
      <c r="G170" s="9">
        <v>0</v>
      </c>
      <c r="H170" s="9">
        <v>0</v>
      </c>
      <c r="I170" s="9">
        <v>85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244</v>
      </c>
      <c r="AA170" s="8">
        <v>1159.5100000000002</v>
      </c>
      <c r="AB170" s="8">
        <v>1159.5100000000002</v>
      </c>
      <c r="AC170" s="8">
        <v>0</v>
      </c>
      <c r="AD170" s="8">
        <v>1159.5100000000002</v>
      </c>
      <c r="AE170" s="8">
        <v>0</v>
      </c>
      <c r="AF170" s="8" t="s">
        <v>58</v>
      </c>
      <c r="AG170" s="1" t="s">
        <v>119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245</v>
      </c>
      <c r="BD170" s="56">
        <v>0</v>
      </c>
    </row>
    <row r="171" spans="1:56" ht="27.75" customHeight="1" x14ac:dyDescent="0.45">
      <c r="A171" s="3">
        <v>45601</v>
      </c>
      <c r="B171" s="14" t="s">
        <v>216</v>
      </c>
      <c r="C171" s="9" t="s">
        <v>94</v>
      </c>
      <c r="D171" s="13" t="s">
        <v>110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1758.5430635519999</v>
      </c>
      <c r="Q171" s="10">
        <v>0</v>
      </c>
      <c r="R171" s="10">
        <v>1758.5430635519999</v>
      </c>
      <c r="S171" s="9" t="s">
        <v>100</v>
      </c>
      <c r="T171" s="12">
        <v>45831</v>
      </c>
      <c r="U171" s="11">
        <v>54000</v>
      </c>
      <c r="V171" s="10">
        <v>0</v>
      </c>
      <c r="W171" s="10">
        <v>54000</v>
      </c>
      <c r="X171" s="10">
        <v>0</v>
      </c>
      <c r="Y171" s="10">
        <v>56700</v>
      </c>
      <c r="Z171" s="9" t="s">
        <v>101</v>
      </c>
      <c r="AA171" s="8">
        <v>58087.26</v>
      </c>
      <c r="AB171" s="8">
        <v>58087.26</v>
      </c>
      <c r="AC171" s="8">
        <v>0</v>
      </c>
      <c r="AD171" s="8">
        <v>0</v>
      </c>
      <c r="AE171" s="8">
        <v>0</v>
      </c>
      <c r="AF171" s="8">
        <v>0</v>
      </c>
      <c r="AG171" s="1" t="s">
        <v>120</v>
      </c>
      <c r="AH171" s="1" t="s">
        <v>72</v>
      </c>
      <c r="AI171" s="1">
        <v>3</v>
      </c>
      <c r="AJ171" s="3">
        <v>45831</v>
      </c>
      <c r="AK171" s="3">
        <v>0</v>
      </c>
      <c r="AL171" s="3">
        <v>45821</v>
      </c>
      <c r="AM171" s="3">
        <v>45828</v>
      </c>
      <c r="AN171" s="3">
        <v>45829</v>
      </c>
      <c r="AO171" s="3">
        <v>45829</v>
      </c>
      <c r="AP171" s="3">
        <v>45826</v>
      </c>
      <c r="AQ171" s="3">
        <v>45830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117</v>
      </c>
      <c r="BD171" s="56">
        <v>0</v>
      </c>
    </row>
    <row r="172" spans="1:56" ht="27.75" customHeight="1" x14ac:dyDescent="0.45">
      <c r="A172" s="3">
        <v>45601</v>
      </c>
      <c r="B172" s="14" t="s">
        <v>216</v>
      </c>
      <c r="C172" s="9" t="s">
        <v>94</v>
      </c>
      <c r="D172" s="13" t="s">
        <v>110</v>
      </c>
      <c r="E172" s="9">
        <v>23</v>
      </c>
      <c r="F172" s="9">
        <v>37</v>
      </c>
      <c r="G172" s="9" t="s">
        <v>60</v>
      </c>
      <c r="H172" s="9">
        <v>0</v>
      </c>
      <c r="I172" s="9">
        <v>130</v>
      </c>
      <c r="J172" s="9" t="s">
        <v>57</v>
      </c>
      <c r="K172" s="9">
        <v>5</v>
      </c>
      <c r="L172" s="9" t="s">
        <v>92</v>
      </c>
      <c r="M172" s="10">
        <v>24</v>
      </c>
      <c r="N172" s="9">
        <v>40</v>
      </c>
      <c r="O172" s="9">
        <v>55</v>
      </c>
      <c r="P172" s="10">
        <v>1758.5430635519999</v>
      </c>
      <c r="Q172" s="10">
        <v>0</v>
      </c>
      <c r="R172" s="10">
        <v>1758.5430635519999</v>
      </c>
      <c r="S172" s="9" t="s">
        <v>100</v>
      </c>
      <c r="T172" s="12">
        <v>45835</v>
      </c>
      <c r="U172" s="11">
        <v>54000</v>
      </c>
      <c r="V172" s="10">
        <v>0</v>
      </c>
      <c r="W172" s="10">
        <v>54000</v>
      </c>
      <c r="X172" s="10">
        <v>0</v>
      </c>
      <c r="Y172" s="10">
        <v>56700</v>
      </c>
      <c r="Z172" s="9" t="s">
        <v>101</v>
      </c>
      <c r="AA172" s="8">
        <v>58087.26</v>
      </c>
      <c r="AB172" s="8">
        <v>6128</v>
      </c>
      <c r="AC172" s="8">
        <v>51959.26</v>
      </c>
      <c r="AD172" s="8">
        <v>0</v>
      </c>
      <c r="AE172" s="8">
        <v>0</v>
      </c>
      <c r="AF172" s="8">
        <v>0</v>
      </c>
      <c r="AG172" s="1" t="s">
        <v>120</v>
      </c>
      <c r="AH172" s="1" t="s">
        <v>72</v>
      </c>
      <c r="AI172" s="1">
        <v>3</v>
      </c>
      <c r="AJ172" s="3">
        <v>45835</v>
      </c>
      <c r="AK172" s="3">
        <v>0</v>
      </c>
      <c r="AL172" s="3">
        <v>45825</v>
      </c>
      <c r="AM172" s="3">
        <v>45832</v>
      </c>
      <c r="AN172" s="3">
        <v>45833</v>
      </c>
      <c r="AO172" s="3">
        <v>45833</v>
      </c>
      <c r="AP172" s="3">
        <v>45830</v>
      </c>
      <c r="AQ172" s="3">
        <v>45834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117</v>
      </c>
      <c r="BD172" s="56">
        <v>6656.1688366611115</v>
      </c>
    </row>
    <row r="173" spans="1:56" ht="27.75" customHeight="1" x14ac:dyDescent="0.45">
      <c r="A173" s="3">
        <v>45601</v>
      </c>
      <c r="B173" s="14" t="s">
        <v>216</v>
      </c>
      <c r="C173" s="9" t="s">
        <v>94</v>
      </c>
      <c r="D173" s="13" t="s">
        <v>110</v>
      </c>
      <c r="E173" s="9">
        <v>23</v>
      </c>
      <c r="F173" s="9">
        <v>37</v>
      </c>
      <c r="G173" s="9" t="s">
        <v>60</v>
      </c>
      <c r="H173" s="9">
        <v>0</v>
      </c>
      <c r="I173" s="9">
        <v>130</v>
      </c>
      <c r="J173" s="9" t="s">
        <v>57</v>
      </c>
      <c r="K173" s="9">
        <v>5</v>
      </c>
      <c r="L173" s="9" t="s">
        <v>92</v>
      </c>
      <c r="M173" s="10">
        <v>24</v>
      </c>
      <c r="N173" s="9">
        <v>40</v>
      </c>
      <c r="O173" s="9">
        <v>55</v>
      </c>
      <c r="P173" s="10">
        <v>1396.4134549094399</v>
      </c>
      <c r="Q173" s="10">
        <v>0</v>
      </c>
      <c r="R173" s="10">
        <v>1396.4134549094399</v>
      </c>
      <c r="S173" s="9" t="s">
        <v>100</v>
      </c>
      <c r="T173" s="12">
        <v>45842</v>
      </c>
      <c r="U173" s="11">
        <v>50800</v>
      </c>
      <c r="V173" s="10">
        <v>7920</v>
      </c>
      <c r="W173" s="10">
        <v>42880</v>
      </c>
      <c r="X173" s="10">
        <v>0</v>
      </c>
      <c r="Y173" s="10">
        <v>45024</v>
      </c>
      <c r="Z173" s="9" t="s">
        <v>101</v>
      </c>
      <c r="AA173" s="8">
        <v>46125.587200000002</v>
      </c>
      <c r="AB173" s="8">
        <v>0</v>
      </c>
      <c r="AC173" s="8">
        <v>46125.587200000002</v>
      </c>
      <c r="AD173" s="8">
        <v>0</v>
      </c>
      <c r="AE173" s="8">
        <v>0</v>
      </c>
      <c r="AF173" s="8">
        <v>0</v>
      </c>
      <c r="AG173" s="1" t="s">
        <v>120</v>
      </c>
      <c r="AH173" s="1" t="s">
        <v>72</v>
      </c>
      <c r="AI173" s="1">
        <v>3</v>
      </c>
      <c r="AJ173" s="3">
        <v>45842</v>
      </c>
      <c r="AK173" s="3">
        <v>0</v>
      </c>
      <c r="AL173" s="3">
        <v>45832</v>
      </c>
      <c r="AM173" s="3">
        <v>45839</v>
      </c>
      <c r="AN173" s="3">
        <v>45840</v>
      </c>
      <c r="AO173" s="3">
        <v>45840</v>
      </c>
      <c r="AP173" s="3">
        <v>45837</v>
      </c>
      <c r="AQ173" s="3">
        <v>45841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117</v>
      </c>
      <c r="BD173" s="56">
        <v>5908.8542849404448</v>
      </c>
    </row>
    <row r="174" spans="1:56" ht="27.75" customHeight="1" x14ac:dyDescent="0.45">
      <c r="A174" s="3">
        <v>45601</v>
      </c>
      <c r="B174" s="14" t="s">
        <v>216</v>
      </c>
      <c r="C174" s="9" t="s">
        <v>94</v>
      </c>
      <c r="D174" s="13" t="s">
        <v>151</v>
      </c>
      <c r="E174" s="9">
        <v>23</v>
      </c>
      <c r="F174" s="9">
        <v>37</v>
      </c>
      <c r="G174" s="9" t="s">
        <v>60</v>
      </c>
      <c r="H174" s="9">
        <v>0</v>
      </c>
      <c r="I174" s="9">
        <v>130</v>
      </c>
      <c r="J174" s="9" t="s">
        <v>57</v>
      </c>
      <c r="K174" s="9">
        <v>5</v>
      </c>
      <c r="L174" s="9" t="s">
        <v>92</v>
      </c>
      <c r="M174" s="10">
        <v>24</v>
      </c>
      <c r="N174" s="9">
        <v>40</v>
      </c>
      <c r="O174" s="9">
        <v>55</v>
      </c>
      <c r="P174" s="10">
        <v>4070.701536</v>
      </c>
      <c r="Q174" s="10">
        <v>264</v>
      </c>
      <c r="R174" s="10">
        <v>3806.701536</v>
      </c>
      <c r="S174" s="9" t="s">
        <v>100</v>
      </c>
      <c r="T174" s="12" t="s">
        <v>63</v>
      </c>
      <c r="U174" s="11">
        <v>150000</v>
      </c>
      <c r="V174" s="10">
        <v>25000</v>
      </c>
      <c r="W174" s="10">
        <v>125000</v>
      </c>
      <c r="X174" s="10">
        <v>0</v>
      </c>
      <c r="Y174" s="10">
        <v>131250</v>
      </c>
      <c r="Z174" s="9" t="s">
        <v>276</v>
      </c>
      <c r="AA174" s="8">
        <v>134461.25</v>
      </c>
      <c r="AB174" s="8">
        <v>0</v>
      </c>
      <c r="AC174" s="8">
        <v>134461.25</v>
      </c>
      <c r="AD174" s="8">
        <v>0</v>
      </c>
      <c r="AE174" s="8">
        <v>0</v>
      </c>
      <c r="AF174" s="8" t="s">
        <v>277</v>
      </c>
      <c r="AG174" s="1" t="s">
        <v>120</v>
      </c>
      <c r="AH174" s="1" t="s">
        <v>72</v>
      </c>
      <c r="AI174" s="1">
        <v>3</v>
      </c>
      <c r="AJ174" s="3" t="s">
        <v>63</v>
      </c>
      <c r="AK174" s="3">
        <v>0</v>
      </c>
      <c r="AL174" s="3" t="e">
        <v>#VALUE!</v>
      </c>
      <c r="AM174" s="3" t="e">
        <v>#VALUE!</v>
      </c>
      <c r="AN174" s="3" t="e">
        <v>#VALUE!</v>
      </c>
      <c r="AO174" s="3" t="e">
        <v>#VALUE!</v>
      </c>
      <c r="AP174" s="3" t="e">
        <v>#VALUE!</v>
      </c>
      <c r="AQ174" s="3" t="e">
        <v>#VALUE!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 t="s">
        <v>377</v>
      </c>
      <c r="AZ174" s="2">
        <v>0</v>
      </c>
      <c r="BA174" s="2">
        <v>0</v>
      </c>
      <c r="BB174" s="2">
        <v>0</v>
      </c>
      <c r="BC174" s="1" t="s">
        <v>117</v>
      </c>
      <c r="BD174" s="56">
        <v>17224.971679513892</v>
      </c>
    </row>
    <row r="175" spans="1:56" ht="27.75" customHeight="1" x14ac:dyDescent="0.45">
      <c r="A175" s="3">
        <v>45601</v>
      </c>
      <c r="B175" s="14" t="s">
        <v>216</v>
      </c>
      <c r="C175" s="9" t="s">
        <v>94</v>
      </c>
      <c r="D175" s="13" t="s">
        <v>151</v>
      </c>
      <c r="E175" s="9">
        <v>23</v>
      </c>
      <c r="F175" s="9">
        <v>37</v>
      </c>
      <c r="G175" s="9" t="s">
        <v>60</v>
      </c>
      <c r="H175" s="9">
        <v>0</v>
      </c>
      <c r="I175" s="9">
        <v>130</v>
      </c>
      <c r="J175" s="9" t="s">
        <v>57</v>
      </c>
      <c r="K175" s="9">
        <v>5</v>
      </c>
      <c r="L175" s="9" t="s">
        <v>92</v>
      </c>
      <c r="M175" s="10">
        <v>24</v>
      </c>
      <c r="N175" s="9">
        <v>40</v>
      </c>
      <c r="O175" s="9">
        <v>55</v>
      </c>
      <c r="P175" s="10">
        <v>6513.1224575999995</v>
      </c>
      <c r="Q175" s="10">
        <v>0</v>
      </c>
      <c r="R175" s="10">
        <v>6513.1224575999995</v>
      </c>
      <c r="S175" s="9" t="s">
        <v>100</v>
      </c>
      <c r="T175" s="12" t="s">
        <v>63</v>
      </c>
      <c r="U175" s="11">
        <v>200000</v>
      </c>
      <c r="V175" s="10">
        <v>0</v>
      </c>
      <c r="W175" s="10">
        <v>200000</v>
      </c>
      <c r="X175" s="10">
        <v>0</v>
      </c>
      <c r="Y175" s="10">
        <v>210000</v>
      </c>
      <c r="Z175" s="9" t="s">
        <v>276</v>
      </c>
      <c r="AA175" s="8">
        <v>215138.00000000003</v>
      </c>
      <c r="AB175" s="8">
        <v>0</v>
      </c>
      <c r="AC175" s="8">
        <v>215138.00000000003</v>
      </c>
      <c r="AD175" s="8">
        <v>0</v>
      </c>
      <c r="AE175" s="8">
        <v>0</v>
      </c>
      <c r="AF175" s="8" t="s">
        <v>277</v>
      </c>
      <c r="AG175" s="1" t="s">
        <v>119</v>
      </c>
      <c r="AH175" s="1" t="s">
        <v>72</v>
      </c>
      <c r="AI175" s="1">
        <v>3</v>
      </c>
      <c r="AJ175" s="3" t="s">
        <v>63</v>
      </c>
      <c r="AK175" s="3">
        <v>0</v>
      </c>
      <c r="AL175" s="3" t="e">
        <v>#VALUE!</v>
      </c>
      <c r="AM175" s="3" t="e">
        <v>#VALUE!</v>
      </c>
      <c r="AN175" s="3" t="e">
        <v>#VALUE!</v>
      </c>
      <c r="AO175" s="3" t="e">
        <v>#VALUE!</v>
      </c>
      <c r="AP175" s="3" t="e">
        <v>#VALUE!</v>
      </c>
      <c r="AQ175" s="3" t="e">
        <v>#VALUE!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45858</v>
      </c>
      <c r="AZ175" s="2">
        <v>0</v>
      </c>
      <c r="BA175" s="2">
        <v>0</v>
      </c>
      <c r="BB175" s="2">
        <v>0</v>
      </c>
      <c r="BC175" s="1" t="s">
        <v>117</v>
      </c>
      <c r="BD175" s="56">
        <v>27559.954687222227</v>
      </c>
    </row>
    <row r="176" spans="1:56" ht="27.75" customHeight="1" x14ac:dyDescent="0.45">
      <c r="A176" s="3">
        <v>45601</v>
      </c>
      <c r="B176" s="14" t="s">
        <v>216</v>
      </c>
      <c r="C176" s="9" t="s">
        <v>94</v>
      </c>
      <c r="D176" s="13" t="s">
        <v>151</v>
      </c>
      <c r="E176" s="9">
        <v>23</v>
      </c>
      <c r="F176" s="9">
        <v>37</v>
      </c>
      <c r="G176" s="9" t="s">
        <v>60</v>
      </c>
      <c r="H176" s="9">
        <v>0</v>
      </c>
      <c r="I176" s="9">
        <v>130</v>
      </c>
      <c r="J176" s="9" t="s">
        <v>57</v>
      </c>
      <c r="K176" s="9">
        <v>5</v>
      </c>
      <c r="L176" s="9" t="s">
        <v>92</v>
      </c>
      <c r="M176" s="10">
        <v>24</v>
      </c>
      <c r="N176" s="9">
        <v>40</v>
      </c>
      <c r="O176" s="9">
        <v>55</v>
      </c>
      <c r="P176" s="10">
        <v>6513.1224575999995</v>
      </c>
      <c r="Q176" s="10">
        <v>0</v>
      </c>
      <c r="R176" s="10">
        <v>6513.1224575999995</v>
      </c>
      <c r="S176" s="9" t="s">
        <v>100</v>
      </c>
      <c r="T176" s="12" t="s">
        <v>63</v>
      </c>
      <c r="U176" s="11">
        <v>200000</v>
      </c>
      <c r="V176" s="10">
        <v>0</v>
      </c>
      <c r="W176" s="10">
        <v>200000</v>
      </c>
      <c r="X176" s="10">
        <v>0</v>
      </c>
      <c r="Y176" s="10">
        <v>210000</v>
      </c>
      <c r="Z176" s="9" t="s">
        <v>101</v>
      </c>
      <c r="AA176" s="8">
        <v>215138.00000000003</v>
      </c>
      <c r="AB176" s="8">
        <v>0</v>
      </c>
      <c r="AC176" s="8">
        <v>215138.00000000003</v>
      </c>
      <c r="AD176" s="8">
        <v>0</v>
      </c>
      <c r="AE176" s="8">
        <v>0</v>
      </c>
      <c r="AF176" s="8" t="s">
        <v>277</v>
      </c>
      <c r="AG176" s="1" t="s">
        <v>119</v>
      </c>
      <c r="AH176" s="1" t="s">
        <v>72</v>
      </c>
      <c r="AI176" s="1">
        <v>3</v>
      </c>
      <c r="AJ176" s="3" t="s">
        <v>63</v>
      </c>
      <c r="AK176" s="3">
        <v>0</v>
      </c>
      <c r="AL176" s="3" t="e">
        <v>#VALUE!</v>
      </c>
      <c r="AM176" s="3" t="e">
        <v>#VALUE!</v>
      </c>
      <c r="AN176" s="3" t="e">
        <v>#VALUE!</v>
      </c>
      <c r="AO176" s="3" t="e">
        <v>#VALUE!</v>
      </c>
      <c r="AP176" s="3" t="e">
        <v>#VALUE!</v>
      </c>
      <c r="AQ176" s="3" t="e">
        <v>#VALUE!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45889</v>
      </c>
      <c r="AZ176" s="2">
        <v>0</v>
      </c>
      <c r="BA176" s="2">
        <v>0</v>
      </c>
      <c r="BB176" s="2">
        <v>0</v>
      </c>
      <c r="BC176" s="1" t="s">
        <v>117</v>
      </c>
      <c r="BD176" s="56">
        <v>27559.954687222227</v>
      </c>
    </row>
    <row r="177" spans="1:56" ht="27.75" customHeight="1" x14ac:dyDescent="0.45">
      <c r="A177" s="3">
        <v>45601</v>
      </c>
      <c r="B177" s="14" t="s">
        <v>216</v>
      </c>
      <c r="C177" s="9" t="s">
        <v>94</v>
      </c>
      <c r="D177" s="13" t="s">
        <v>151</v>
      </c>
      <c r="E177" s="9">
        <v>23</v>
      </c>
      <c r="F177" s="9">
        <v>37</v>
      </c>
      <c r="G177" s="9" t="s">
        <v>60</v>
      </c>
      <c r="H177" s="9">
        <v>0</v>
      </c>
      <c r="I177" s="9">
        <v>130</v>
      </c>
      <c r="J177" s="9" t="s">
        <v>57</v>
      </c>
      <c r="K177" s="9">
        <v>5</v>
      </c>
      <c r="L177" s="9" t="s">
        <v>92</v>
      </c>
      <c r="M177" s="10">
        <v>24</v>
      </c>
      <c r="N177" s="9">
        <v>40</v>
      </c>
      <c r="O177" s="9">
        <v>55</v>
      </c>
      <c r="P177" s="10">
        <v>3461.0081427440637</v>
      </c>
      <c r="Q177" s="10">
        <v>0</v>
      </c>
      <c r="R177" s="10">
        <v>3461.0081427440637</v>
      </c>
      <c r="S177" s="9" t="s">
        <v>100</v>
      </c>
      <c r="T177" s="12" t="s">
        <v>63</v>
      </c>
      <c r="U177" s="11">
        <v>106278</v>
      </c>
      <c r="V177" s="10">
        <v>0</v>
      </c>
      <c r="W177" s="10">
        <v>106278</v>
      </c>
      <c r="X177" s="10">
        <v>0</v>
      </c>
      <c r="Y177" s="10">
        <v>111591.90000000001</v>
      </c>
      <c r="Z177" s="9" t="s">
        <v>101</v>
      </c>
      <c r="AA177" s="8">
        <v>114322.18182000001</v>
      </c>
      <c r="AB177" s="8">
        <v>0</v>
      </c>
      <c r="AC177" s="8">
        <v>114322.18182000001</v>
      </c>
      <c r="AD177" s="8">
        <v>0</v>
      </c>
      <c r="AE177" s="8">
        <v>0</v>
      </c>
      <c r="AF177" s="8" t="s">
        <v>277</v>
      </c>
      <c r="AG177" s="1" t="s">
        <v>119</v>
      </c>
      <c r="AH177" s="1" t="s">
        <v>72</v>
      </c>
      <c r="AI177" s="1">
        <v>3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 t="e">
        <v>#VALUE!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117</v>
      </c>
      <c r="BD177" s="56">
        <v>14645.084321243019</v>
      </c>
    </row>
    <row r="178" spans="1:56" ht="27.75" customHeight="1" x14ac:dyDescent="0.45">
      <c r="A178" s="3">
        <v>45601</v>
      </c>
      <c r="B178" s="14" t="s">
        <v>216</v>
      </c>
      <c r="C178" s="9" t="s">
        <v>94</v>
      </c>
      <c r="D178" s="13" t="s">
        <v>151</v>
      </c>
      <c r="E178" s="9">
        <v>23</v>
      </c>
      <c r="F178" s="9">
        <v>37</v>
      </c>
      <c r="G178" s="9" t="s">
        <v>60</v>
      </c>
      <c r="H178" s="9">
        <v>0</v>
      </c>
      <c r="I178" s="9">
        <v>130</v>
      </c>
      <c r="J178" s="9" t="s">
        <v>57</v>
      </c>
      <c r="K178" s="9">
        <v>5</v>
      </c>
      <c r="L178" s="9" t="s">
        <v>92</v>
      </c>
      <c r="M178" s="10">
        <v>24</v>
      </c>
      <c r="N178" s="9">
        <v>40</v>
      </c>
      <c r="O178" s="9">
        <v>55</v>
      </c>
      <c r="P178" s="10">
        <v>0</v>
      </c>
      <c r="Q178" s="10">
        <v>0</v>
      </c>
      <c r="R178" s="10">
        <v>0</v>
      </c>
      <c r="S178" s="9" t="s">
        <v>100</v>
      </c>
      <c r="T178" s="12" t="s">
        <v>137</v>
      </c>
      <c r="U178" s="11">
        <v>10000</v>
      </c>
      <c r="V178" s="10">
        <v>12607</v>
      </c>
      <c r="W178" s="10">
        <v>0</v>
      </c>
      <c r="X178" s="10">
        <v>56730</v>
      </c>
      <c r="Y178" s="10">
        <v>0</v>
      </c>
      <c r="Z178" s="9" t="s">
        <v>276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119</v>
      </c>
      <c r="AH178" s="1" t="s">
        <v>72</v>
      </c>
      <c r="AI178" s="1">
        <v>3</v>
      </c>
      <c r="AJ178" s="3" t="s">
        <v>137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 t="e">
        <v>#VALUE!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 t="s">
        <v>280</v>
      </c>
      <c r="AZ178" s="2">
        <v>0</v>
      </c>
      <c r="BA178" s="2">
        <v>0</v>
      </c>
      <c r="BB178" s="2">
        <v>0</v>
      </c>
      <c r="BC178" s="1" t="s">
        <v>117</v>
      </c>
      <c r="BD178" s="56">
        <v>0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23</v>
      </c>
      <c r="F179" s="9">
        <v>37</v>
      </c>
      <c r="G179" s="9">
        <v>0</v>
      </c>
      <c r="H179" s="9">
        <v>0</v>
      </c>
      <c r="I179" s="9">
        <v>128</v>
      </c>
      <c r="J179" s="9" t="s">
        <v>57</v>
      </c>
      <c r="K179" s="9">
        <v>5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101</v>
      </c>
      <c r="AA179" s="8">
        <v>841359.53902000003</v>
      </c>
      <c r="AB179" s="8">
        <v>64215.26</v>
      </c>
      <c r="AC179" s="8">
        <v>777144.27902000013</v>
      </c>
      <c r="AD179" s="8">
        <v>0</v>
      </c>
      <c r="AE179" s="8">
        <v>0</v>
      </c>
      <c r="AF179" s="8" t="s">
        <v>58</v>
      </c>
      <c r="AG179" s="1" t="s">
        <v>119</v>
      </c>
      <c r="AH179" s="1">
        <v>0</v>
      </c>
      <c r="AI179" s="1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118</v>
      </c>
      <c r="BD179" s="56">
        <v>0</v>
      </c>
    </row>
    <row r="180" spans="1:56" ht="27.75" customHeight="1" x14ac:dyDescent="0.45">
      <c r="A180" s="3" t="s">
        <v>141</v>
      </c>
      <c r="B180" s="14" t="s">
        <v>141</v>
      </c>
      <c r="C180" s="9" t="s">
        <v>148</v>
      </c>
      <c r="D180" s="13" t="s">
        <v>59</v>
      </c>
      <c r="E180" s="9">
        <v>26</v>
      </c>
      <c r="F180" s="9">
        <v>42</v>
      </c>
      <c r="G180" s="9" t="s">
        <v>60</v>
      </c>
      <c r="H180" s="9">
        <v>0</v>
      </c>
      <c r="I180" s="9">
        <v>100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71</v>
      </c>
      <c r="T180" s="12">
        <v>45838</v>
      </c>
      <c r="U180" s="11">
        <v>40000</v>
      </c>
      <c r="V180" s="10">
        <v>0</v>
      </c>
      <c r="W180" s="10">
        <v>40000</v>
      </c>
      <c r="X180" s="10">
        <v>0</v>
      </c>
      <c r="Y180" s="10">
        <v>0</v>
      </c>
      <c r="Z180" s="9" t="s">
        <v>85</v>
      </c>
      <c r="AA180" s="8">
        <v>48615.600000000006</v>
      </c>
      <c r="AB180" s="8">
        <v>0</v>
      </c>
      <c r="AC180" s="8">
        <v>48615.600000000006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77</v>
      </c>
      <c r="AI180" s="1">
        <v>1</v>
      </c>
      <c r="AJ180" s="3">
        <v>45838</v>
      </c>
      <c r="AK180" s="3">
        <v>0</v>
      </c>
      <c r="AL180" s="3">
        <v>0</v>
      </c>
      <c r="AM180" s="3">
        <v>0</v>
      </c>
      <c r="AN180" s="3">
        <v>0</v>
      </c>
      <c r="AO180" s="3">
        <v>45837</v>
      </c>
      <c r="AP180" s="3">
        <v>45833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105</v>
      </c>
      <c r="BD180" s="56">
        <v>3925.4396133333335</v>
      </c>
    </row>
    <row r="181" spans="1:56" ht="27.75" customHeight="1" x14ac:dyDescent="0.45">
      <c r="A181" s="3" t="s">
        <v>141</v>
      </c>
      <c r="B181" s="14" t="s">
        <v>141</v>
      </c>
      <c r="C181" s="9" t="s">
        <v>196</v>
      </c>
      <c r="D181" s="13" t="s">
        <v>61</v>
      </c>
      <c r="E181" s="9">
        <v>26</v>
      </c>
      <c r="F181" s="9">
        <v>41</v>
      </c>
      <c r="G181" s="9" t="s">
        <v>60</v>
      </c>
      <c r="H181" s="9">
        <v>0</v>
      </c>
      <c r="I181" s="9">
        <v>97</v>
      </c>
      <c r="J181" s="9" t="s">
        <v>57</v>
      </c>
      <c r="K181" s="9">
        <v>5</v>
      </c>
      <c r="L181" s="9" t="s">
        <v>92</v>
      </c>
      <c r="M181" s="10">
        <v>27</v>
      </c>
      <c r="N181" s="9">
        <v>43</v>
      </c>
      <c r="O181" s="9">
        <v>40</v>
      </c>
      <c r="P181" s="10">
        <v>286.42936262399996</v>
      </c>
      <c r="Q181" s="10">
        <v>0</v>
      </c>
      <c r="R181" s="10">
        <v>286.42936262399996</v>
      </c>
      <c r="S181" s="9" t="s">
        <v>204</v>
      </c>
      <c r="T181" s="12">
        <v>45838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85</v>
      </c>
      <c r="AA181" s="8">
        <v>11874.499999999998</v>
      </c>
      <c r="AB181" s="8">
        <v>0</v>
      </c>
      <c r="AC181" s="8">
        <v>11874.499999999998</v>
      </c>
      <c r="AD181" s="8">
        <v>0</v>
      </c>
      <c r="AE181" s="8">
        <v>0</v>
      </c>
      <c r="AF181" s="8">
        <v>0</v>
      </c>
      <c r="AG181" s="1" t="s">
        <v>122</v>
      </c>
      <c r="AH181" s="1" t="s">
        <v>72</v>
      </c>
      <c r="AI181" s="1">
        <v>3</v>
      </c>
      <c r="AJ181" s="3">
        <v>45838</v>
      </c>
      <c r="AK181" s="3">
        <v>0</v>
      </c>
      <c r="AL181" s="3">
        <v>45828</v>
      </c>
      <c r="AM181" s="3">
        <v>45835</v>
      </c>
      <c r="AN181" s="3">
        <v>45836</v>
      </c>
      <c r="AO181" s="3">
        <v>45836</v>
      </c>
      <c r="AP181" s="3">
        <v>45833</v>
      </c>
      <c r="AQ181" s="3">
        <v>45837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105</v>
      </c>
      <c r="BD181" s="56">
        <v>958.79990555555537</v>
      </c>
    </row>
    <row r="182" spans="1:56" ht="27.75" customHeight="1" x14ac:dyDescent="0.45">
      <c r="A182" s="3">
        <v>0</v>
      </c>
      <c r="B182" s="14">
        <v>0</v>
      </c>
      <c r="C182" s="9">
        <v>0</v>
      </c>
      <c r="D182" s="13">
        <v>0</v>
      </c>
      <c r="E182" s="9">
        <v>26</v>
      </c>
      <c r="F182" s="9">
        <v>43</v>
      </c>
      <c r="G182" s="9" t="s">
        <v>60</v>
      </c>
      <c r="H182" s="9">
        <v>0</v>
      </c>
      <c r="I182" s="9">
        <v>102</v>
      </c>
      <c r="J182" s="9" t="s">
        <v>57</v>
      </c>
      <c r="K182" s="9">
        <v>5</v>
      </c>
      <c r="L182" s="9">
        <v>0</v>
      </c>
      <c r="M182" s="10">
        <v>0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>
        <v>0</v>
      </c>
      <c r="T182" s="12"/>
      <c r="U182" s="11">
        <v>0</v>
      </c>
      <c r="V182" s="10">
        <v>0</v>
      </c>
      <c r="W182" s="10">
        <v>0</v>
      </c>
      <c r="X182" s="10">
        <v>0</v>
      </c>
      <c r="Y182" s="10">
        <v>0</v>
      </c>
      <c r="Z182" s="9" t="s">
        <v>85</v>
      </c>
      <c r="AA182" s="8">
        <v>60490.100000000006</v>
      </c>
      <c r="AB182" s="8">
        <v>0</v>
      </c>
      <c r="AC182" s="8">
        <v>60490.100000000006</v>
      </c>
      <c r="AD182" s="8">
        <v>0</v>
      </c>
      <c r="AE182" s="8">
        <v>0</v>
      </c>
      <c r="AF182" s="8" t="s">
        <v>58</v>
      </c>
      <c r="AG182" s="1" t="s">
        <v>120</v>
      </c>
      <c r="AH182" s="1">
        <v>0</v>
      </c>
      <c r="AI182" s="1" t="s">
        <v>15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105</v>
      </c>
      <c r="BD182" s="56">
        <v>0</v>
      </c>
    </row>
    <row r="183" spans="1:56" ht="27.75" customHeight="1" x14ac:dyDescent="0.45">
      <c r="A183" s="3">
        <v>45819</v>
      </c>
      <c r="B183" s="14" t="s">
        <v>133</v>
      </c>
      <c r="C183" s="9" t="s">
        <v>572</v>
      </c>
      <c r="D183" s="13" t="s">
        <v>59</v>
      </c>
      <c r="E183" s="9">
        <v>26</v>
      </c>
      <c r="F183" s="9">
        <v>43</v>
      </c>
      <c r="G183" s="9" t="s">
        <v>60</v>
      </c>
      <c r="H183" s="9">
        <v>0</v>
      </c>
      <c r="I183" s="9">
        <v>102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71</v>
      </c>
      <c r="T183" s="12">
        <v>45829</v>
      </c>
      <c r="U183" s="11">
        <v>5000</v>
      </c>
      <c r="V183" s="10">
        <v>0</v>
      </c>
      <c r="W183" s="10">
        <v>5000</v>
      </c>
      <c r="X183" s="10">
        <v>0</v>
      </c>
      <c r="Y183" s="10">
        <v>0</v>
      </c>
      <c r="Z183" s="9" t="s">
        <v>157</v>
      </c>
      <c r="AA183" s="8">
        <v>6216.65</v>
      </c>
      <c r="AB183" s="8">
        <v>6216.65</v>
      </c>
      <c r="AC183" s="8">
        <v>0</v>
      </c>
      <c r="AD183" s="8">
        <v>0</v>
      </c>
      <c r="AE183" s="8">
        <v>0</v>
      </c>
      <c r="AF183" s="8">
        <v>0</v>
      </c>
      <c r="AG183" s="1" t="s">
        <v>120</v>
      </c>
      <c r="AH183" s="1" t="s">
        <v>77</v>
      </c>
      <c r="AI183" s="1">
        <v>1</v>
      </c>
      <c r="AJ183" s="3">
        <v>45829</v>
      </c>
      <c r="AK183" s="3">
        <v>0</v>
      </c>
      <c r="AL183" s="3">
        <v>0</v>
      </c>
      <c r="AM183" s="3">
        <v>0</v>
      </c>
      <c r="AN183" s="3">
        <v>0</v>
      </c>
      <c r="AO183" s="3">
        <v>45828</v>
      </c>
      <c r="AP183" s="3">
        <v>45824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106</v>
      </c>
      <c r="BD183" s="56">
        <v>0</v>
      </c>
    </row>
    <row r="184" spans="1:56" ht="27.75" customHeight="1" x14ac:dyDescent="0.45">
      <c r="A184" s="3">
        <v>45804</v>
      </c>
      <c r="B184" s="14" t="s">
        <v>491</v>
      </c>
      <c r="C184" s="9" t="s">
        <v>145</v>
      </c>
      <c r="D184" s="13" t="s">
        <v>59</v>
      </c>
      <c r="E184" s="9">
        <v>26</v>
      </c>
      <c r="F184" s="9">
        <v>39</v>
      </c>
      <c r="G184" s="9" t="s">
        <v>60</v>
      </c>
      <c r="H184" s="9">
        <v>0</v>
      </c>
      <c r="I184" s="9">
        <v>93</v>
      </c>
      <c r="J184" s="9" t="s">
        <v>57</v>
      </c>
      <c r="K184" s="9">
        <v>5</v>
      </c>
      <c r="L184" s="9" t="s">
        <v>93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128</v>
      </c>
      <c r="T184" s="12">
        <v>45821</v>
      </c>
      <c r="U184" s="11">
        <v>8800</v>
      </c>
      <c r="V184" s="10">
        <v>3500</v>
      </c>
      <c r="W184" s="10">
        <v>5300</v>
      </c>
      <c r="X184" s="10">
        <v>0</v>
      </c>
      <c r="Y184" s="10">
        <v>0</v>
      </c>
      <c r="Z184" s="9" t="s">
        <v>157</v>
      </c>
      <c r="AA184" s="8">
        <v>5997.3209999999999</v>
      </c>
      <c r="AB184" s="8">
        <v>5997.3209999999999</v>
      </c>
      <c r="AC184" s="8">
        <v>0</v>
      </c>
      <c r="AD184" s="8">
        <v>0</v>
      </c>
      <c r="AE184" s="8">
        <v>0</v>
      </c>
      <c r="AF184" s="8">
        <v>0</v>
      </c>
      <c r="AG184" s="1" t="s">
        <v>119</v>
      </c>
      <c r="AH184" s="1" t="s">
        <v>77</v>
      </c>
      <c r="AI184" s="1">
        <v>1</v>
      </c>
      <c r="AJ184" s="3">
        <v>45821</v>
      </c>
      <c r="AK184" s="3">
        <v>0</v>
      </c>
      <c r="AL184" s="3">
        <v>0</v>
      </c>
      <c r="AM184" s="3">
        <v>0</v>
      </c>
      <c r="AN184" s="3">
        <v>0</v>
      </c>
      <c r="AO184" s="3">
        <v>45820</v>
      </c>
      <c r="AP184" s="3">
        <v>45816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106</v>
      </c>
      <c r="BD184" s="56">
        <v>0</v>
      </c>
    </row>
    <row r="185" spans="1:56" ht="27.75" customHeight="1" x14ac:dyDescent="0.45">
      <c r="A185" s="3">
        <v>45817</v>
      </c>
      <c r="B185" s="14" t="s">
        <v>551</v>
      </c>
      <c r="C185" s="9" t="s">
        <v>196</v>
      </c>
      <c r="D185" s="13" t="s">
        <v>552</v>
      </c>
      <c r="E185" s="9">
        <v>26</v>
      </c>
      <c r="F185" s="9">
        <v>41</v>
      </c>
      <c r="G185" s="9" t="s">
        <v>60</v>
      </c>
      <c r="H185" s="9">
        <v>0</v>
      </c>
      <c r="I185" s="9">
        <v>97</v>
      </c>
      <c r="J185" s="9" t="s">
        <v>57</v>
      </c>
      <c r="K185" s="9">
        <v>5</v>
      </c>
      <c r="L185" s="9" t="s">
        <v>92</v>
      </c>
      <c r="M185" s="10">
        <v>27</v>
      </c>
      <c r="N185" s="9">
        <v>43</v>
      </c>
      <c r="O185" s="9">
        <v>40</v>
      </c>
      <c r="P185" s="10">
        <v>114.57174504959998</v>
      </c>
      <c r="Q185" s="10">
        <v>0</v>
      </c>
      <c r="R185" s="10">
        <v>114.57174504959998</v>
      </c>
      <c r="S185" s="9" t="s">
        <v>204</v>
      </c>
      <c r="T185" s="12">
        <v>45828</v>
      </c>
      <c r="U185" s="11">
        <v>4000</v>
      </c>
      <c r="V185" s="10">
        <v>0</v>
      </c>
      <c r="W185" s="10">
        <v>4000</v>
      </c>
      <c r="X185" s="10">
        <v>0</v>
      </c>
      <c r="Y185" s="10">
        <v>4200</v>
      </c>
      <c r="Z185" s="9" t="s">
        <v>157</v>
      </c>
      <c r="AA185" s="8">
        <v>4749.8</v>
      </c>
      <c r="AB185" s="8">
        <v>4749.8</v>
      </c>
      <c r="AC185" s="8">
        <v>0</v>
      </c>
      <c r="AD185" s="8">
        <v>0</v>
      </c>
      <c r="AE185" s="8">
        <v>0</v>
      </c>
      <c r="AF185" s="8">
        <v>0</v>
      </c>
      <c r="AG185" s="1" t="s">
        <v>119</v>
      </c>
      <c r="AH185" s="1" t="s">
        <v>72</v>
      </c>
      <c r="AI185" s="1">
        <v>3</v>
      </c>
      <c r="AJ185" s="3">
        <v>45828</v>
      </c>
      <c r="AK185" s="3">
        <v>0</v>
      </c>
      <c r="AL185" s="3">
        <v>45818</v>
      </c>
      <c r="AM185" s="3">
        <v>45825</v>
      </c>
      <c r="AN185" s="3">
        <v>45826</v>
      </c>
      <c r="AO185" s="3">
        <v>45826</v>
      </c>
      <c r="AP185" s="3">
        <v>45823</v>
      </c>
      <c r="AQ185" s="3">
        <v>45827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106</v>
      </c>
      <c r="BD185" s="56">
        <v>0</v>
      </c>
    </row>
    <row r="186" spans="1:56" ht="27.75" customHeight="1" x14ac:dyDescent="0.45">
      <c r="A186" s="3">
        <v>45817</v>
      </c>
      <c r="B186" s="14" t="s">
        <v>551</v>
      </c>
      <c r="C186" s="9" t="s">
        <v>196</v>
      </c>
      <c r="D186" s="13" t="s">
        <v>543</v>
      </c>
      <c r="E186" s="9">
        <v>26</v>
      </c>
      <c r="F186" s="9">
        <v>41</v>
      </c>
      <c r="G186" s="9" t="s">
        <v>60</v>
      </c>
      <c r="H186" s="9">
        <v>0</v>
      </c>
      <c r="I186" s="9">
        <v>97</v>
      </c>
      <c r="J186" s="9" t="s">
        <v>57</v>
      </c>
      <c r="K186" s="9">
        <v>5</v>
      </c>
      <c r="L186" s="9" t="s">
        <v>92</v>
      </c>
      <c r="M186" s="10">
        <v>27</v>
      </c>
      <c r="N186" s="9">
        <v>43</v>
      </c>
      <c r="O186" s="9">
        <v>40</v>
      </c>
      <c r="P186" s="10">
        <v>114.57174504959998</v>
      </c>
      <c r="Q186" s="10">
        <v>0</v>
      </c>
      <c r="R186" s="10">
        <v>114.57174504959998</v>
      </c>
      <c r="S186" s="9" t="s">
        <v>204</v>
      </c>
      <c r="T186" s="12">
        <v>45828</v>
      </c>
      <c r="U186" s="11">
        <v>4000</v>
      </c>
      <c r="V186" s="10">
        <v>0</v>
      </c>
      <c r="W186" s="10">
        <v>4000</v>
      </c>
      <c r="X186" s="10">
        <v>0</v>
      </c>
      <c r="Y186" s="10">
        <v>4200</v>
      </c>
      <c r="Z186" s="9" t="s">
        <v>157</v>
      </c>
      <c r="AA186" s="8">
        <v>4749.8</v>
      </c>
      <c r="AB186" s="8">
        <v>4749.8</v>
      </c>
      <c r="AC186" s="8">
        <v>0</v>
      </c>
      <c r="AD186" s="8">
        <v>0</v>
      </c>
      <c r="AE186" s="8">
        <v>0</v>
      </c>
      <c r="AF186" s="8">
        <v>0</v>
      </c>
      <c r="AG186" s="1" t="s">
        <v>119</v>
      </c>
      <c r="AH186" s="1" t="s">
        <v>72</v>
      </c>
      <c r="AI186" s="1">
        <v>3</v>
      </c>
      <c r="AJ186" s="3">
        <v>45828</v>
      </c>
      <c r="AK186" s="3">
        <v>0</v>
      </c>
      <c r="AL186" s="3">
        <v>45818</v>
      </c>
      <c r="AM186" s="3">
        <v>45825</v>
      </c>
      <c r="AN186" s="3">
        <v>45826</v>
      </c>
      <c r="AO186" s="3">
        <v>45826</v>
      </c>
      <c r="AP186" s="3">
        <v>45823</v>
      </c>
      <c r="AQ186" s="3">
        <v>45827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106</v>
      </c>
      <c r="BD186" s="56">
        <v>0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100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157</v>
      </c>
      <c r="AA187" s="8">
        <v>21713.571</v>
      </c>
      <c r="AB187" s="8">
        <v>21713.571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120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106</v>
      </c>
      <c r="BD187" s="56">
        <v>0</v>
      </c>
    </row>
    <row r="188" spans="1:56" ht="27.75" customHeight="1" x14ac:dyDescent="0.45">
      <c r="A188" s="3">
        <v>45813</v>
      </c>
      <c r="B188" s="14" t="s">
        <v>517</v>
      </c>
      <c r="C188" s="9" t="s">
        <v>492</v>
      </c>
      <c r="D188" s="13" t="s">
        <v>493</v>
      </c>
      <c r="E188" s="9">
        <v>26</v>
      </c>
      <c r="F188" s="9">
        <v>40</v>
      </c>
      <c r="G188" s="9" t="s">
        <v>60</v>
      </c>
      <c r="H188" s="9">
        <v>0</v>
      </c>
      <c r="I188" s="9">
        <v>108</v>
      </c>
      <c r="J188" s="9" t="s">
        <v>57</v>
      </c>
      <c r="K188" s="9">
        <v>5</v>
      </c>
      <c r="L188" s="9" t="s">
        <v>93</v>
      </c>
      <c r="M188" s="10">
        <v>27</v>
      </c>
      <c r="N188" s="9">
        <v>43</v>
      </c>
      <c r="O188" s="9">
        <v>40</v>
      </c>
      <c r="P188" s="10">
        <v>286.42936262399996</v>
      </c>
      <c r="Q188" s="10">
        <v>0</v>
      </c>
      <c r="R188" s="10">
        <v>286.42936262399996</v>
      </c>
      <c r="S188" s="9" t="s">
        <v>494</v>
      </c>
      <c r="T188" s="12">
        <v>45825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223</v>
      </c>
      <c r="AA188" s="8">
        <v>11595.1</v>
      </c>
      <c r="AB188" s="8">
        <v>11595.1</v>
      </c>
      <c r="AC188" s="8">
        <v>0</v>
      </c>
      <c r="AD188" s="8">
        <v>0</v>
      </c>
      <c r="AE188" s="8">
        <v>0</v>
      </c>
      <c r="AF188" s="8">
        <v>0</v>
      </c>
      <c r="AG188" s="1" t="s">
        <v>122</v>
      </c>
      <c r="AH188" s="1" t="s">
        <v>72</v>
      </c>
      <c r="AI188" s="1">
        <v>3</v>
      </c>
      <c r="AJ188" s="3">
        <v>45825</v>
      </c>
      <c r="AK188" s="3">
        <v>0</v>
      </c>
      <c r="AL188" s="3">
        <v>45815</v>
      </c>
      <c r="AM188" s="3">
        <v>45822</v>
      </c>
      <c r="AN188" s="3">
        <v>45823</v>
      </c>
      <c r="AO188" s="3">
        <v>45823</v>
      </c>
      <c r="AP188" s="3">
        <v>45820</v>
      </c>
      <c r="AQ188" s="3">
        <v>45824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104</v>
      </c>
      <c r="BD188" s="56">
        <v>0</v>
      </c>
    </row>
    <row r="189" spans="1:56" ht="27.75" customHeight="1" x14ac:dyDescent="0.45">
      <c r="A189" s="3" t="s">
        <v>141</v>
      </c>
      <c r="B189" s="14" t="s">
        <v>141</v>
      </c>
      <c r="C189" s="9" t="s">
        <v>113</v>
      </c>
      <c r="D189" s="13" t="s">
        <v>59</v>
      </c>
      <c r="E189" s="9">
        <v>26</v>
      </c>
      <c r="F189" s="9">
        <v>43</v>
      </c>
      <c r="G189" s="9" t="s">
        <v>60</v>
      </c>
      <c r="H189" s="9">
        <v>0</v>
      </c>
      <c r="I189" s="9">
        <v>116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45838</v>
      </c>
      <c r="U189" s="11">
        <v>20000</v>
      </c>
      <c r="V189" s="10">
        <v>0</v>
      </c>
      <c r="W189" s="10">
        <v>20000</v>
      </c>
      <c r="X189" s="10">
        <v>0</v>
      </c>
      <c r="Y189" s="10">
        <v>0</v>
      </c>
      <c r="Z189" s="9" t="s">
        <v>223</v>
      </c>
      <c r="AA189" s="8">
        <v>24866.6</v>
      </c>
      <c r="AB189" s="8">
        <v>7916</v>
      </c>
      <c r="AC189" s="8">
        <v>16950.599999999999</v>
      </c>
      <c r="AD189" s="8">
        <v>0</v>
      </c>
      <c r="AE189" s="8">
        <v>0</v>
      </c>
      <c r="AF189" s="8">
        <v>0</v>
      </c>
      <c r="AG189" s="1" t="s">
        <v>122</v>
      </c>
      <c r="AH189" s="1" t="s">
        <v>77</v>
      </c>
      <c r="AI189" s="1">
        <v>1</v>
      </c>
      <c r="AJ189" s="3">
        <v>45838</v>
      </c>
      <c r="AK189" s="3">
        <v>0</v>
      </c>
      <c r="AL189" s="3">
        <v>0</v>
      </c>
      <c r="AM189" s="3">
        <v>0</v>
      </c>
      <c r="AN189" s="3">
        <v>0</v>
      </c>
      <c r="AO189" s="3">
        <v>45837</v>
      </c>
      <c r="AP189" s="3">
        <v>45833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1" t="s">
        <v>104</v>
      </c>
      <c r="BD189" s="56">
        <v>1684.51296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26</v>
      </c>
      <c r="F190" s="9">
        <v>43</v>
      </c>
      <c r="G190" s="9">
        <v>0</v>
      </c>
      <c r="H190" s="9">
        <v>0</v>
      </c>
      <c r="I190" s="9">
        <v>116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223</v>
      </c>
      <c r="AA190" s="8">
        <v>36461.699999999997</v>
      </c>
      <c r="AB190" s="8">
        <v>19511.099999999999</v>
      </c>
      <c r="AC190" s="8">
        <v>16950.599999999999</v>
      </c>
      <c r="AD190" s="8">
        <v>0</v>
      </c>
      <c r="AE190" s="8">
        <v>0</v>
      </c>
      <c r="AF190" s="8" t="s">
        <v>58</v>
      </c>
      <c r="AG190" s="1" t="s">
        <v>122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224</v>
      </c>
      <c r="BD190" s="56">
        <v>0</v>
      </c>
    </row>
    <row r="191" spans="1:56" ht="27.75" customHeight="1" x14ac:dyDescent="0.45">
      <c r="A191" s="3">
        <v>45799</v>
      </c>
      <c r="B191" s="14" t="s">
        <v>424</v>
      </c>
      <c r="C191" s="9" t="s">
        <v>113</v>
      </c>
      <c r="D191" s="13" t="s">
        <v>59</v>
      </c>
      <c r="E191" s="9">
        <v>26</v>
      </c>
      <c r="F191" s="9">
        <v>43</v>
      </c>
      <c r="G191" s="9" t="s">
        <v>60</v>
      </c>
      <c r="H191" s="9" t="s">
        <v>66</v>
      </c>
      <c r="I191" s="9">
        <v>150</v>
      </c>
      <c r="J191" s="9" t="s">
        <v>57</v>
      </c>
      <c r="K191" s="9">
        <v>5</v>
      </c>
      <c r="L191" s="9" t="s">
        <v>92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114</v>
      </c>
      <c r="T191" s="12">
        <v>45825</v>
      </c>
      <c r="U191" s="11">
        <v>15000</v>
      </c>
      <c r="V191" s="10">
        <v>0</v>
      </c>
      <c r="W191" s="10">
        <v>15000</v>
      </c>
      <c r="X191" s="10">
        <v>0</v>
      </c>
      <c r="Y191" s="10">
        <v>0</v>
      </c>
      <c r="Z191" s="9" t="s">
        <v>89</v>
      </c>
      <c r="AA191" s="8">
        <v>18649.949999999997</v>
      </c>
      <c r="AB191" s="8">
        <v>18649.949999999997</v>
      </c>
      <c r="AC191" s="8">
        <v>0</v>
      </c>
      <c r="AD191" s="8">
        <v>1717</v>
      </c>
      <c r="AE191" s="8">
        <v>16932.949999999997</v>
      </c>
      <c r="AF191" s="8" t="s">
        <v>247</v>
      </c>
      <c r="AG191" s="1" t="s">
        <v>119</v>
      </c>
      <c r="AH191" s="1" t="s">
        <v>389</v>
      </c>
      <c r="AI191" s="1">
        <v>2</v>
      </c>
      <c r="AJ191" s="3">
        <v>45825</v>
      </c>
      <c r="AK191" s="3">
        <v>0</v>
      </c>
      <c r="AL191" s="3">
        <v>0</v>
      </c>
      <c r="AM191" s="3">
        <v>0</v>
      </c>
      <c r="AN191" s="3">
        <v>0</v>
      </c>
      <c r="AO191" s="3">
        <v>45823</v>
      </c>
      <c r="AP191" s="3">
        <v>45820</v>
      </c>
      <c r="AQ191" s="3">
        <v>45824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152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107</v>
      </c>
      <c r="BD191" s="56">
        <v>0</v>
      </c>
    </row>
    <row r="192" spans="1:56" ht="27.75" customHeight="1" x14ac:dyDescent="0.45">
      <c r="A192" s="3">
        <v>45815</v>
      </c>
      <c r="B192" s="14" t="s">
        <v>527</v>
      </c>
      <c r="C192" s="9" t="s">
        <v>113</v>
      </c>
      <c r="D192" s="13" t="s">
        <v>59</v>
      </c>
      <c r="E192" s="9">
        <v>26</v>
      </c>
      <c r="F192" s="9">
        <v>43</v>
      </c>
      <c r="G192" s="9" t="s">
        <v>60</v>
      </c>
      <c r="H192" s="9" t="s">
        <v>66</v>
      </c>
      <c r="I192" s="9">
        <v>150</v>
      </c>
      <c r="J192" s="9" t="s">
        <v>57</v>
      </c>
      <c r="K192" s="9">
        <v>5</v>
      </c>
      <c r="L192" s="9" t="s">
        <v>92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114</v>
      </c>
      <c r="T192" s="12">
        <v>45835</v>
      </c>
      <c r="U192" s="11">
        <v>15000</v>
      </c>
      <c r="V192" s="10">
        <v>0</v>
      </c>
      <c r="W192" s="10">
        <v>15000</v>
      </c>
      <c r="X192" s="10">
        <v>0</v>
      </c>
      <c r="Y192" s="10">
        <v>0</v>
      </c>
      <c r="Z192" s="9" t="s">
        <v>89</v>
      </c>
      <c r="AA192" s="8">
        <v>18649.949999999997</v>
      </c>
      <c r="AB192" s="8">
        <v>18649.949999999997</v>
      </c>
      <c r="AC192" s="8">
        <v>0</v>
      </c>
      <c r="AD192" s="8">
        <v>0</v>
      </c>
      <c r="AE192" s="8">
        <v>18649.949999999997</v>
      </c>
      <c r="AF192" s="8" t="s">
        <v>247</v>
      </c>
      <c r="AG192" s="1" t="s">
        <v>119</v>
      </c>
      <c r="AH192" s="1" t="s">
        <v>389</v>
      </c>
      <c r="AI192" s="1">
        <v>2</v>
      </c>
      <c r="AJ192" s="3">
        <v>45835</v>
      </c>
      <c r="AK192" s="3">
        <v>0</v>
      </c>
      <c r="AL192" s="3">
        <v>0</v>
      </c>
      <c r="AM192" s="3">
        <v>0</v>
      </c>
      <c r="AN192" s="3">
        <v>0</v>
      </c>
      <c r="AO192" s="3">
        <v>45833</v>
      </c>
      <c r="AP192" s="3">
        <v>45830</v>
      </c>
      <c r="AQ192" s="3">
        <v>45834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152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107</v>
      </c>
      <c r="BD192" s="56">
        <v>0</v>
      </c>
    </row>
    <row r="193" spans="1:56" ht="27.75" customHeight="1" x14ac:dyDescent="0.45">
      <c r="A193" s="3">
        <v>45820</v>
      </c>
      <c r="B193" s="14" t="s">
        <v>133</v>
      </c>
      <c r="C193" s="9" t="s">
        <v>113</v>
      </c>
      <c r="D193" s="13" t="s">
        <v>59</v>
      </c>
      <c r="E193" s="9">
        <v>26</v>
      </c>
      <c r="F193" s="9">
        <v>43</v>
      </c>
      <c r="G193" s="9" t="s">
        <v>60</v>
      </c>
      <c r="H193" s="9" t="s">
        <v>66</v>
      </c>
      <c r="I193" s="9">
        <v>150</v>
      </c>
      <c r="J193" s="9" t="s">
        <v>57</v>
      </c>
      <c r="K193" s="9">
        <v>5</v>
      </c>
      <c r="L193" s="9" t="s">
        <v>92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114</v>
      </c>
      <c r="T193" s="12">
        <v>45838</v>
      </c>
      <c r="U193" s="11">
        <v>15000</v>
      </c>
      <c r="V193" s="10">
        <v>0</v>
      </c>
      <c r="W193" s="10">
        <v>15000</v>
      </c>
      <c r="X193" s="10">
        <v>0</v>
      </c>
      <c r="Y193" s="10">
        <v>0</v>
      </c>
      <c r="Z193" s="9" t="s">
        <v>89</v>
      </c>
      <c r="AA193" s="8">
        <v>18649.949999999997</v>
      </c>
      <c r="AB193" s="8">
        <v>11775</v>
      </c>
      <c r="AC193" s="8">
        <v>6874.9499999999971</v>
      </c>
      <c r="AD193" s="8">
        <v>0</v>
      </c>
      <c r="AE193" s="8">
        <v>18649.949999999997</v>
      </c>
      <c r="AF193" s="8" t="s">
        <v>247</v>
      </c>
      <c r="AG193" s="1" t="s">
        <v>123</v>
      </c>
      <c r="AH193" s="1" t="s">
        <v>389</v>
      </c>
      <c r="AI193" s="1">
        <v>2</v>
      </c>
      <c r="AJ193" s="3">
        <v>45838</v>
      </c>
      <c r="AK193" s="3">
        <v>0</v>
      </c>
      <c r="AL193" s="3">
        <v>0</v>
      </c>
      <c r="AM193" s="3">
        <v>0</v>
      </c>
      <c r="AN193" s="3">
        <v>0</v>
      </c>
      <c r="AO193" s="3">
        <v>45836</v>
      </c>
      <c r="AP193" s="3">
        <v>45833</v>
      </c>
      <c r="AQ193" s="3">
        <v>45837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152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1" t="s">
        <v>107</v>
      </c>
      <c r="BD193" s="56">
        <v>709.03650999999979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26</v>
      </c>
      <c r="F194" s="9">
        <v>43</v>
      </c>
      <c r="G194" s="9">
        <v>0</v>
      </c>
      <c r="H194" s="9">
        <v>0</v>
      </c>
      <c r="I194" s="9">
        <v>120</v>
      </c>
      <c r="J194" s="9" t="s">
        <v>57</v>
      </c>
      <c r="K194" s="9">
        <v>5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89</v>
      </c>
      <c r="AA194" s="8">
        <v>55949.849999999991</v>
      </c>
      <c r="AB194" s="8">
        <v>49074.899999999994</v>
      </c>
      <c r="AC194" s="8">
        <v>6874.9499999999971</v>
      </c>
      <c r="AD194" s="8">
        <v>1717</v>
      </c>
      <c r="AE194" s="8">
        <v>54232.849999999991</v>
      </c>
      <c r="AF194" s="8" t="s">
        <v>58</v>
      </c>
      <c r="AG194" s="1" t="s">
        <v>122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109</v>
      </c>
      <c r="BD194" s="56">
        <v>0</v>
      </c>
    </row>
    <row r="195" spans="1:56" ht="27.75" customHeight="1" x14ac:dyDescent="0.45">
      <c r="A195" s="3">
        <v>45800</v>
      </c>
      <c r="B195" s="14" t="s">
        <v>420</v>
      </c>
      <c r="C195" s="9" t="s">
        <v>158</v>
      </c>
      <c r="D195" s="13" t="s">
        <v>159</v>
      </c>
      <c r="E195" s="9">
        <v>28</v>
      </c>
      <c r="F195" s="9">
        <v>41</v>
      </c>
      <c r="G195" s="9" t="s">
        <v>60</v>
      </c>
      <c r="H195" s="9">
        <v>0</v>
      </c>
      <c r="I195" s="9">
        <v>120</v>
      </c>
      <c r="J195" s="9" t="s">
        <v>57</v>
      </c>
      <c r="K195" s="9">
        <v>3</v>
      </c>
      <c r="L195" s="9" t="s">
        <v>93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71</v>
      </c>
      <c r="T195" s="12">
        <v>45833</v>
      </c>
      <c r="U195" s="11">
        <v>50000</v>
      </c>
      <c r="V195" s="10">
        <v>8339</v>
      </c>
      <c r="W195" s="10">
        <v>41661</v>
      </c>
      <c r="X195" s="10">
        <v>27330</v>
      </c>
      <c r="Y195" s="10">
        <v>23803.5</v>
      </c>
      <c r="Z195" s="9" t="s">
        <v>132</v>
      </c>
      <c r="AA195" s="8">
        <v>28265.466075</v>
      </c>
      <c r="AB195" s="8">
        <v>12020</v>
      </c>
      <c r="AC195" s="8">
        <v>16245.466075</v>
      </c>
      <c r="AD195" s="8">
        <v>0</v>
      </c>
      <c r="AE195" s="8">
        <v>0</v>
      </c>
      <c r="AF195" s="8">
        <v>0</v>
      </c>
      <c r="AG195" s="1" t="s">
        <v>119</v>
      </c>
      <c r="AH195" s="1" t="s">
        <v>160</v>
      </c>
      <c r="AI195" s="1">
        <v>2</v>
      </c>
      <c r="AJ195" s="3">
        <v>45833</v>
      </c>
      <c r="AK195" s="3">
        <v>0</v>
      </c>
      <c r="AL195" s="3">
        <v>45824</v>
      </c>
      <c r="AM195" s="3">
        <v>45831</v>
      </c>
      <c r="AN195" s="3">
        <v>0</v>
      </c>
      <c r="AO195" s="3">
        <v>45832</v>
      </c>
      <c r="AP195" s="3">
        <v>45828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 t="s">
        <v>573</v>
      </c>
      <c r="AZ195" s="2">
        <v>0</v>
      </c>
      <c r="BA195" s="2">
        <v>0</v>
      </c>
      <c r="BB195" s="2">
        <v>0</v>
      </c>
      <c r="BC195" s="1" t="s">
        <v>107</v>
      </c>
      <c r="BD195" s="56">
        <v>1825.8098816513889</v>
      </c>
    </row>
    <row r="196" spans="1:56" ht="27.75" customHeight="1" x14ac:dyDescent="0.45">
      <c r="A196" s="3" t="s">
        <v>141</v>
      </c>
      <c r="B196" s="14" t="s">
        <v>141</v>
      </c>
      <c r="C196" s="9" t="s">
        <v>113</v>
      </c>
      <c r="D196" s="13" t="s">
        <v>59</v>
      </c>
      <c r="E196" s="9">
        <v>28</v>
      </c>
      <c r="F196" s="9">
        <v>47</v>
      </c>
      <c r="G196" s="9" t="s">
        <v>60</v>
      </c>
      <c r="H196" s="9" t="s">
        <v>66</v>
      </c>
      <c r="I196" s="9">
        <v>180</v>
      </c>
      <c r="J196" s="9" t="s">
        <v>57</v>
      </c>
      <c r="K196" s="9">
        <v>5</v>
      </c>
      <c r="L196" s="9" t="s">
        <v>93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114</v>
      </c>
      <c r="T196" s="12">
        <v>45838</v>
      </c>
      <c r="U196" s="11">
        <v>10000</v>
      </c>
      <c r="V196" s="10">
        <v>0</v>
      </c>
      <c r="W196" s="10">
        <v>10000</v>
      </c>
      <c r="X196" s="10">
        <v>0</v>
      </c>
      <c r="Y196" s="10">
        <v>0</v>
      </c>
      <c r="Z196" s="9" t="s">
        <v>132</v>
      </c>
      <c r="AA196" s="8">
        <v>13550.900000000001</v>
      </c>
      <c r="AB196" s="8">
        <v>0</v>
      </c>
      <c r="AC196" s="8">
        <v>13550.900000000001</v>
      </c>
      <c r="AD196" s="8">
        <v>0</v>
      </c>
      <c r="AE196" s="8">
        <v>13550.900000000001</v>
      </c>
      <c r="AF196" s="8">
        <v>0</v>
      </c>
      <c r="AG196" s="1">
        <v>0</v>
      </c>
      <c r="AH196" s="1" t="s">
        <v>77</v>
      </c>
      <c r="AI196" s="1">
        <v>1</v>
      </c>
      <c r="AJ196" s="3">
        <v>45838</v>
      </c>
      <c r="AK196" s="3">
        <v>0</v>
      </c>
      <c r="AL196" s="3">
        <v>0</v>
      </c>
      <c r="AM196" s="3">
        <v>0</v>
      </c>
      <c r="AN196" s="3">
        <v>0</v>
      </c>
      <c r="AO196" s="3">
        <v>45837</v>
      </c>
      <c r="AP196" s="3">
        <v>45833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1" t="s">
        <v>107</v>
      </c>
      <c r="BD196" s="56">
        <v>1522.9705944444447</v>
      </c>
    </row>
    <row r="197" spans="1:56" ht="27.75" customHeight="1" x14ac:dyDescent="0.45">
      <c r="A197" s="3">
        <v>0</v>
      </c>
      <c r="B197" s="14">
        <v>0</v>
      </c>
      <c r="C197" s="9">
        <v>0</v>
      </c>
      <c r="D197" s="13">
        <v>0</v>
      </c>
      <c r="E197" s="9">
        <v>28</v>
      </c>
      <c r="F197" s="9">
        <v>43</v>
      </c>
      <c r="G197" s="9">
        <v>0</v>
      </c>
      <c r="H197" s="9">
        <v>0</v>
      </c>
      <c r="I197" s="9">
        <v>130</v>
      </c>
      <c r="J197" s="9" t="s">
        <v>57</v>
      </c>
      <c r="K197" s="9">
        <v>3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132</v>
      </c>
      <c r="AA197" s="8">
        <v>41816.366074999998</v>
      </c>
      <c r="AB197" s="8">
        <v>12020</v>
      </c>
      <c r="AC197" s="8">
        <v>29796.366075000002</v>
      </c>
      <c r="AD197" s="8">
        <v>0</v>
      </c>
      <c r="AE197" s="8">
        <v>13550.900000000001</v>
      </c>
      <c r="AF197" s="8" t="s">
        <v>58</v>
      </c>
      <c r="AG197" s="1">
        <v>0</v>
      </c>
      <c r="AH197" s="1">
        <v>0</v>
      </c>
      <c r="AI197" s="1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161</v>
      </c>
      <c r="BD197" s="56">
        <v>0</v>
      </c>
    </row>
  </sheetData>
  <autoFilter ref="A5:BD19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7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427E-46A5-4E61-94DB-64064E5D09AB}">
  <sheetPr>
    <tabColor rgb="FFFFFF00"/>
  </sheetPr>
  <dimension ref="A1:BD187"/>
  <sheetViews>
    <sheetView zoomScale="80" zoomScaleNormal="80" workbookViewId="0">
      <selection activeCell="N16" sqref="N16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45819</v>
      </c>
      <c r="E3" s="81" t="s">
        <v>52</v>
      </c>
      <c r="F3" s="81"/>
      <c r="G3" s="82">
        <v>9.3800000000000008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404</v>
      </c>
      <c r="C6" s="9" t="s">
        <v>381</v>
      </c>
      <c r="D6" s="13" t="s">
        <v>382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266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383</v>
      </c>
      <c r="AA6" s="8">
        <v>6565.9000000000005</v>
      </c>
      <c r="AB6" s="8">
        <v>5557</v>
      </c>
      <c r="AC6" s="8">
        <v>1008.9000000000005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56.498400000000039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383</v>
      </c>
      <c r="AA7" s="8">
        <v>6565.9000000000005</v>
      </c>
      <c r="AB7" s="8">
        <v>5557</v>
      </c>
      <c r="AC7" s="8">
        <v>1008.9000000000005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384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284</v>
      </c>
      <c r="D8" s="13" t="s">
        <v>285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286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120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286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45814</v>
      </c>
      <c r="B10" s="14" t="s">
        <v>495</v>
      </c>
      <c r="C10" s="9" t="s">
        <v>496</v>
      </c>
      <c r="D10" s="13" t="s">
        <v>497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305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421</v>
      </c>
      <c r="AG10" s="1" t="s">
        <v>120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498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305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499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242</v>
      </c>
      <c r="D12" s="13" t="s">
        <v>290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120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228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45805</v>
      </c>
      <c r="B14" s="14" t="s">
        <v>428</v>
      </c>
      <c r="C14" s="9" t="s">
        <v>329</v>
      </c>
      <c r="D14" s="13" t="s">
        <v>429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221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10600</v>
      </c>
      <c r="Y14" s="10">
        <v>0</v>
      </c>
      <c r="Z14" s="9" t="s">
        <v>143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421</v>
      </c>
      <c r="AG14" s="1" t="s">
        <v>120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45820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379</v>
      </c>
      <c r="C15" s="9" t="s">
        <v>184</v>
      </c>
      <c r="D15" s="13" t="s">
        <v>365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45834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6000</v>
      </c>
      <c r="AC15" s="8">
        <v>2801.1000000000004</v>
      </c>
      <c r="AD15" s="8">
        <v>0</v>
      </c>
      <c r="AE15" s="8">
        <v>8801.1</v>
      </c>
      <c r="AF15" s="8" t="s">
        <v>307</v>
      </c>
      <c r="AG15" s="1" t="s">
        <v>120</v>
      </c>
      <c r="AH15" s="1" t="s">
        <v>75</v>
      </c>
      <c r="AI15" s="1">
        <v>4</v>
      </c>
      <c r="AJ15" s="3">
        <v>45834</v>
      </c>
      <c r="AK15" s="3">
        <v>45830</v>
      </c>
      <c r="AL15" s="3">
        <v>45823</v>
      </c>
      <c r="AM15" s="3">
        <v>45831</v>
      </c>
      <c r="AN15" s="3">
        <v>45832</v>
      </c>
      <c r="AO15" s="3">
        <v>45833</v>
      </c>
      <c r="AP15" s="3">
        <v>45829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179.27040000000005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143</v>
      </c>
      <c r="AA16" s="8">
        <v>8801.1</v>
      </c>
      <c r="AB16" s="8">
        <v>6000</v>
      </c>
      <c r="AC16" s="8">
        <v>2801.1000000000004</v>
      </c>
      <c r="AD16" s="8">
        <v>0</v>
      </c>
      <c r="AE16" s="8">
        <v>8801.1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144</v>
      </c>
      <c r="BD16" s="56">
        <v>0</v>
      </c>
    </row>
    <row r="17" spans="1:56" ht="27.75" customHeight="1" x14ac:dyDescent="0.45">
      <c r="A17" s="3">
        <v>0</v>
      </c>
      <c r="B17" s="14" t="s">
        <v>133</v>
      </c>
      <c r="C17" s="9" t="s">
        <v>142</v>
      </c>
      <c r="D17" s="13" t="s">
        <v>129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100000</v>
      </c>
      <c r="V17" s="10">
        <v>0</v>
      </c>
      <c r="W17" s="10">
        <v>100000</v>
      </c>
      <c r="X17" s="10">
        <v>0</v>
      </c>
      <c r="Y17" s="10">
        <v>105000</v>
      </c>
      <c r="Z17" s="9" t="s">
        <v>180</v>
      </c>
      <c r="AA17" s="8">
        <v>88010.999999999985</v>
      </c>
      <c r="AB17" s="8">
        <v>0</v>
      </c>
      <c r="AC17" s="8">
        <v>88010.999999999985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45841</v>
      </c>
      <c r="AK17" s="3">
        <v>0</v>
      </c>
      <c r="AL17" s="3">
        <v>45832</v>
      </c>
      <c r="AM17" s="3">
        <v>45839</v>
      </c>
      <c r="AN17" s="3">
        <v>45840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6391.5543999999991</v>
      </c>
    </row>
    <row r="18" spans="1:56" ht="27.75" customHeight="1" x14ac:dyDescent="0.45">
      <c r="A18" s="3">
        <v>0</v>
      </c>
      <c r="B18" s="14" t="s">
        <v>133</v>
      </c>
      <c r="C18" s="9" t="s">
        <v>142</v>
      </c>
      <c r="D18" s="13" t="s">
        <v>225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45841</v>
      </c>
      <c r="U18" s="11">
        <v>40000</v>
      </c>
      <c r="V18" s="10">
        <v>0</v>
      </c>
      <c r="W18" s="10">
        <v>40000</v>
      </c>
      <c r="X18" s="10">
        <v>0</v>
      </c>
      <c r="Y18" s="10">
        <v>42000</v>
      </c>
      <c r="Z18" s="9" t="s">
        <v>180</v>
      </c>
      <c r="AA18" s="8">
        <v>35204.400000000001</v>
      </c>
      <c r="AB18" s="8">
        <v>0</v>
      </c>
      <c r="AC18" s="8">
        <v>35204.400000000001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45841</v>
      </c>
      <c r="AK18" s="3">
        <v>0</v>
      </c>
      <c r="AL18" s="3">
        <v>45832</v>
      </c>
      <c r="AM18" s="3">
        <v>45839</v>
      </c>
      <c r="AN18" s="3">
        <v>45840</v>
      </c>
      <c r="AO18" s="3">
        <v>45840</v>
      </c>
      <c r="AP18" s="3">
        <v>45836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2556.6217600000009</v>
      </c>
    </row>
    <row r="19" spans="1:56" ht="27.75" customHeight="1" x14ac:dyDescent="0.45">
      <c r="A19" s="3" t="s">
        <v>141</v>
      </c>
      <c r="B19" s="14" t="s">
        <v>141</v>
      </c>
      <c r="C19" s="9" t="s">
        <v>291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180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7.75" customHeight="1" x14ac:dyDescent="0.45">
      <c r="A20" s="3" t="s">
        <v>141</v>
      </c>
      <c r="B20" s="14" t="s">
        <v>141</v>
      </c>
      <c r="C20" s="9" t="s">
        <v>232</v>
      </c>
      <c r="D20" s="13" t="s">
        <v>233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180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180</v>
      </c>
      <c r="AA21" s="8">
        <v>158978.59999999998</v>
      </c>
      <c r="AB21" s="8">
        <v>0</v>
      </c>
      <c r="AC21" s="8">
        <v>158978.59999999998</v>
      </c>
      <c r="AD21" s="8">
        <v>0</v>
      </c>
      <c r="AE21" s="8">
        <v>0</v>
      </c>
      <c r="AF21" s="8" t="s">
        <v>58</v>
      </c>
      <c r="AG21" s="1" t="s">
        <v>121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45808</v>
      </c>
      <c r="B22" s="14" t="s">
        <v>442</v>
      </c>
      <c r="C22" s="9" t="s">
        <v>73</v>
      </c>
      <c r="D22" s="13" t="s">
        <v>222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150</v>
      </c>
      <c r="T22" s="12">
        <v>45820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186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121</v>
      </c>
      <c r="AH22" s="1" t="s">
        <v>74</v>
      </c>
      <c r="AI22" s="1">
        <v>2</v>
      </c>
      <c r="AJ22" s="3">
        <v>45820</v>
      </c>
      <c r="AK22" s="3">
        <v>0</v>
      </c>
      <c r="AL22" s="3">
        <v>45811</v>
      </c>
      <c r="AM22" s="3">
        <v>45818</v>
      </c>
      <c r="AN22" s="3">
        <v>45819</v>
      </c>
      <c r="AO22" s="3">
        <v>45819</v>
      </c>
      <c r="AP22" s="3">
        <v>45815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187</v>
      </c>
      <c r="BD22" s="56">
        <v>0</v>
      </c>
    </row>
    <row r="23" spans="1:56" ht="27.75" customHeight="1" x14ac:dyDescent="0.45">
      <c r="A23" s="3">
        <v>45808</v>
      </c>
      <c r="B23" s="14" t="s">
        <v>442</v>
      </c>
      <c r="C23" s="9" t="s">
        <v>73</v>
      </c>
      <c r="D23" s="13" t="s">
        <v>222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45825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121</v>
      </c>
      <c r="AH23" s="1" t="s">
        <v>74</v>
      </c>
      <c r="AI23" s="1">
        <v>2</v>
      </c>
      <c r="AJ23" s="3">
        <v>45825</v>
      </c>
      <c r="AK23" s="3">
        <v>0</v>
      </c>
      <c r="AL23" s="3">
        <v>45816</v>
      </c>
      <c r="AM23" s="3">
        <v>45823</v>
      </c>
      <c r="AN23" s="3">
        <v>45824</v>
      </c>
      <c r="AO23" s="3">
        <v>45824</v>
      </c>
      <c r="AP23" s="3">
        <v>45820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45808</v>
      </c>
      <c r="B24" s="14" t="s">
        <v>443</v>
      </c>
      <c r="C24" s="9" t="s">
        <v>73</v>
      </c>
      <c r="D24" s="13" t="s">
        <v>340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444</v>
      </c>
      <c r="T24" s="12">
        <v>45825</v>
      </c>
      <c r="U24" s="11">
        <v>15000</v>
      </c>
      <c r="V24" s="10">
        <v>0</v>
      </c>
      <c r="W24" s="10">
        <v>15000</v>
      </c>
      <c r="X24" s="10">
        <v>15750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120</v>
      </c>
      <c r="AH24" s="1" t="s">
        <v>74</v>
      </c>
      <c r="AI24" s="1">
        <v>2</v>
      </c>
      <c r="AJ24" s="3">
        <v>45825</v>
      </c>
      <c r="AK24" s="3">
        <v>0</v>
      </c>
      <c r="AL24" s="3">
        <v>45816</v>
      </c>
      <c r="AM24" s="3">
        <v>45823</v>
      </c>
      <c r="AN24" s="3">
        <v>45824</v>
      </c>
      <c r="AO24" s="3">
        <v>45824</v>
      </c>
      <c r="AP24" s="3">
        <v>45820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45812</v>
      </c>
      <c r="B25" s="14" t="s">
        <v>469</v>
      </c>
      <c r="C25" s="9" t="s">
        <v>73</v>
      </c>
      <c r="D25" s="13" t="s">
        <v>183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444</v>
      </c>
      <c r="T25" s="12">
        <v>45820</v>
      </c>
      <c r="U25" s="11">
        <v>10000</v>
      </c>
      <c r="V25" s="10">
        <v>0</v>
      </c>
      <c r="W25" s="10">
        <v>10000</v>
      </c>
      <c r="X25" s="10">
        <v>10200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470</v>
      </c>
      <c r="AG25" s="1" t="s">
        <v>120</v>
      </c>
      <c r="AH25" s="1" t="s">
        <v>74</v>
      </c>
      <c r="AI25" s="1">
        <v>2</v>
      </c>
      <c r="AJ25" s="3">
        <v>45820</v>
      </c>
      <c r="AK25" s="3">
        <v>0</v>
      </c>
      <c r="AL25" s="3">
        <v>45811</v>
      </c>
      <c r="AM25" s="3">
        <v>45818</v>
      </c>
      <c r="AN25" s="3">
        <v>45819</v>
      </c>
      <c r="AO25" s="3">
        <v>45819</v>
      </c>
      <c r="AP25" s="3">
        <v>45815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45812</v>
      </c>
      <c r="B26" s="14" t="s">
        <v>469</v>
      </c>
      <c r="C26" s="9" t="s">
        <v>73</v>
      </c>
      <c r="D26" s="13" t="s">
        <v>222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444</v>
      </c>
      <c r="T26" s="12">
        <v>45820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470</v>
      </c>
      <c r="AG26" s="1" t="s">
        <v>120</v>
      </c>
      <c r="AH26" s="1" t="s">
        <v>74</v>
      </c>
      <c r="AI26" s="1">
        <v>2</v>
      </c>
      <c r="AJ26" s="3">
        <v>45820</v>
      </c>
      <c r="AK26" s="3">
        <v>0</v>
      </c>
      <c r="AL26" s="3">
        <v>45811</v>
      </c>
      <c r="AM26" s="3">
        <v>45818</v>
      </c>
      <c r="AN26" s="3">
        <v>45819</v>
      </c>
      <c r="AO26" s="3">
        <v>45819</v>
      </c>
      <c r="AP26" s="3">
        <v>45815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45812</v>
      </c>
      <c r="B27" s="14" t="s">
        <v>469</v>
      </c>
      <c r="C27" s="9" t="s">
        <v>73</v>
      </c>
      <c r="D27" s="13" t="s">
        <v>471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444</v>
      </c>
      <c r="T27" s="12">
        <v>45820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186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 t="s">
        <v>470</v>
      </c>
      <c r="AG27" s="1" t="s">
        <v>120</v>
      </c>
      <c r="AH27" s="1" t="s">
        <v>74</v>
      </c>
      <c r="AI27" s="1">
        <v>2</v>
      </c>
      <c r="AJ27" s="3">
        <v>45820</v>
      </c>
      <c r="AK27" s="3">
        <v>0</v>
      </c>
      <c r="AL27" s="3">
        <v>45811</v>
      </c>
      <c r="AM27" s="3">
        <v>45818</v>
      </c>
      <c r="AN27" s="3">
        <v>45819</v>
      </c>
      <c r="AO27" s="3">
        <v>45819</v>
      </c>
      <c r="AP27" s="3">
        <v>45815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45812</v>
      </c>
      <c r="B28" s="14" t="s">
        <v>469</v>
      </c>
      <c r="C28" s="9" t="s">
        <v>73</v>
      </c>
      <c r="D28" s="13" t="s">
        <v>211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444</v>
      </c>
      <c r="T28" s="12">
        <v>45822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186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 t="s">
        <v>461</v>
      </c>
      <c r="AG28" s="1" t="s">
        <v>122</v>
      </c>
      <c r="AH28" s="1" t="s">
        <v>74</v>
      </c>
      <c r="AI28" s="1">
        <v>2</v>
      </c>
      <c r="AJ28" s="3">
        <v>45822</v>
      </c>
      <c r="AK28" s="3">
        <v>0</v>
      </c>
      <c r="AL28" s="3">
        <v>45813</v>
      </c>
      <c r="AM28" s="3">
        <v>45820</v>
      </c>
      <c r="AN28" s="3">
        <v>45821</v>
      </c>
      <c r="AO28" s="3">
        <v>45821</v>
      </c>
      <c r="AP28" s="3">
        <v>45817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45812</v>
      </c>
      <c r="B29" s="14" t="s">
        <v>469</v>
      </c>
      <c r="C29" s="9" t="s">
        <v>73</v>
      </c>
      <c r="D29" s="13" t="s">
        <v>472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444</v>
      </c>
      <c r="T29" s="12">
        <v>45822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186</v>
      </c>
      <c r="AA29" s="8">
        <v>4400.55</v>
      </c>
      <c r="AB29" s="8">
        <v>4072</v>
      </c>
      <c r="AC29" s="8">
        <v>328.55000000000018</v>
      </c>
      <c r="AD29" s="8">
        <v>0</v>
      </c>
      <c r="AE29" s="8">
        <v>0</v>
      </c>
      <c r="AF29" s="8" t="s">
        <v>461</v>
      </c>
      <c r="AG29" s="1" t="s">
        <v>120</v>
      </c>
      <c r="AH29" s="1" t="s">
        <v>74</v>
      </c>
      <c r="AI29" s="1">
        <v>2</v>
      </c>
      <c r="AJ29" s="3">
        <v>45822</v>
      </c>
      <c r="AK29" s="3">
        <v>0</v>
      </c>
      <c r="AL29" s="3">
        <v>45813</v>
      </c>
      <c r="AM29" s="3">
        <v>45820</v>
      </c>
      <c r="AN29" s="3">
        <v>45821</v>
      </c>
      <c r="AO29" s="3">
        <v>45821</v>
      </c>
      <c r="AP29" s="3">
        <v>45817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24.747846222222236</v>
      </c>
    </row>
    <row r="30" spans="1:56" ht="27.75" customHeight="1" x14ac:dyDescent="0.45">
      <c r="A30" s="3">
        <v>45812</v>
      </c>
      <c r="B30" s="14" t="s">
        <v>469</v>
      </c>
      <c r="C30" s="9" t="s">
        <v>73</v>
      </c>
      <c r="D30" s="13" t="s">
        <v>473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444</v>
      </c>
      <c r="T30" s="12">
        <v>45822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186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461</v>
      </c>
      <c r="AG30" s="1" t="s">
        <v>121</v>
      </c>
      <c r="AH30" s="1" t="s">
        <v>74</v>
      </c>
      <c r="AI30" s="1">
        <v>2</v>
      </c>
      <c r="AJ30" s="3">
        <v>45822</v>
      </c>
      <c r="AK30" s="3">
        <v>0</v>
      </c>
      <c r="AL30" s="3">
        <v>45813</v>
      </c>
      <c r="AM30" s="3">
        <v>45820</v>
      </c>
      <c r="AN30" s="3">
        <v>45821</v>
      </c>
      <c r="AO30" s="3">
        <v>45821</v>
      </c>
      <c r="AP30" s="3">
        <v>45817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331.46898400000003</v>
      </c>
    </row>
    <row r="31" spans="1:56" ht="27.75" customHeight="1" x14ac:dyDescent="0.45">
      <c r="A31" s="3">
        <v>45812</v>
      </c>
      <c r="B31" s="14" t="s">
        <v>474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444</v>
      </c>
      <c r="T31" s="12">
        <v>45822</v>
      </c>
      <c r="U31" s="11">
        <v>10000</v>
      </c>
      <c r="V31" s="10">
        <v>0</v>
      </c>
      <c r="W31" s="10">
        <v>10000</v>
      </c>
      <c r="X31" s="10">
        <v>0</v>
      </c>
      <c r="Y31" s="10">
        <v>0</v>
      </c>
      <c r="Z31" s="9" t="s">
        <v>186</v>
      </c>
      <c r="AA31" s="8">
        <v>10477.5</v>
      </c>
      <c r="AB31" s="8">
        <v>0</v>
      </c>
      <c r="AC31" s="8">
        <v>10477.5</v>
      </c>
      <c r="AD31" s="8">
        <v>0</v>
      </c>
      <c r="AE31" s="8">
        <v>0</v>
      </c>
      <c r="AF31" s="8" t="s">
        <v>461</v>
      </c>
      <c r="AG31" s="1" t="s">
        <v>122</v>
      </c>
      <c r="AH31" s="1" t="s">
        <v>77</v>
      </c>
      <c r="AI31" s="1">
        <v>2</v>
      </c>
      <c r="AJ31" s="3">
        <v>45822</v>
      </c>
      <c r="AK31" s="3">
        <v>0</v>
      </c>
      <c r="AL31" s="3">
        <v>0</v>
      </c>
      <c r="AM31" s="3">
        <v>0</v>
      </c>
      <c r="AN31" s="3">
        <v>0</v>
      </c>
      <c r="AO31" s="3">
        <v>45820</v>
      </c>
      <c r="AP31" s="3">
        <v>45817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789.21186666666665</v>
      </c>
    </row>
    <row r="32" spans="1:56" ht="27.75" customHeight="1" x14ac:dyDescent="0.45">
      <c r="A32" s="3">
        <v>45812</v>
      </c>
      <c r="B32" s="14" t="s">
        <v>469</v>
      </c>
      <c r="C32" s="9" t="s">
        <v>73</v>
      </c>
      <c r="D32" s="13" t="s">
        <v>475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444</v>
      </c>
      <c r="T32" s="12">
        <v>45825</v>
      </c>
      <c r="U32" s="11">
        <v>3000</v>
      </c>
      <c r="V32" s="10">
        <v>0</v>
      </c>
      <c r="W32" s="10">
        <v>3000</v>
      </c>
      <c r="X32" s="10">
        <v>0</v>
      </c>
      <c r="Y32" s="10">
        <v>3150</v>
      </c>
      <c r="Z32" s="9" t="s">
        <v>186</v>
      </c>
      <c r="AA32" s="8">
        <v>2640.33</v>
      </c>
      <c r="AB32" s="8">
        <v>0</v>
      </c>
      <c r="AC32" s="8">
        <v>2640.33</v>
      </c>
      <c r="AD32" s="8">
        <v>0</v>
      </c>
      <c r="AE32" s="8">
        <v>0</v>
      </c>
      <c r="AF32" s="8" t="s">
        <v>462</v>
      </c>
      <c r="AG32" s="1" t="s">
        <v>120</v>
      </c>
      <c r="AH32" s="1" t="s">
        <v>74</v>
      </c>
      <c r="AI32" s="1">
        <v>2</v>
      </c>
      <c r="AJ32" s="3">
        <v>45825</v>
      </c>
      <c r="AK32" s="3">
        <v>0</v>
      </c>
      <c r="AL32" s="3">
        <v>45816</v>
      </c>
      <c r="AM32" s="3">
        <v>45823</v>
      </c>
      <c r="AN32" s="3">
        <v>45824</v>
      </c>
      <c r="AO32" s="3">
        <v>45824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198.88139040000004</v>
      </c>
    </row>
    <row r="33" spans="1:56" ht="27.75" customHeight="1" x14ac:dyDescent="0.45">
      <c r="A33" s="3">
        <v>45812</v>
      </c>
      <c r="B33" s="14" t="s">
        <v>469</v>
      </c>
      <c r="C33" s="9" t="s">
        <v>73</v>
      </c>
      <c r="D33" s="13" t="s">
        <v>222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444</v>
      </c>
      <c r="T33" s="12">
        <v>45825</v>
      </c>
      <c r="U33" s="11">
        <v>10000</v>
      </c>
      <c r="V33" s="10">
        <v>0</v>
      </c>
      <c r="W33" s="10">
        <v>10000</v>
      </c>
      <c r="X33" s="10">
        <v>10400</v>
      </c>
      <c r="Y33" s="10">
        <v>0</v>
      </c>
      <c r="Z33" s="9" t="s">
        <v>186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462</v>
      </c>
      <c r="AG33" s="1" t="s">
        <v>120</v>
      </c>
      <c r="AH33" s="1" t="s">
        <v>74</v>
      </c>
      <c r="AI33" s="1">
        <v>2</v>
      </c>
      <c r="AJ33" s="3">
        <v>45825</v>
      </c>
      <c r="AK33" s="3">
        <v>0</v>
      </c>
      <c r="AL33" s="3">
        <v>45816</v>
      </c>
      <c r="AM33" s="3">
        <v>45823</v>
      </c>
      <c r="AN33" s="3">
        <v>45824</v>
      </c>
      <c r="AO33" s="3">
        <v>45824</v>
      </c>
      <c r="AP33" s="3">
        <v>45820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0</v>
      </c>
    </row>
    <row r="34" spans="1:56" ht="27.75" customHeight="1" x14ac:dyDescent="0.45">
      <c r="A34" s="3">
        <v>45812</v>
      </c>
      <c r="B34" s="14" t="s">
        <v>476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444</v>
      </c>
      <c r="T34" s="12">
        <v>45825</v>
      </c>
      <c r="U34" s="11">
        <v>10000</v>
      </c>
      <c r="V34" s="10">
        <v>0</v>
      </c>
      <c r="W34" s="10">
        <v>10000</v>
      </c>
      <c r="X34" s="10">
        <v>0</v>
      </c>
      <c r="Y34" s="10">
        <v>0</v>
      </c>
      <c r="Z34" s="9" t="s">
        <v>186</v>
      </c>
      <c r="AA34" s="8">
        <v>10477.5</v>
      </c>
      <c r="AB34" s="8">
        <v>0</v>
      </c>
      <c r="AC34" s="8">
        <v>10477.5</v>
      </c>
      <c r="AD34" s="8">
        <v>0</v>
      </c>
      <c r="AE34" s="8">
        <v>0</v>
      </c>
      <c r="AF34" s="8" t="s">
        <v>462</v>
      </c>
      <c r="AG34" s="1" t="s">
        <v>120</v>
      </c>
      <c r="AH34" s="1" t="s">
        <v>77</v>
      </c>
      <c r="AI34" s="1">
        <v>2</v>
      </c>
      <c r="AJ34" s="3">
        <v>45825</v>
      </c>
      <c r="AK34" s="3">
        <v>0</v>
      </c>
      <c r="AL34" s="3">
        <v>0</v>
      </c>
      <c r="AM34" s="3">
        <v>0</v>
      </c>
      <c r="AN34" s="3">
        <v>0</v>
      </c>
      <c r="AO34" s="3">
        <v>45823</v>
      </c>
      <c r="AP34" s="3">
        <v>45820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789.21186666666665</v>
      </c>
    </row>
    <row r="35" spans="1:56" ht="27.75" customHeight="1" x14ac:dyDescent="0.45">
      <c r="A35" s="3">
        <v>45812</v>
      </c>
      <c r="B35" s="14" t="s">
        <v>469</v>
      </c>
      <c r="C35" s="9" t="s">
        <v>73</v>
      </c>
      <c r="D35" s="13" t="s">
        <v>477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444</v>
      </c>
      <c r="T35" s="12">
        <v>45827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467</v>
      </c>
      <c r="AG35" s="1" t="s">
        <v>120</v>
      </c>
      <c r="AH35" s="1" t="s">
        <v>74</v>
      </c>
      <c r="AI35" s="1">
        <v>2</v>
      </c>
      <c r="AJ35" s="3">
        <v>45827</v>
      </c>
      <c r="AK35" s="3">
        <v>0</v>
      </c>
      <c r="AL35" s="3">
        <v>45818</v>
      </c>
      <c r="AM35" s="3">
        <v>45825</v>
      </c>
      <c r="AN35" s="3">
        <v>45826</v>
      </c>
      <c r="AO35" s="3">
        <v>45826</v>
      </c>
      <c r="AP35" s="3">
        <v>45822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331.46898400000003</v>
      </c>
    </row>
    <row r="36" spans="1:56" ht="27.75" customHeight="1" x14ac:dyDescent="0.45">
      <c r="A36" s="3">
        <v>45812</v>
      </c>
      <c r="B36" s="14" t="s">
        <v>469</v>
      </c>
      <c r="C36" s="9" t="s">
        <v>73</v>
      </c>
      <c r="D36" s="13" t="s">
        <v>478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444</v>
      </c>
      <c r="T36" s="12">
        <v>45827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186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467</v>
      </c>
      <c r="AG36" s="1" t="s">
        <v>120</v>
      </c>
      <c r="AH36" s="1" t="s">
        <v>74</v>
      </c>
      <c r="AI36" s="1">
        <v>2</v>
      </c>
      <c r="AJ36" s="3">
        <v>45827</v>
      </c>
      <c r="AK36" s="3">
        <v>0</v>
      </c>
      <c r="AL36" s="3">
        <v>45818</v>
      </c>
      <c r="AM36" s="3">
        <v>45825</v>
      </c>
      <c r="AN36" s="3">
        <v>45826</v>
      </c>
      <c r="AO36" s="3">
        <v>45826</v>
      </c>
      <c r="AP36" s="3">
        <v>45822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331.46898400000003</v>
      </c>
    </row>
    <row r="37" spans="1:56" ht="27.75" customHeight="1" x14ac:dyDescent="0.45">
      <c r="A37" s="3">
        <v>45812</v>
      </c>
      <c r="B37" s="14" t="s">
        <v>469</v>
      </c>
      <c r="C37" s="9" t="s">
        <v>73</v>
      </c>
      <c r="D37" s="13" t="s">
        <v>340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444</v>
      </c>
      <c r="T37" s="12">
        <v>45827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186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 t="s">
        <v>467</v>
      </c>
      <c r="AG37" s="1" t="s">
        <v>120</v>
      </c>
      <c r="AH37" s="1" t="s">
        <v>74</v>
      </c>
      <c r="AI37" s="1">
        <v>2</v>
      </c>
      <c r="AJ37" s="3">
        <v>45827</v>
      </c>
      <c r="AK37" s="3">
        <v>0</v>
      </c>
      <c r="AL37" s="3">
        <v>45818</v>
      </c>
      <c r="AM37" s="3">
        <v>45825</v>
      </c>
      <c r="AN37" s="3">
        <v>45826</v>
      </c>
      <c r="AO37" s="3">
        <v>45826</v>
      </c>
      <c r="AP37" s="3">
        <v>45822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662.93796800000007</v>
      </c>
    </row>
    <row r="38" spans="1:56" ht="27.75" customHeight="1" x14ac:dyDescent="0.45">
      <c r="A38" s="3">
        <v>45812</v>
      </c>
      <c r="B38" s="14" t="s">
        <v>479</v>
      </c>
      <c r="C38" s="9" t="s">
        <v>73</v>
      </c>
      <c r="D38" s="13" t="s">
        <v>480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444</v>
      </c>
      <c r="T38" s="12">
        <v>45827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481</v>
      </c>
      <c r="AG38" s="1" t="s">
        <v>120</v>
      </c>
      <c r="AH38" s="1" t="s">
        <v>74</v>
      </c>
      <c r="AI38" s="1">
        <v>2</v>
      </c>
      <c r="AJ38" s="3">
        <v>45827</v>
      </c>
      <c r="AK38" s="3">
        <v>0</v>
      </c>
      <c r="AL38" s="3">
        <v>45818</v>
      </c>
      <c r="AM38" s="3">
        <v>45825</v>
      </c>
      <c r="AN38" s="3">
        <v>45826</v>
      </c>
      <c r="AO38" s="3">
        <v>45826</v>
      </c>
      <c r="AP38" s="3">
        <v>45822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331.46898400000003</v>
      </c>
    </row>
    <row r="39" spans="1:56" ht="27.75" customHeight="1" x14ac:dyDescent="0.45">
      <c r="A39" s="3">
        <v>45812</v>
      </c>
      <c r="B39" s="14" t="s">
        <v>479</v>
      </c>
      <c r="C39" s="9" t="s">
        <v>73</v>
      </c>
      <c r="D39" s="13" t="s">
        <v>482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444</v>
      </c>
      <c r="T39" s="12">
        <v>45827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481</v>
      </c>
      <c r="AG39" s="1" t="s">
        <v>120</v>
      </c>
      <c r="AH39" s="1" t="s">
        <v>74</v>
      </c>
      <c r="AI39" s="1">
        <v>2</v>
      </c>
      <c r="AJ39" s="3">
        <v>45827</v>
      </c>
      <c r="AK39" s="3">
        <v>0</v>
      </c>
      <c r="AL39" s="3">
        <v>45818</v>
      </c>
      <c r="AM39" s="3">
        <v>45825</v>
      </c>
      <c r="AN39" s="3">
        <v>45826</v>
      </c>
      <c r="AO39" s="3">
        <v>45826</v>
      </c>
      <c r="AP39" s="3">
        <v>45822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331.46898400000003</v>
      </c>
    </row>
    <row r="40" spans="1:56" ht="27.75" customHeight="1" x14ac:dyDescent="0.45">
      <c r="A40" s="3">
        <v>45812</v>
      </c>
      <c r="B40" s="14" t="s">
        <v>483</v>
      </c>
      <c r="C40" s="9" t="s">
        <v>73</v>
      </c>
      <c r="D40" s="13" t="s">
        <v>340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444</v>
      </c>
      <c r="T40" s="12">
        <v>45827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186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481</v>
      </c>
      <c r="AG40" s="1" t="s">
        <v>121</v>
      </c>
      <c r="AH40" s="1" t="s">
        <v>74</v>
      </c>
      <c r="AI40" s="1">
        <v>2</v>
      </c>
      <c r="AJ40" s="3">
        <v>45827</v>
      </c>
      <c r="AK40" s="3">
        <v>0</v>
      </c>
      <c r="AL40" s="3">
        <v>45818</v>
      </c>
      <c r="AM40" s="3">
        <v>45825</v>
      </c>
      <c r="AN40" s="3">
        <v>45826</v>
      </c>
      <c r="AO40" s="3">
        <v>45826</v>
      </c>
      <c r="AP40" s="3">
        <v>45822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705.02926755555563</v>
      </c>
    </row>
    <row r="41" spans="1:56" ht="27.75" customHeight="1" x14ac:dyDescent="0.45">
      <c r="A41" s="3">
        <v>45812</v>
      </c>
      <c r="B41" s="14" t="s">
        <v>483</v>
      </c>
      <c r="C41" s="9" t="s">
        <v>73</v>
      </c>
      <c r="D41" s="13" t="s">
        <v>484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444</v>
      </c>
      <c r="T41" s="12">
        <v>45827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481</v>
      </c>
      <c r="AG41" s="1" t="s">
        <v>120</v>
      </c>
      <c r="AH41" s="1" t="s">
        <v>74</v>
      </c>
      <c r="AI41" s="1">
        <v>2</v>
      </c>
      <c r="AJ41" s="3">
        <v>45827</v>
      </c>
      <c r="AK41" s="3">
        <v>0</v>
      </c>
      <c r="AL41" s="3">
        <v>45818</v>
      </c>
      <c r="AM41" s="3">
        <v>45825</v>
      </c>
      <c r="AN41" s="3">
        <v>45826</v>
      </c>
      <c r="AO41" s="3">
        <v>45826</v>
      </c>
      <c r="AP41" s="3">
        <v>45822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352.51463377777782</v>
      </c>
    </row>
    <row r="42" spans="1:56" ht="27.75" customHeight="1" x14ac:dyDescent="0.45">
      <c r="A42" s="3">
        <v>45812</v>
      </c>
      <c r="B42" s="14" t="s">
        <v>479</v>
      </c>
      <c r="C42" s="9" t="s">
        <v>73</v>
      </c>
      <c r="D42" s="13" t="s">
        <v>485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444</v>
      </c>
      <c r="T42" s="12">
        <v>45828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486</v>
      </c>
      <c r="AG42" s="1" t="s">
        <v>120</v>
      </c>
      <c r="AH42" s="1" t="s">
        <v>74</v>
      </c>
      <c r="AI42" s="1">
        <v>2</v>
      </c>
      <c r="AJ42" s="3">
        <v>45828</v>
      </c>
      <c r="AK42" s="3">
        <v>0</v>
      </c>
      <c r="AL42" s="3">
        <v>45819</v>
      </c>
      <c r="AM42" s="3">
        <v>45826</v>
      </c>
      <c r="AN42" s="3">
        <v>45827</v>
      </c>
      <c r="AO42" s="3">
        <v>45827</v>
      </c>
      <c r="AP42" s="3">
        <v>45823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331.46898400000003</v>
      </c>
    </row>
    <row r="43" spans="1:56" ht="27.75" customHeight="1" x14ac:dyDescent="0.45">
      <c r="A43" s="3">
        <v>45812</v>
      </c>
      <c r="B43" s="14" t="s">
        <v>479</v>
      </c>
      <c r="C43" s="9" t="s">
        <v>73</v>
      </c>
      <c r="D43" s="13" t="s">
        <v>183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444</v>
      </c>
      <c r="T43" s="12">
        <v>45828</v>
      </c>
      <c r="U43" s="11">
        <v>10000</v>
      </c>
      <c r="V43" s="10">
        <v>0</v>
      </c>
      <c r="W43" s="10">
        <v>10000</v>
      </c>
      <c r="X43" s="10">
        <v>10200</v>
      </c>
      <c r="Y43" s="10">
        <v>0</v>
      </c>
      <c r="Z43" s="9" t="s">
        <v>186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486</v>
      </c>
      <c r="AG43" s="1" t="s">
        <v>120</v>
      </c>
      <c r="AH43" s="1" t="s">
        <v>74</v>
      </c>
      <c r="AI43" s="1">
        <v>2</v>
      </c>
      <c r="AJ43" s="3">
        <v>45828</v>
      </c>
      <c r="AK43" s="3">
        <v>0</v>
      </c>
      <c r="AL43" s="3">
        <v>45819</v>
      </c>
      <c r="AM43" s="3">
        <v>45826</v>
      </c>
      <c r="AN43" s="3">
        <v>45827</v>
      </c>
      <c r="AO43" s="3">
        <v>45827</v>
      </c>
      <c r="AP43" s="3">
        <v>45823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0</v>
      </c>
    </row>
    <row r="44" spans="1:56" ht="27.75" customHeight="1" x14ac:dyDescent="0.45">
      <c r="A44" s="3">
        <v>45812</v>
      </c>
      <c r="B44" s="14" t="s">
        <v>483</v>
      </c>
      <c r="C44" s="9" t="s">
        <v>73</v>
      </c>
      <c r="D44" s="13" t="s">
        <v>211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444</v>
      </c>
      <c r="T44" s="12">
        <v>45828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186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 t="s">
        <v>486</v>
      </c>
      <c r="AG44" s="1" t="s">
        <v>120</v>
      </c>
      <c r="AH44" s="1" t="s">
        <v>74</v>
      </c>
      <c r="AI44" s="1">
        <v>2</v>
      </c>
      <c r="AJ44" s="3">
        <v>45828</v>
      </c>
      <c r="AK44" s="3">
        <v>0</v>
      </c>
      <c r="AL44" s="3">
        <v>45819</v>
      </c>
      <c r="AM44" s="3">
        <v>45826</v>
      </c>
      <c r="AN44" s="3">
        <v>45827</v>
      </c>
      <c r="AO44" s="3">
        <v>45827</v>
      </c>
      <c r="AP44" s="3">
        <v>45823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705.02926755555563</v>
      </c>
    </row>
    <row r="45" spans="1:56" ht="27.75" customHeight="1" x14ac:dyDescent="0.45">
      <c r="A45" s="3">
        <v>45812</v>
      </c>
      <c r="B45" s="14" t="s">
        <v>469</v>
      </c>
      <c r="C45" s="9" t="s">
        <v>73</v>
      </c>
      <c r="D45" s="13" t="s">
        <v>477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444</v>
      </c>
      <c r="T45" s="12">
        <v>45829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487</v>
      </c>
      <c r="AG45" s="1" t="s">
        <v>121</v>
      </c>
      <c r="AH45" s="1" t="s">
        <v>74</v>
      </c>
      <c r="AI45" s="1">
        <v>2</v>
      </c>
      <c r="AJ45" s="3">
        <v>45829</v>
      </c>
      <c r="AK45" s="3">
        <v>0</v>
      </c>
      <c r="AL45" s="3">
        <v>45820</v>
      </c>
      <c r="AM45" s="3">
        <v>45827</v>
      </c>
      <c r="AN45" s="3">
        <v>45828</v>
      </c>
      <c r="AO45" s="3">
        <v>45828</v>
      </c>
      <c r="AP45" s="3">
        <v>45824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331.46898400000003</v>
      </c>
    </row>
    <row r="46" spans="1:56" ht="27.75" customHeight="1" x14ac:dyDescent="0.45">
      <c r="A46" s="3">
        <v>45812</v>
      </c>
      <c r="B46" s="14" t="s">
        <v>469</v>
      </c>
      <c r="C46" s="9" t="s">
        <v>73</v>
      </c>
      <c r="D46" s="13" t="s">
        <v>488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444</v>
      </c>
      <c r="T46" s="12">
        <v>45829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487</v>
      </c>
      <c r="AG46" s="1" t="s">
        <v>61</v>
      </c>
      <c r="AH46" s="1" t="s">
        <v>74</v>
      </c>
      <c r="AI46" s="1">
        <v>2</v>
      </c>
      <c r="AJ46" s="3">
        <v>45829</v>
      </c>
      <c r="AK46" s="3">
        <v>0</v>
      </c>
      <c r="AL46" s="3">
        <v>45820</v>
      </c>
      <c r="AM46" s="3">
        <v>45827</v>
      </c>
      <c r="AN46" s="3">
        <v>45828</v>
      </c>
      <c r="AO46" s="3">
        <v>45828</v>
      </c>
      <c r="AP46" s="3">
        <v>45824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331.46898400000003</v>
      </c>
    </row>
    <row r="47" spans="1:56" ht="27.75" customHeight="1" x14ac:dyDescent="0.45">
      <c r="A47" s="3">
        <v>45812</v>
      </c>
      <c r="B47" s="14" t="s">
        <v>469</v>
      </c>
      <c r="C47" s="9" t="s">
        <v>73</v>
      </c>
      <c r="D47" s="13" t="s">
        <v>210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444</v>
      </c>
      <c r="T47" s="12">
        <v>45829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487</v>
      </c>
      <c r="AG47" s="1" t="s">
        <v>119</v>
      </c>
      <c r="AH47" s="1" t="s">
        <v>74</v>
      </c>
      <c r="AI47" s="1">
        <v>2</v>
      </c>
      <c r="AJ47" s="3">
        <v>45829</v>
      </c>
      <c r="AK47" s="3">
        <v>0</v>
      </c>
      <c r="AL47" s="3">
        <v>45820</v>
      </c>
      <c r="AM47" s="3">
        <v>45827</v>
      </c>
      <c r="AN47" s="3">
        <v>45828</v>
      </c>
      <c r="AO47" s="3">
        <v>45828</v>
      </c>
      <c r="AP47" s="3">
        <v>45824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331.46898400000003</v>
      </c>
    </row>
    <row r="48" spans="1:56" ht="27.75" customHeight="1" x14ac:dyDescent="0.45">
      <c r="A48" s="3">
        <v>45812</v>
      </c>
      <c r="B48" s="14" t="s">
        <v>469</v>
      </c>
      <c r="C48" s="9" t="s">
        <v>73</v>
      </c>
      <c r="D48" s="13" t="s">
        <v>183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444</v>
      </c>
      <c r="T48" s="12">
        <v>45829</v>
      </c>
      <c r="U48" s="11">
        <v>10000</v>
      </c>
      <c r="V48" s="10">
        <v>0</v>
      </c>
      <c r="W48" s="10">
        <v>10000</v>
      </c>
      <c r="X48" s="10">
        <v>10600</v>
      </c>
      <c r="Y48" s="10">
        <v>0</v>
      </c>
      <c r="Z48" s="9" t="s">
        <v>186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487</v>
      </c>
      <c r="AG48" s="1" t="s">
        <v>120</v>
      </c>
      <c r="AH48" s="1" t="s">
        <v>74</v>
      </c>
      <c r="AI48" s="1">
        <v>2</v>
      </c>
      <c r="AJ48" s="3">
        <v>45829</v>
      </c>
      <c r="AK48" s="3">
        <v>0</v>
      </c>
      <c r="AL48" s="3">
        <v>45820</v>
      </c>
      <c r="AM48" s="3">
        <v>45827</v>
      </c>
      <c r="AN48" s="3">
        <v>45828</v>
      </c>
      <c r="AO48" s="3">
        <v>45828</v>
      </c>
      <c r="AP48" s="3">
        <v>45824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0</v>
      </c>
    </row>
    <row r="49" spans="1:56" ht="27.75" customHeight="1" x14ac:dyDescent="0.45">
      <c r="A49" s="3" t="s">
        <v>141</v>
      </c>
      <c r="B49" s="14" t="s">
        <v>141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150</v>
      </c>
      <c r="T49" s="12">
        <v>45838</v>
      </c>
      <c r="U49" s="11">
        <v>275000</v>
      </c>
      <c r="V49" s="10">
        <v>0</v>
      </c>
      <c r="W49" s="10">
        <v>275000</v>
      </c>
      <c r="X49" s="10">
        <v>0</v>
      </c>
      <c r="Y49" s="10">
        <v>288750</v>
      </c>
      <c r="Z49" s="9" t="s">
        <v>186</v>
      </c>
      <c r="AA49" s="8">
        <v>242030.25</v>
      </c>
      <c r="AB49" s="8">
        <v>0</v>
      </c>
      <c r="AC49" s="8">
        <v>242030.25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45838</v>
      </c>
      <c r="AK49" s="3">
        <v>0</v>
      </c>
      <c r="AL49" s="3">
        <v>45829</v>
      </c>
      <c r="AM49" s="3">
        <v>45836</v>
      </c>
      <c r="AN49" s="3">
        <v>45837</v>
      </c>
      <c r="AO49" s="3">
        <v>45837</v>
      </c>
      <c r="AP49" s="3">
        <v>45833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18230.794120000006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186</v>
      </c>
      <c r="AA50" s="8">
        <v>350633.03</v>
      </c>
      <c r="AB50" s="8">
        <v>12873.1</v>
      </c>
      <c r="AC50" s="8">
        <v>337759.93</v>
      </c>
      <c r="AD50" s="8">
        <v>0</v>
      </c>
      <c r="AE50" s="8">
        <v>0</v>
      </c>
      <c r="AF50" s="8" t="s">
        <v>58</v>
      </c>
      <c r="AG50" s="1" t="s">
        <v>119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188</v>
      </c>
      <c r="BD50" s="56">
        <v>0</v>
      </c>
    </row>
    <row r="51" spans="1:56" ht="27.75" customHeight="1" x14ac:dyDescent="0.45">
      <c r="A51" s="3">
        <v>45819</v>
      </c>
      <c r="B51" s="14" t="s">
        <v>133</v>
      </c>
      <c r="C51" s="9" t="s">
        <v>402</v>
      </c>
      <c r="D51" s="13" t="s">
        <v>544</v>
      </c>
      <c r="E51" s="9">
        <v>19</v>
      </c>
      <c r="F51" s="9">
        <v>34</v>
      </c>
      <c r="G51" s="9" t="s">
        <v>60</v>
      </c>
      <c r="H51" s="9" t="s">
        <v>76</v>
      </c>
      <c r="I51" s="9">
        <v>84</v>
      </c>
      <c r="J51" s="9" t="s">
        <v>57</v>
      </c>
      <c r="K51" s="9">
        <v>5</v>
      </c>
      <c r="L51" s="9" t="s">
        <v>91</v>
      </c>
      <c r="M51" s="10">
        <v>20</v>
      </c>
      <c r="N51" s="9">
        <v>37</v>
      </c>
      <c r="O51" s="9">
        <v>40</v>
      </c>
      <c r="P51" s="10">
        <v>365.12959231999992</v>
      </c>
      <c r="Q51" s="10">
        <v>0</v>
      </c>
      <c r="R51" s="10">
        <v>365.12959231999992</v>
      </c>
      <c r="S51" s="9" t="s">
        <v>67</v>
      </c>
      <c r="T51" s="12">
        <v>45832</v>
      </c>
      <c r="U51" s="11">
        <v>20000</v>
      </c>
      <c r="V51" s="10">
        <v>0</v>
      </c>
      <c r="W51" s="10">
        <v>20000</v>
      </c>
      <c r="X51" s="10">
        <v>0</v>
      </c>
      <c r="Y51" s="10">
        <v>21000</v>
      </c>
      <c r="Z51" s="9" t="s">
        <v>248</v>
      </c>
      <c r="AA51" s="8">
        <v>19837.400000000001</v>
      </c>
      <c r="AB51" s="8">
        <v>0</v>
      </c>
      <c r="AC51" s="8">
        <v>19837.400000000001</v>
      </c>
      <c r="AD51" s="8">
        <v>0</v>
      </c>
      <c r="AE51" s="8">
        <v>19837.400000000001</v>
      </c>
      <c r="AF51" s="8">
        <v>0</v>
      </c>
      <c r="AG51" s="1" t="s">
        <v>119</v>
      </c>
      <c r="AH51" s="1" t="s">
        <v>75</v>
      </c>
      <c r="AI51" s="1">
        <v>4</v>
      </c>
      <c r="AJ51" s="3">
        <v>45832</v>
      </c>
      <c r="AK51" s="3">
        <v>45828</v>
      </c>
      <c r="AL51" s="3">
        <v>45821</v>
      </c>
      <c r="AM51" s="3">
        <v>45829</v>
      </c>
      <c r="AN51" s="3">
        <v>45830</v>
      </c>
      <c r="AO51" s="3">
        <v>45831</v>
      </c>
      <c r="AP51" s="3">
        <v>45827</v>
      </c>
      <c r="AQ51" s="3">
        <v>45832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104</v>
      </c>
      <c r="BD51" s="56">
        <v>1340.1265777777783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56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 t="s">
        <v>96</v>
      </c>
      <c r="W52" s="10">
        <v>0</v>
      </c>
      <c r="X52" s="10">
        <v>0</v>
      </c>
      <c r="Y52" s="10">
        <v>0</v>
      </c>
      <c r="Z52" s="9" t="s">
        <v>248</v>
      </c>
      <c r="AA52" s="8">
        <v>19837.400000000001</v>
      </c>
      <c r="AB52" s="8">
        <v>0</v>
      </c>
      <c r="AC52" s="8">
        <v>19837.400000000001</v>
      </c>
      <c r="AD52" s="8">
        <v>0</v>
      </c>
      <c r="AE52" s="8">
        <v>19837.400000000001</v>
      </c>
      <c r="AF52" s="8" t="s">
        <v>58</v>
      </c>
      <c r="AG52" s="1" t="s">
        <v>120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249</v>
      </c>
      <c r="BD52" s="56">
        <v>0</v>
      </c>
    </row>
    <row r="53" spans="1:56" ht="27.75" customHeight="1" x14ac:dyDescent="0.45">
      <c r="A53" s="3">
        <v>45796</v>
      </c>
      <c r="B53" s="14" t="s">
        <v>368</v>
      </c>
      <c r="C53" s="9" t="s">
        <v>147</v>
      </c>
      <c r="D53" s="13" t="s">
        <v>359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221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503</v>
      </c>
      <c r="V53" s="10">
        <v>0</v>
      </c>
      <c r="W53" s="10">
        <v>503</v>
      </c>
      <c r="X53" s="10">
        <v>5250</v>
      </c>
      <c r="Y53" s="10">
        <v>0</v>
      </c>
      <c r="Z53" s="9" t="s">
        <v>116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119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214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116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119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215</v>
      </c>
      <c r="BD54" s="56">
        <v>0</v>
      </c>
    </row>
    <row r="55" spans="1:56" ht="27.75" customHeight="1" x14ac:dyDescent="0.45">
      <c r="A55" s="3">
        <v>45818</v>
      </c>
      <c r="B55" s="14" t="s">
        <v>133</v>
      </c>
      <c r="C55" s="9" t="s">
        <v>330</v>
      </c>
      <c r="D55" s="13" t="s">
        <v>528</v>
      </c>
      <c r="E55" s="9">
        <v>20</v>
      </c>
      <c r="F55" s="9">
        <v>32</v>
      </c>
      <c r="G55" s="9" t="s">
        <v>60</v>
      </c>
      <c r="H55" s="9">
        <v>0</v>
      </c>
      <c r="I55" s="9">
        <v>60</v>
      </c>
      <c r="J55" s="9" t="s">
        <v>57</v>
      </c>
      <c r="K55" s="9">
        <v>5</v>
      </c>
      <c r="L55" s="9" t="s">
        <v>93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45828</v>
      </c>
      <c r="U55" s="11">
        <v>20000</v>
      </c>
      <c r="V55" s="10">
        <v>0</v>
      </c>
      <c r="W55" s="10">
        <v>20000</v>
      </c>
      <c r="X55" s="10">
        <v>0</v>
      </c>
      <c r="Y55" s="10">
        <v>21000</v>
      </c>
      <c r="Z55" s="9" t="s">
        <v>146</v>
      </c>
      <c r="AA55" s="8">
        <v>18719.800000000003</v>
      </c>
      <c r="AB55" s="8">
        <v>7658</v>
      </c>
      <c r="AC55" s="8">
        <v>11061.800000000003</v>
      </c>
      <c r="AD55" s="8">
        <v>0</v>
      </c>
      <c r="AE55" s="8">
        <v>0</v>
      </c>
      <c r="AF55" s="8">
        <v>0</v>
      </c>
      <c r="AG55" s="1" t="s">
        <v>121</v>
      </c>
      <c r="AH55" s="1" t="s">
        <v>74</v>
      </c>
      <c r="AI55" s="1">
        <v>2</v>
      </c>
      <c r="AJ55" s="3">
        <v>45828</v>
      </c>
      <c r="AK55" s="3">
        <v>0</v>
      </c>
      <c r="AL55" s="3">
        <v>45819</v>
      </c>
      <c r="AM55" s="3">
        <v>45826</v>
      </c>
      <c r="AN55" s="3">
        <v>45827</v>
      </c>
      <c r="AO55" s="3">
        <v>45827</v>
      </c>
      <c r="AP55" s="3">
        <v>45823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 t="s">
        <v>545</v>
      </c>
      <c r="AZ55" s="2">
        <v>0</v>
      </c>
      <c r="BA55" s="2">
        <v>0</v>
      </c>
      <c r="BB55" s="2">
        <v>0</v>
      </c>
      <c r="BC55" s="1" t="s">
        <v>105</v>
      </c>
      <c r="BD55" s="56">
        <v>679.07161111111111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146</v>
      </c>
      <c r="AA56" s="8">
        <v>18719.800000000003</v>
      </c>
      <c r="AB56" s="8">
        <v>7658</v>
      </c>
      <c r="AC56" s="8">
        <v>11061.800000000003</v>
      </c>
      <c r="AD56" s="8">
        <v>0</v>
      </c>
      <c r="AE56" s="8">
        <v>0</v>
      </c>
      <c r="AF56" s="8" t="s">
        <v>58</v>
      </c>
      <c r="AG56" s="1" t="s">
        <v>121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0</v>
      </c>
    </row>
    <row r="57" spans="1:56" ht="27.75" customHeight="1" x14ac:dyDescent="0.45">
      <c r="A57" s="3">
        <v>45796</v>
      </c>
      <c r="B57" s="14" t="s">
        <v>369</v>
      </c>
      <c r="C57" s="9" t="s">
        <v>147</v>
      </c>
      <c r="D57" s="13" t="s">
        <v>361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45821</v>
      </c>
      <c r="U57" s="11">
        <v>3280</v>
      </c>
      <c r="V57" s="10">
        <v>2447</v>
      </c>
      <c r="W57" s="10">
        <v>833</v>
      </c>
      <c r="X57" s="10">
        <v>5975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121</v>
      </c>
      <c r="AH57" s="1" t="s">
        <v>75</v>
      </c>
      <c r="AI57" s="1">
        <v>4</v>
      </c>
      <c r="AJ57" s="3">
        <v>45821</v>
      </c>
      <c r="AK57" s="3">
        <v>45817</v>
      </c>
      <c r="AL57" s="3">
        <v>45810</v>
      </c>
      <c r="AM57" s="3">
        <v>45818</v>
      </c>
      <c r="AN57" s="3">
        <v>45819</v>
      </c>
      <c r="AO57" s="3">
        <v>45820</v>
      </c>
      <c r="AP57" s="3">
        <v>45816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45796</v>
      </c>
      <c r="B58" s="14" t="s">
        <v>370</v>
      </c>
      <c r="C58" s="9" t="s">
        <v>147</v>
      </c>
      <c r="D58" s="13" t="s">
        <v>261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45821</v>
      </c>
      <c r="U58" s="11">
        <v>3853</v>
      </c>
      <c r="V58" s="10">
        <v>840</v>
      </c>
      <c r="W58" s="10">
        <v>3013</v>
      </c>
      <c r="X58" s="10">
        <v>15401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>
        <v>45821</v>
      </c>
      <c r="AK58" s="3">
        <v>45817</v>
      </c>
      <c r="AL58" s="3">
        <v>45810</v>
      </c>
      <c r="AM58" s="3">
        <v>45818</v>
      </c>
      <c r="AN58" s="3">
        <v>45819</v>
      </c>
      <c r="AO58" s="3">
        <v>45820</v>
      </c>
      <c r="AP58" s="3">
        <v>45816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45796</v>
      </c>
      <c r="B59" s="14" t="s">
        <v>370</v>
      </c>
      <c r="C59" s="9" t="s">
        <v>147</v>
      </c>
      <c r="D59" s="13" t="s">
        <v>209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45821</v>
      </c>
      <c r="U59" s="11">
        <v>4349</v>
      </c>
      <c r="V59" s="10">
        <v>0</v>
      </c>
      <c r="W59" s="10">
        <v>4349</v>
      </c>
      <c r="X59" s="10">
        <v>0</v>
      </c>
      <c r="Y59" s="10">
        <v>4566.45</v>
      </c>
      <c r="Z59" s="9" t="s">
        <v>81</v>
      </c>
      <c r="AA59" s="8">
        <v>4556.6647499999999</v>
      </c>
      <c r="AB59" s="8">
        <v>4556.6647499999999</v>
      </c>
      <c r="AC59" s="8">
        <v>0</v>
      </c>
      <c r="AD59" s="8">
        <v>0</v>
      </c>
      <c r="AE59" s="8">
        <v>4556.6647499999999</v>
      </c>
      <c r="AF59" s="8">
        <v>0</v>
      </c>
      <c r="AG59" s="1" t="s">
        <v>121</v>
      </c>
      <c r="AH59" s="1" t="s">
        <v>75</v>
      </c>
      <c r="AI59" s="1">
        <v>4</v>
      </c>
      <c r="AJ59" s="3">
        <v>45821</v>
      </c>
      <c r="AK59" s="3">
        <v>45817</v>
      </c>
      <c r="AL59" s="3">
        <v>45810</v>
      </c>
      <c r="AM59" s="3">
        <v>45818</v>
      </c>
      <c r="AN59" s="3">
        <v>45819</v>
      </c>
      <c r="AO59" s="3">
        <v>45820</v>
      </c>
      <c r="AP59" s="3">
        <v>45816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45796</v>
      </c>
      <c r="B60" s="14" t="s">
        <v>373</v>
      </c>
      <c r="C60" s="9" t="s">
        <v>147</v>
      </c>
      <c r="D60" s="13" t="s">
        <v>154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45821</v>
      </c>
      <c r="U60" s="11">
        <v>3360</v>
      </c>
      <c r="V60" s="10">
        <v>0</v>
      </c>
      <c r="W60" s="10">
        <v>3360</v>
      </c>
      <c r="X60" s="10">
        <v>35200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121</v>
      </c>
      <c r="AH60" s="1" t="s">
        <v>75</v>
      </c>
      <c r="AI60" s="1">
        <v>4</v>
      </c>
      <c r="AJ60" s="3">
        <v>45821</v>
      </c>
      <c r="AK60" s="3">
        <v>45817</v>
      </c>
      <c r="AL60" s="3">
        <v>45810</v>
      </c>
      <c r="AM60" s="3">
        <v>45818</v>
      </c>
      <c r="AN60" s="3">
        <v>45819</v>
      </c>
      <c r="AO60" s="3">
        <v>45820</v>
      </c>
      <c r="AP60" s="3">
        <v>45816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364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45796</v>
      </c>
      <c r="B61" s="14" t="s">
        <v>374</v>
      </c>
      <c r="C61" s="9" t="s">
        <v>147</v>
      </c>
      <c r="D61" s="13" t="s">
        <v>263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45821</v>
      </c>
      <c r="U61" s="11">
        <v>614</v>
      </c>
      <c r="V61" s="10">
        <v>0</v>
      </c>
      <c r="W61" s="10">
        <v>614</v>
      </c>
      <c r="X61" s="10">
        <v>12101</v>
      </c>
      <c r="Y61" s="10">
        <v>0</v>
      </c>
      <c r="Z61" s="9" t="s">
        <v>81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123</v>
      </c>
      <c r="AH61" s="1" t="s">
        <v>75</v>
      </c>
      <c r="AI61" s="1">
        <v>4</v>
      </c>
      <c r="AJ61" s="3">
        <v>45821</v>
      </c>
      <c r="AK61" s="3">
        <v>45817</v>
      </c>
      <c r="AL61" s="3">
        <v>45810</v>
      </c>
      <c r="AM61" s="3">
        <v>45818</v>
      </c>
      <c r="AN61" s="3">
        <v>45819</v>
      </c>
      <c r="AO61" s="3">
        <v>45820</v>
      </c>
      <c r="AP61" s="3">
        <v>45816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45799</v>
      </c>
      <c r="B62" s="14" t="s">
        <v>407</v>
      </c>
      <c r="C62" s="9" t="s">
        <v>385</v>
      </c>
      <c r="D62" s="13" t="s">
        <v>386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45838</v>
      </c>
      <c r="U62" s="11">
        <v>8000</v>
      </c>
      <c r="V62" s="10">
        <v>0</v>
      </c>
      <c r="W62" s="10">
        <v>8000</v>
      </c>
      <c r="X62" s="10">
        <v>14180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240</v>
      </c>
      <c r="AG62" s="1" t="s">
        <v>119</v>
      </c>
      <c r="AH62" s="1" t="s">
        <v>75</v>
      </c>
      <c r="AI62" s="1">
        <v>4</v>
      </c>
      <c r="AJ62" s="3">
        <v>45838</v>
      </c>
      <c r="AK62" s="3">
        <v>45834</v>
      </c>
      <c r="AL62" s="3">
        <v>45827</v>
      </c>
      <c r="AM62" s="3">
        <v>45835</v>
      </c>
      <c r="AN62" s="3">
        <v>45836</v>
      </c>
      <c r="AO62" s="3">
        <v>45837</v>
      </c>
      <c r="AP62" s="3">
        <v>45833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45799</v>
      </c>
      <c r="B63" s="14" t="s">
        <v>407</v>
      </c>
      <c r="C63" s="9" t="s">
        <v>385</v>
      </c>
      <c r="D63" s="13" t="s">
        <v>387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45838</v>
      </c>
      <c r="U63" s="11">
        <v>8000</v>
      </c>
      <c r="V63" s="10">
        <v>0</v>
      </c>
      <c r="W63" s="10">
        <v>8000</v>
      </c>
      <c r="X63" s="10">
        <v>8450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240</v>
      </c>
      <c r="AG63" s="1" t="s">
        <v>119</v>
      </c>
      <c r="AH63" s="1" t="s">
        <v>75</v>
      </c>
      <c r="AI63" s="1">
        <v>4</v>
      </c>
      <c r="AJ63" s="3">
        <v>45838</v>
      </c>
      <c r="AK63" s="3">
        <v>45834</v>
      </c>
      <c r="AL63" s="3">
        <v>45827</v>
      </c>
      <c r="AM63" s="3">
        <v>45835</v>
      </c>
      <c r="AN63" s="3">
        <v>45836</v>
      </c>
      <c r="AO63" s="3">
        <v>45837</v>
      </c>
      <c r="AP63" s="3">
        <v>45833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45782</v>
      </c>
      <c r="B64" s="14" t="s">
        <v>358</v>
      </c>
      <c r="C64" s="9" t="s">
        <v>80</v>
      </c>
      <c r="D64" s="13" t="s">
        <v>311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5000</v>
      </c>
      <c r="V64" s="10">
        <v>0</v>
      </c>
      <c r="W64" s="10">
        <v>5000</v>
      </c>
      <c r="X64" s="10">
        <v>1400</v>
      </c>
      <c r="Y64" s="10">
        <v>3780</v>
      </c>
      <c r="Z64" s="9" t="s">
        <v>81</v>
      </c>
      <c r="AA64" s="8">
        <v>4171.7213999999994</v>
      </c>
      <c r="AB64" s="8">
        <v>4171.7213999999994</v>
      </c>
      <c r="AC64" s="8">
        <v>0</v>
      </c>
      <c r="AD64" s="8">
        <v>4171.7213999999994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45756</v>
      </c>
      <c r="B65" s="14" t="s">
        <v>314</v>
      </c>
      <c r="C65" s="9" t="s">
        <v>80</v>
      </c>
      <c r="D65" s="13" t="s">
        <v>315</v>
      </c>
      <c r="E65" s="9">
        <v>20</v>
      </c>
      <c r="F65" s="9">
        <v>37</v>
      </c>
      <c r="G65" s="9" t="s">
        <v>60</v>
      </c>
      <c r="H65" s="9" t="s">
        <v>76</v>
      </c>
      <c r="I65" s="9">
        <v>97</v>
      </c>
      <c r="J65" s="9" t="s">
        <v>57</v>
      </c>
      <c r="K65" s="9">
        <v>5</v>
      </c>
      <c r="L65" s="9" t="s">
        <v>93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45820</v>
      </c>
      <c r="U65" s="11">
        <v>3000</v>
      </c>
      <c r="V65" s="10">
        <v>3148</v>
      </c>
      <c r="W65" s="10">
        <v>0</v>
      </c>
      <c r="X65" s="10">
        <v>6505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45820</v>
      </c>
      <c r="AK65" s="3">
        <v>45816</v>
      </c>
      <c r="AL65" s="3">
        <v>45809</v>
      </c>
      <c r="AM65" s="3">
        <v>45817</v>
      </c>
      <c r="AN65" s="3">
        <v>45818</v>
      </c>
      <c r="AO65" s="3">
        <v>45819</v>
      </c>
      <c r="AP65" s="3">
        <v>45815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45740</v>
      </c>
      <c r="B66" s="14" t="s">
        <v>303</v>
      </c>
      <c r="C66" s="9" t="s">
        <v>80</v>
      </c>
      <c r="D66" s="13" t="s">
        <v>257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45820</v>
      </c>
      <c r="U66" s="11">
        <v>2500</v>
      </c>
      <c r="V66" s="10">
        <v>2825</v>
      </c>
      <c r="W66" s="10">
        <v>0</v>
      </c>
      <c r="X66" s="10">
        <v>5688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45820</v>
      </c>
      <c r="AK66" s="3">
        <v>45816</v>
      </c>
      <c r="AL66" s="3">
        <v>45809</v>
      </c>
      <c r="AM66" s="3">
        <v>45817</v>
      </c>
      <c r="AN66" s="3">
        <v>45818</v>
      </c>
      <c r="AO66" s="3">
        <v>45819</v>
      </c>
      <c r="AP66" s="3">
        <v>45815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45752</v>
      </c>
      <c r="B67" s="14" t="s">
        <v>309</v>
      </c>
      <c r="C67" s="9" t="s">
        <v>80</v>
      </c>
      <c r="D67" s="13" t="s">
        <v>310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45820</v>
      </c>
      <c r="U67" s="11">
        <v>5000</v>
      </c>
      <c r="V67" s="10">
        <v>5168</v>
      </c>
      <c r="W67" s="10">
        <v>0</v>
      </c>
      <c r="X67" s="10">
        <v>5400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45820</v>
      </c>
      <c r="AK67" s="3">
        <v>45816</v>
      </c>
      <c r="AL67" s="3">
        <v>45809</v>
      </c>
      <c r="AM67" s="3">
        <v>45817</v>
      </c>
      <c r="AN67" s="3">
        <v>45818</v>
      </c>
      <c r="AO67" s="3">
        <v>45819</v>
      </c>
      <c r="AP67" s="3">
        <v>45815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 t="s">
        <v>313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45808</v>
      </c>
      <c r="B68" s="14" t="s">
        <v>445</v>
      </c>
      <c r="C68" s="9" t="s">
        <v>436</v>
      </c>
      <c r="D68" s="13" t="s">
        <v>437</v>
      </c>
      <c r="E68" s="9">
        <v>20</v>
      </c>
      <c r="F68" s="9">
        <v>30</v>
      </c>
      <c r="G68" s="9" t="s">
        <v>60</v>
      </c>
      <c r="H68" s="9" t="s">
        <v>66</v>
      </c>
      <c r="I68" s="9">
        <v>80</v>
      </c>
      <c r="J68" s="9" t="s">
        <v>57</v>
      </c>
      <c r="K68" s="9">
        <v>5</v>
      </c>
      <c r="L68" s="9" t="s">
        <v>220</v>
      </c>
      <c r="M68" s="10">
        <v>21</v>
      </c>
      <c r="N68" s="9">
        <v>33</v>
      </c>
      <c r="O68" s="9">
        <v>40</v>
      </c>
      <c r="P68" s="10">
        <v>170.969464512</v>
      </c>
      <c r="Q68" s="10">
        <v>0</v>
      </c>
      <c r="R68" s="10">
        <v>170.969464512</v>
      </c>
      <c r="S68" s="9" t="s">
        <v>71</v>
      </c>
      <c r="T68" s="12">
        <v>45821</v>
      </c>
      <c r="U68" s="11">
        <v>10000</v>
      </c>
      <c r="V68" s="10">
        <v>0</v>
      </c>
      <c r="W68" s="10">
        <v>10000</v>
      </c>
      <c r="X68" s="10">
        <v>10500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120</v>
      </c>
      <c r="AH68" s="1" t="s">
        <v>68</v>
      </c>
      <c r="AI68" s="1">
        <v>4</v>
      </c>
      <c r="AJ68" s="3">
        <v>45821</v>
      </c>
      <c r="AK68" s="3">
        <v>45817</v>
      </c>
      <c r="AL68" s="3">
        <v>45811</v>
      </c>
      <c r="AM68" s="3">
        <v>45818</v>
      </c>
      <c r="AN68" s="3">
        <v>45819</v>
      </c>
      <c r="AO68" s="3">
        <v>45819</v>
      </c>
      <c r="AP68" s="3">
        <v>45816</v>
      </c>
      <c r="AQ68" s="3">
        <v>45820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140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45808</v>
      </c>
      <c r="B69" s="14" t="s">
        <v>453</v>
      </c>
      <c r="C69" s="9" t="s">
        <v>147</v>
      </c>
      <c r="D69" s="13" t="s">
        <v>155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322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45822</v>
      </c>
      <c r="U69" s="11">
        <v>5040</v>
      </c>
      <c r="V69" s="10">
        <v>0</v>
      </c>
      <c r="W69" s="10">
        <v>5040</v>
      </c>
      <c r="X69" s="10">
        <v>0</v>
      </c>
      <c r="Y69" s="10">
        <v>5292</v>
      </c>
      <c r="Z69" s="9" t="s">
        <v>81</v>
      </c>
      <c r="AA69" s="8">
        <v>5280.6600000000008</v>
      </c>
      <c r="AB69" s="8">
        <v>5280.6600000000008</v>
      </c>
      <c r="AC69" s="8">
        <v>0</v>
      </c>
      <c r="AD69" s="8">
        <v>0</v>
      </c>
      <c r="AE69" s="8">
        <v>5280.6600000000008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45822</v>
      </c>
      <c r="AK69" s="3">
        <v>45818</v>
      </c>
      <c r="AL69" s="3">
        <v>45811</v>
      </c>
      <c r="AM69" s="3">
        <v>45819</v>
      </c>
      <c r="AN69" s="3">
        <v>45820</v>
      </c>
      <c r="AO69" s="3">
        <v>45821</v>
      </c>
      <c r="AP69" s="3">
        <v>45817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45803</v>
      </c>
      <c r="B70" s="14" t="s">
        <v>412</v>
      </c>
      <c r="C70" s="9" t="s">
        <v>111</v>
      </c>
      <c r="D70" s="13" t="s">
        <v>413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45831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3310.89</v>
      </c>
      <c r="AB70" s="8">
        <v>3310.89</v>
      </c>
      <c r="AC70" s="8">
        <v>0</v>
      </c>
      <c r="AD70" s="8">
        <v>3310.89</v>
      </c>
      <c r="AE70" s="8">
        <v>0</v>
      </c>
      <c r="AF70" s="8">
        <v>0</v>
      </c>
      <c r="AG70" s="1" t="s">
        <v>120</v>
      </c>
      <c r="AH70" s="1" t="s">
        <v>75</v>
      </c>
      <c r="AI70" s="1">
        <v>4</v>
      </c>
      <c r="AJ70" s="3">
        <v>45831</v>
      </c>
      <c r="AK70" s="3">
        <v>45827</v>
      </c>
      <c r="AL70" s="3">
        <v>45820</v>
      </c>
      <c r="AM70" s="3">
        <v>45828</v>
      </c>
      <c r="AN70" s="3">
        <v>45829</v>
      </c>
      <c r="AO70" s="3">
        <v>45830</v>
      </c>
      <c r="AP70" s="3">
        <v>45826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45803</v>
      </c>
      <c r="B71" s="14" t="s">
        <v>408</v>
      </c>
      <c r="C71" s="9" t="s">
        <v>111</v>
      </c>
      <c r="D71" s="13" t="s">
        <v>409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45835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81</v>
      </c>
      <c r="AA71" s="8">
        <v>3310.89</v>
      </c>
      <c r="AB71" s="8">
        <v>3310.89</v>
      </c>
      <c r="AC71" s="8">
        <v>0</v>
      </c>
      <c r="AD71" s="8">
        <v>0</v>
      </c>
      <c r="AE71" s="8">
        <v>3310.89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45835</v>
      </c>
      <c r="AK71" s="3">
        <v>45831</v>
      </c>
      <c r="AL71" s="3">
        <v>45824</v>
      </c>
      <c r="AM71" s="3">
        <v>45832</v>
      </c>
      <c r="AN71" s="3">
        <v>45833</v>
      </c>
      <c r="AO71" s="3">
        <v>45834</v>
      </c>
      <c r="AP71" s="3">
        <v>45830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45814</v>
      </c>
      <c r="B72" s="14" t="s">
        <v>500</v>
      </c>
      <c r="C72" s="9" t="s">
        <v>501</v>
      </c>
      <c r="D72" s="13" t="s">
        <v>502</v>
      </c>
      <c r="E72" s="9">
        <v>20</v>
      </c>
      <c r="F72" s="9">
        <v>37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45835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21513.800000000003</v>
      </c>
      <c r="AB72" s="8">
        <v>21513.800000000003</v>
      </c>
      <c r="AC72" s="8">
        <v>0</v>
      </c>
      <c r="AD72" s="8">
        <v>0</v>
      </c>
      <c r="AE72" s="8">
        <v>21513.800000000003</v>
      </c>
      <c r="AF72" s="8">
        <v>0</v>
      </c>
      <c r="AG72" s="1" t="s">
        <v>120</v>
      </c>
      <c r="AH72" s="1" t="s">
        <v>75</v>
      </c>
      <c r="AI72" s="1">
        <v>4</v>
      </c>
      <c r="AJ72" s="3">
        <v>45835</v>
      </c>
      <c r="AK72" s="3">
        <v>45831</v>
      </c>
      <c r="AL72" s="3">
        <v>45824</v>
      </c>
      <c r="AM72" s="3">
        <v>45832</v>
      </c>
      <c r="AN72" s="3">
        <v>45833</v>
      </c>
      <c r="AO72" s="3">
        <v>45834</v>
      </c>
      <c r="AP72" s="3">
        <v>45830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45814</v>
      </c>
      <c r="B73" s="14" t="s">
        <v>500</v>
      </c>
      <c r="C73" s="9" t="s">
        <v>501</v>
      </c>
      <c r="D73" s="13" t="s">
        <v>503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45835</v>
      </c>
      <c r="U73" s="11">
        <v>10000</v>
      </c>
      <c r="V73" s="10">
        <v>0</v>
      </c>
      <c r="W73" s="10">
        <v>10000</v>
      </c>
      <c r="X73" s="10">
        <v>0</v>
      </c>
      <c r="Y73" s="10">
        <v>10500</v>
      </c>
      <c r="Z73" s="9" t="s">
        <v>81</v>
      </c>
      <c r="AA73" s="8">
        <v>10756.900000000001</v>
      </c>
      <c r="AB73" s="8">
        <v>10756.900000000001</v>
      </c>
      <c r="AC73" s="8">
        <v>0</v>
      </c>
      <c r="AD73" s="8">
        <v>0</v>
      </c>
      <c r="AE73" s="8">
        <v>10756.900000000001</v>
      </c>
      <c r="AF73" s="8">
        <v>0</v>
      </c>
      <c r="AG73" s="1" t="s">
        <v>120</v>
      </c>
      <c r="AH73" s="1" t="s">
        <v>75</v>
      </c>
      <c r="AI73" s="1">
        <v>4</v>
      </c>
      <c r="AJ73" s="3">
        <v>45835</v>
      </c>
      <c r="AK73" s="3">
        <v>45831</v>
      </c>
      <c r="AL73" s="3">
        <v>45824</v>
      </c>
      <c r="AM73" s="3">
        <v>45832</v>
      </c>
      <c r="AN73" s="3">
        <v>45833</v>
      </c>
      <c r="AO73" s="3">
        <v>45834</v>
      </c>
      <c r="AP73" s="3">
        <v>45830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45814</v>
      </c>
      <c r="B74" s="14" t="s">
        <v>500</v>
      </c>
      <c r="C74" s="9" t="s">
        <v>501</v>
      </c>
      <c r="D74" s="13" t="s">
        <v>504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45835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10756.900000000001</v>
      </c>
      <c r="AF74" s="8">
        <v>0</v>
      </c>
      <c r="AG74" s="1" t="s">
        <v>61</v>
      </c>
      <c r="AH74" s="1" t="s">
        <v>75</v>
      </c>
      <c r="AI74" s="1">
        <v>4</v>
      </c>
      <c r="AJ74" s="3">
        <v>45835</v>
      </c>
      <c r="AK74" s="3">
        <v>45831</v>
      </c>
      <c r="AL74" s="3">
        <v>45824</v>
      </c>
      <c r="AM74" s="3">
        <v>45832</v>
      </c>
      <c r="AN74" s="3">
        <v>45833</v>
      </c>
      <c r="AO74" s="3">
        <v>45834</v>
      </c>
      <c r="AP74" s="3">
        <v>45830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45814</v>
      </c>
      <c r="B75" s="14" t="s">
        <v>505</v>
      </c>
      <c r="C75" s="9" t="s">
        <v>501</v>
      </c>
      <c r="D75" s="13" t="s">
        <v>506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45835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81</v>
      </c>
      <c r="AA75" s="8">
        <v>5378.4500000000007</v>
      </c>
      <c r="AB75" s="8">
        <v>3193</v>
      </c>
      <c r="AC75" s="8">
        <v>2185.4500000000007</v>
      </c>
      <c r="AD75" s="8">
        <v>0</v>
      </c>
      <c r="AE75" s="8">
        <v>5378.4500000000007</v>
      </c>
      <c r="AF75" s="8">
        <v>0</v>
      </c>
      <c r="AG75" s="1" t="s">
        <v>119</v>
      </c>
      <c r="AH75" s="1" t="s">
        <v>75</v>
      </c>
      <c r="AI75" s="1">
        <v>4</v>
      </c>
      <c r="AJ75" s="3">
        <v>45835</v>
      </c>
      <c r="AK75" s="3">
        <v>45831</v>
      </c>
      <c r="AL75" s="3">
        <v>45824</v>
      </c>
      <c r="AM75" s="3">
        <v>45832</v>
      </c>
      <c r="AN75" s="3">
        <v>45833</v>
      </c>
      <c r="AO75" s="3">
        <v>45834</v>
      </c>
      <c r="AP75" s="3">
        <v>45830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165.12288888888895</v>
      </c>
    </row>
    <row r="76" spans="1:56" ht="27.75" customHeight="1" x14ac:dyDescent="0.45">
      <c r="A76" s="3">
        <v>45814</v>
      </c>
      <c r="B76" s="14" t="s">
        <v>505</v>
      </c>
      <c r="C76" s="9" t="s">
        <v>501</v>
      </c>
      <c r="D76" s="13" t="s">
        <v>507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45835</v>
      </c>
      <c r="U76" s="11">
        <v>10000</v>
      </c>
      <c r="V76" s="10">
        <v>0</v>
      </c>
      <c r="W76" s="10">
        <v>10000</v>
      </c>
      <c r="X76" s="10">
        <v>0</v>
      </c>
      <c r="Y76" s="10">
        <v>10500</v>
      </c>
      <c r="Z76" s="9" t="s">
        <v>81</v>
      </c>
      <c r="AA76" s="8">
        <v>10756.900000000001</v>
      </c>
      <c r="AB76" s="8">
        <v>0</v>
      </c>
      <c r="AC76" s="8">
        <v>10756.900000000001</v>
      </c>
      <c r="AD76" s="8">
        <v>0</v>
      </c>
      <c r="AE76" s="8">
        <v>10756.900000000001</v>
      </c>
      <c r="AF76" s="8">
        <v>0</v>
      </c>
      <c r="AG76" s="1" t="s">
        <v>119</v>
      </c>
      <c r="AH76" s="1" t="s">
        <v>75</v>
      </c>
      <c r="AI76" s="1">
        <v>4</v>
      </c>
      <c r="AJ76" s="3">
        <v>45835</v>
      </c>
      <c r="AK76" s="3">
        <v>45831</v>
      </c>
      <c r="AL76" s="3">
        <v>45824</v>
      </c>
      <c r="AM76" s="3">
        <v>45832</v>
      </c>
      <c r="AN76" s="3">
        <v>45833</v>
      </c>
      <c r="AO76" s="3">
        <v>45834</v>
      </c>
      <c r="AP76" s="3">
        <v>45830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812.74355555555564</v>
      </c>
    </row>
    <row r="77" spans="1:56" ht="27.75" customHeight="1" x14ac:dyDescent="0.45">
      <c r="A77" s="3" t="s">
        <v>141</v>
      </c>
      <c r="B77" s="14" t="s">
        <v>141</v>
      </c>
      <c r="C77" s="9" t="s">
        <v>147</v>
      </c>
      <c r="D77" s="13" t="s">
        <v>61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>
        <v>45838</v>
      </c>
      <c r="U77" s="11">
        <v>100000</v>
      </c>
      <c r="V77" s="10">
        <v>0</v>
      </c>
      <c r="W77" s="10">
        <v>100000</v>
      </c>
      <c r="X77" s="10">
        <v>0</v>
      </c>
      <c r="Y77" s="10">
        <v>105000</v>
      </c>
      <c r="Z77" s="9" t="s">
        <v>81</v>
      </c>
      <c r="AA77" s="8">
        <v>104775.00000000001</v>
      </c>
      <c r="AB77" s="8">
        <v>0</v>
      </c>
      <c r="AC77" s="8">
        <v>104775.00000000001</v>
      </c>
      <c r="AD77" s="8">
        <v>0</v>
      </c>
      <c r="AE77" s="8">
        <v>104775.00000000001</v>
      </c>
      <c r="AF77" s="8">
        <v>0</v>
      </c>
      <c r="AG77" s="1" t="s">
        <v>119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7916.333333333333</v>
      </c>
    </row>
    <row r="78" spans="1:56" ht="27.75" customHeight="1" x14ac:dyDescent="0.45">
      <c r="A78" s="3">
        <v>45796</v>
      </c>
      <c r="B78" s="14" t="s">
        <v>369</v>
      </c>
      <c r="C78" s="9" t="s">
        <v>147</v>
      </c>
      <c r="D78" s="13" t="s">
        <v>360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366</v>
      </c>
      <c r="V78" s="10">
        <v>0</v>
      </c>
      <c r="W78" s="10">
        <v>366</v>
      </c>
      <c r="X78" s="10">
        <v>5113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121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45796</v>
      </c>
      <c r="B79" s="14" t="s">
        <v>371</v>
      </c>
      <c r="C79" s="9" t="s">
        <v>147</v>
      </c>
      <c r="D79" s="13" t="s">
        <v>293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179</v>
      </c>
      <c r="V79" s="10">
        <v>0</v>
      </c>
      <c r="W79" s="10">
        <v>179</v>
      </c>
      <c r="X79" s="10">
        <v>11000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120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45796</v>
      </c>
      <c r="B80" s="14" t="s">
        <v>371</v>
      </c>
      <c r="C80" s="9" t="s">
        <v>147</v>
      </c>
      <c r="D80" s="13" t="s">
        <v>362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302</v>
      </c>
      <c r="V80" s="10">
        <v>0</v>
      </c>
      <c r="W80" s="10">
        <v>302</v>
      </c>
      <c r="X80" s="10">
        <v>5300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45796</v>
      </c>
      <c r="B81" s="14" t="s">
        <v>372</v>
      </c>
      <c r="C81" s="9" t="s">
        <v>147</v>
      </c>
      <c r="D81" s="13" t="s">
        <v>136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1200</v>
      </c>
      <c r="V81" s="10">
        <v>0</v>
      </c>
      <c r="W81" s="10">
        <v>1200</v>
      </c>
      <c r="X81" s="10">
        <v>10700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45798</v>
      </c>
      <c r="B82" s="14" t="s">
        <v>396</v>
      </c>
      <c r="C82" s="9" t="s">
        <v>111</v>
      </c>
      <c r="D82" s="13" t="s">
        <v>388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 t="s">
        <v>63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81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120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416.92688888888887</v>
      </c>
    </row>
    <row r="83" spans="1:56" ht="27.75" customHeight="1" x14ac:dyDescent="0.45">
      <c r="A83" s="3">
        <v>45782</v>
      </c>
      <c r="B83" s="14" t="s">
        <v>358</v>
      </c>
      <c r="C83" s="9" t="s">
        <v>80</v>
      </c>
      <c r="D83" s="13" t="s">
        <v>311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20000</v>
      </c>
      <c r="V83" s="10">
        <v>0</v>
      </c>
      <c r="W83" s="10">
        <v>20000</v>
      </c>
      <c r="X83" s="10">
        <v>0</v>
      </c>
      <c r="Y83" s="10">
        <v>21000</v>
      </c>
      <c r="Z83" s="9" t="s">
        <v>81</v>
      </c>
      <c r="AA83" s="8">
        <v>22072.6</v>
      </c>
      <c r="AB83" s="8">
        <v>0</v>
      </c>
      <c r="AC83" s="8">
        <v>22072.6</v>
      </c>
      <c r="AD83" s="8">
        <v>0</v>
      </c>
      <c r="AE83" s="8">
        <v>22072.6</v>
      </c>
      <c r="AF83" s="8">
        <v>0</v>
      </c>
      <c r="AG83" s="1" t="s">
        <v>119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1667.7075555555555</v>
      </c>
    </row>
    <row r="84" spans="1:56" ht="27.75" customHeight="1" x14ac:dyDescent="0.45">
      <c r="A84" s="3">
        <v>45810</v>
      </c>
      <c r="B84" s="14" t="s">
        <v>463</v>
      </c>
      <c r="C84" s="9" t="s">
        <v>80</v>
      </c>
      <c r="D84" s="13" t="s">
        <v>257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65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416.92688888888887</v>
      </c>
    </row>
    <row r="85" spans="1:56" ht="27.75" customHeight="1" x14ac:dyDescent="0.45">
      <c r="A85" s="3">
        <v>45810</v>
      </c>
      <c r="B85" s="14" t="s">
        <v>464</v>
      </c>
      <c r="C85" s="9" t="s">
        <v>80</v>
      </c>
      <c r="D85" s="13" t="s">
        <v>465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81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250.15613333333337</v>
      </c>
    </row>
    <row r="86" spans="1:56" ht="27.75" customHeight="1" x14ac:dyDescent="0.45">
      <c r="A86" s="3">
        <v>45721</v>
      </c>
      <c r="B86" s="14" t="s">
        <v>296</v>
      </c>
      <c r="C86" s="9" t="s">
        <v>147</v>
      </c>
      <c r="D86" s="13" t="s">
        <v>262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111</v>
      </c>
      <c r="V86" s="10">
        <v>0</v>
      </c>
      <c r="W86" s="10">
        <v>111</v>
      </c>
      <c r="X86" s="10">
        <v>5600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61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45611</v>
      </c>
      <c r="B87" s="14" t="s">
        <v>219</v>
      </c>
      <c r="C87" s="9" t="s">
        <v>147</v>
      </c>
      <c r="D87" s="13" t="s">
        <v>127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67</v>
      </c>
      <c r="V87" s="10">
        <v>67</v>
      </c>
      <c r="W87" s="10">
        <v>0</v>
      </c>
      <c r="X87" s="10">
        <v>80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45721</v>
      </c>
      <c r="B88" s="14" t="s">
        <v>297</v>
      </c>
      <c r="C88" s="9" t="s">
        <v>147</v>
      </c>
      <c r="D88" s="13" t="s">
        <v>294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734</v>
      </c>
      <c r="V88" s="10">
        <v>0</v>
      </c>
      <c r="W88" s="10">
        <v>734</v>
      </c>
      <c r="X88" s="10">
        <v>5520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 t="s">
        <v>141</v>
      </c>
      <c r="B89" s="14" t="s">
        <v>141</v>
      </c>
      <c r="C89" s="9" t="s">
        <v>80</v>
      </c>
      <c r="D89" s="13" t="s">
        <v>61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45838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81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121</v>
      </c>
      <c r="AH89" s="1" t="s">
        <v>75</v>
      </c>
      <c r="AI89" s="1">
        <v>4</v>
      </c>
      <c r="AJ89" s="3">
        <v>45838</v>
      </c>
      <c r="AK89" s="3">
        <v>45834</v>
      </c>
      <c r="AL89" s="3">
        <v>45827</v>
      </c>
      <c r="AM89" s="3">
        <v>45835</v>
      </c>
      <c r="AN89" s="3">
        <v>45836</v>
      </c>
      <c r="AO89" s="3">
        <v>45837</v>
      </c>
      <c r="AP89" s="3">
        <v>45833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1667.7075555555555</v>
      </c>
    </row>
    <row r="90" spans="1:56" ht="27.75" customHeight="1" x14ac:dyDescent="0.45">
      <c r="A90" s="3" t="s">
        <v>141</v>
      </c>
      <c r="B90" s="14" t="s">
        <v>141</v>
      </c>
      <c r="C90" s="9" t="s">
        <v>98</v>
      </c>
      <c r="D90" s="13" t="s">
        <v>61</v>
      </c>
      <c r="E90" s="9">
        <v>20</v>
      </c>
      <c r="F90" s="9">
        <v>37</v>
      </c>
      <c r="G90" s="9" t="s">
        <v>60</v>
      </c>
      <c r="H90" s="9" t="s">
        <v>76</v>
      </c>
      <c r="I90" s="9">
        <v>97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45838</v>
      </c>
      <c r="U90" s="11">
        <v>40000</v>
      </c>
      <c r="V90" s="10">
        <v>0</v>
      </c>
      <c r="W90" s="10">
        <v>40000</v>
      </c>
      <c r="X90" s="10">
        <v>0</v>
      </c>
      <c r="Y90" s="10">
        <v>42000</v>
      </c>
      <c r="Z90" s="9" t="s">
        <v>81</v>
      </c>
      <c r="AA90" s="8">
        <v>43027.600000000006</v>
      </c>
      <c r="AB90" s="8">
        <v>0</v>
      </c>
      <c r="AC90" s="8">
        <v>43027.600000000006</v>
      </c>
      <c r="AD90" s="8">
        <v>0</v>
      </c>
      <c r="AE90" s="8">
        <v>43027.600000000006</v>
      </c>
      <c r="AF90" s="8">
        <v>0</v>
      </c>
      <c r="AG90" s="1" t="s">
        <v>119</v>
      </c>
      <c r="AH90" s="1" t="s">
        <v>75</v>
      </c>
      <c r="AI90" s="1">
        <v>4</v>
      </c>
      <c r="AJ90" s="3">
        <v>45838</v>
      </c>
      <c r="AK90" s="3">
        <v>45834</v>
      </c>
      <c r="AL90" s="3">
        <v>45827</v>
      </c>
      <c r="AM90" s="3">
        <v>45835</v>
      </c>
      <c r="AN90" s="3">
        <v>45836</v>
      </c>
      <c r="AO90" s="3">
        <v>45837</v>
      </c>
      <c r="AP90" s="3">
        <v>45833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3250.9742222222226</v>
      </c>
    </row>
    <row r="91" spans="1:56" ht="27.75" customHeight="1" x14ac:dyDescent="0.45">
      <c r="A91" s="3">
        <v>45681</v>
      </c>
      <c r="B91" s="14" t="s">
        <v>268</v>
      </c>
      <c r="C91" s="9" t="s">
        <v>80</v>
      </c>
      <c r="D91" s="13" t="s">
        <v>267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81</v>
      </c>
      <c r="AA91" s="8">
        <v>3478.5300000000007</v>
      </c>
      <c r="AB91" s="8">
        <v>0</v>
      </c>
      <c r="AC91" s="8">
        <v>3478.5300000000007</v>
      </c>
      <c r="AD91" s="8">
        <v>0</v>
      </c>
      <c r="AE91" s="8">
        <v>3478.5300000000007</v>
      </c>
      <c r="AF91" s="8">
        <v>0</v>
      </c>
      <c r="AG91" s="1" t="s">
        <v>119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262.82226666666674</v>
      </c>
    </row>
    <row r="92" spans="1:56" ht="27.75" customHeight="1" x14ac:dyDescent="0.45">
      <c r="A92" s="3">
        <v>45705</v>
      </c>
      <c r="B92" s="14" t="s">
        <v>287</v>
      </c>
      <c r="C92" s="9" t="s">
        <v>147</v>
      </c>
      <c r="D92" s="13" t="s">
        <v>198</v>
      </c>
      <c r="E92" s="9">
        <v>20</v>
      </c>
      <c r="F92" s="9">
        <v>35</v>
      </c>
      <c r="G92" s="9" t="s">
        <v>60</v>
      </c>
      <c r="H92" s="9" t="s">
        <v>76</v>
      </c>
      <c r="I92" s="9">
        <v>97</v>
      </c>
      <c r="J92" s="9" t="s">
        <v>57</v>
      </c>
      <c r="K92" s="9">
        <v>5</v>
      </c>
      <c r="L92" s="9" t="s">
        <v>221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855</v>
      </c>
      <c r="V92" s="10">
        <v>0</v>
      </c>
      <c r="W92" s="10">
        <v>855</v>
      </c>
      <c r="X92" s="10">
        <v>16440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121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289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45674</v>
      </c>
      <c r="B93" s="14" t="s">
        <v>265</v>
      </c>
      <c r="C93" s="9" t="s">
        <v>147</v>
      </c>
      <c r="D93" s="13" t="s">
        <v>264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221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152</v>
      </c>
      <c r="V93" s="10">
        <v>0</v>
      </c>
      <c r="W93" s="10">
        <v>152</v>
      </c>
      <c r="X93" s="10">
        <v>6000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5987</v>
      </c>
      <c r="AG93" s="1" t="s">
        <v>119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288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45611</v>
      </c>
      <c r="B94" s="14" t="s">
        <v>218</v>
      </c>
      <c r="C94" s="9" t="s">
        <v>147</v>
      </c>
      <c r="D94" s="13" t="s">
        <v>217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117</v>
      </c>
      <c r="V94" s="10">
        <v>0</v>
      </c>
      <c r="W94" s="10">
        <v>117</v>
      </c>
      <c r="X94" s="10">
        <v>10065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45523</v>
      </c>
      <c r="B95" s="14" t="s">
        <v>195</v>
      </c>
      <c r="C95" s="9" t="s">
        <v>147</v>
      </c>
      <c r="D95" s="13" t="s">
        <v>193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1260</v>
      </c>
      <c r="V95" s="10">
        <v>0</v>
      </c>
      <c r="W95" s="10">
        <v>1260</v>
      </c>
      <c r="X95" s="10">
        <v>11095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45523</v>
      </c>
      <c r="B96" s="14" t="s">
        <v>195</v>
      </c>
      <c r="C96" s="9" t="s">
        <v>147</v>
      </c>
      <c r="D96" s="13" t="s">
        <v>194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89</v>
      </c>
      <c r="V96" s="10">
        <v>0</v>
      </c>
      <c r="W96" s="10">
        <v>89</v>
      </c>
      <c r="X96" s="10">
        <v>11180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45741</v>
      </c>
      <c r="B97" s="14" t="s">
        <v>304</v>
      </c>
      <c r="C97" s="9" t="s">
        <v>111</v>
      </c>
      <c r="D97" s="13" t="s">
        <v>302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137</v>
      </c>
      <c r="U97" s="11">
        <v>4000</v>
      </c>
      <c r="V97" s="10">
        <v>3857</v>
      </c>
      <c r="W97" s="10">
        <v>143</v>
      </c>
      <c r="X97" s="10">
        <v>4200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75</v>
      </c>
      <c r="AI97" s="1">
        <v>4</v>
      </c>
      <c r="AJ97" s="3" t="s">
        <v>137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313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45720</v>
      </c>
      <c r="B98" s="14" t="s">
        <v>133</v>
      </c>
      <c r="C98" s="9" t="s">
        <v>111</v>
      </c>
      <c r="D98" s="13" t="s">
        <v>238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137</v>
      </c>
      <c r="U98" s="11">
        <v>4000</v>
      </c>
      <c r="V98" s="10">
        <v>4010</v>
      </c>
      <c r="W98" s="10">
        <v>0</v>
      </c>
      <c r="X98" s="10">
        <v>4470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137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45720</v>
      </c>
      <c r="B99" s="14" t="s">
        <v>133</v>
      </c>
      <c r="C99" s="9" t="s">
        <v>111</v>
      </c>
      <c r="D99" s="13" t="s">
        <v>256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137</v>
      </c>
      <c r="U99" s="11">
        <v>3000</v>
      </c>
      <c r="V99" s="10">
        <v>3065</v>
      </c>
      <c r="W99" s="10">
        <v>0</v>
      </c>
      <c r="X99" s="10">
        <v>3300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75</v>
      </c>
      <c r="AI99" s="1">
        <v>4</v>
      </c>
      <c r="AJ99" s="3" t="s">
        <v>137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45541</v>
      </c>
      <c r="B100" s="14" t="s">
        <v>199</v>
      </c>
      <c r="C100" s="9" t="s">
        <v>111</v>
      </c>
      <c r="D100" s="13" t="s">
        <v>200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137</v>
      </c>
      <c r="U100" s="11">
        <v>3000</v>
      </c>
      <c r="V100" s="10">
        <v>3318</v>
      </c>
      <c r="W100" s="10">
        <v>0</v>
      </c>
      <c r="X100" s="10">
        <v>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 t="s">
        <v>203</v>
      </c>
      <c r="AG100" s="1" t="s">
        <v>119</v>
      </c>
      <c r="AH100" s="1" t="s">
        <v>75</v>
      </c>
      <c r="AI100" s="1">
        <v>4</v>
      </c>
      <c r="AJ100" s="3" t="s">
        <v>137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>
        <v>0</v>
      </c>
      <c r="AY100" s="2" t="s">
        <v>259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45548</v>
      </c>
      <c r="B101" s="14" t="s">
        <v>202</v>
      </c>
      <c r="C101" s="9" t="s">
        <v>111</v>
      </c>
      <c r="D101" s="13" t="s">
        <v>201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137</v>
      </c>
      <c r="U101" s="11">
        <v>2500</v>
      </c>
      <c r="V101" s="10">
        <v>2364</v>
      </c>
      <c r="W101" s="10">
        <v>136</v>
      </c>
      <c r="X101" s="10">
        <v>5500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137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140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45581</v>
      </c>
      <c r="B102" s="14" t="s">
        <v>207</v>
      </c>
      <c r="C102" s="9" t="s">
        <v>111</v>
      </c>
      <c r="D102" s="13" t="s">
        <v>208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137</v>
      </c>
      <c r="U102" s="11">
        <v>3000</v>
      </c>
      <c r="V102" s="10">
        <v>3194</v>
      </c>
      <c r="W102" s="10">
        <v>0</v>
      </c>
      <c r="X102" s="10">
        <v>5632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137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0</v>
      </c>
      <c r="B103" s="14">
        <v>0</v>
      </c>
      <c r="C103" s="9">
        <v>0</v>
      </c>
      <c r="D103" s="13">
        <v>0</v>
      </c>
      <c r="E103" s="9">
        <v>20</v>
      </c>
      <c r="F103" s="9">
        <v>38</v>
      </c>
      <c r="G103" s="9">
        <v>0</v>
      </c>
      <c r="H103" s="9">
        <v>0</v>
      </c>
      <c r="I103" s="9">
        <v>84</v>
      </c>
      <c r="J103" s="9" t="s">
        <v>57</v>
      </c>
      <c r="K103" s="9">
        <v>5</v>
      </c>
      <c r="L103" s="9">
        <v>0</v>
      </c>
      <c r="M103" s="10">
        <v>0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>
        <v>0</v>
      </c>
      <c r="T103" s="12"/>
      <c r="U103" s="11">
        <v>0</v>
      </c>
      <c r="V103" s="10">
        <v>0</v>
      </c>
      <c r="W103" s="10">
        <v>0</v>
      </c>
      <c r="X103" s="10">
        <v>0</v>
      </c>
      <c r="Y103" s="10">
        <v>0</v>
      </c>
      <c r="Z103" s="9" t="s">
        <v>81</v>
      </c>
      <c r="AA103" s="8">
        <v>289567.29615000007</v>
      </c>
      <c r="AB103" s="8">
        <v>66851.426149999999</v>
      </c>
      <c r="AC103" s="8">
        <v>222715.87000000002</v>
      </c>
      <c r="AD103" s="8">
        <v>7482.6113999999998</v>
      </c>
      <c r="AE103" s="8">
        <v>282084.68475000001</v>
      </c>
      <c r="AF103" s="8" t="s">
        <v>58</v>
      </c>
      <c r="AG103" s="1" t="s">
        <v>120</v>
      </c>
      <c r="AH103" s="1">
        <v>0</v>
      </c>
      <c r="AI103" s="1" t="s">
        <v>15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45818</v>
      </c>
      <c r="B104" s="14" t="s">
        <v>133</v>
      </c>
      <c r="C104" s="9" t="s">
        <v>86</v>
      </c>
      <c r="D104" s="13" t="s">
        <v>529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57</v>
      </c>
      <c r="K104" s="9">
        <v>3</v>
      </c>
      <c r="L104" s="9" t="s">
        <v>93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212</v>
      </c>
      <c r="T104" s="12">
        <v>45826</v>
      </c>
      <c r="U104" s="11">
        <v>10000</v>
      </c>
      <c r="V104" s="10">
        <v>0</v>
      </c>
      <c r="W104" s="10">
        <v>10000</v>
      </c>
      <c r="X104" s="10">
        <v>0</v>
      </c>
      <c r="Y104" s="10">
        <v>10500</v>
      </c>
      <c r="Z104" s="9" t="s">
        <v>82</v>
      </c>
      <c r="AA104" s="8">
        <v>10756.900000000001</v>
      </c>
      <c r="AB104" s="8">
        <v>10756.900000000001</v>
      </c>
      <c r="AC104" s="8">
        <v>0</v>
      </c>
      <c r="AD104" s="8">
        <v>0</v>
      </c>
      <c r="AE104" s="8">
        <v>0</v>
      </c>
      <c r="AF104" s="8" t="s">
        <v>530</v>
      </c>
      <c r="AG104" s="1" t="s">
        <v>120</v>
      </c>
      <c r="AH104" s="1" t="s">
        <v>74</v>
      </c>
      <c r="AI104" s="1">
        <v>2</v>
      </c>
      <c r="AJ104" s="3">
        <v>45826</v>
      </c>
      <c r="AK104" s="3">
        <v>0</v>
      </c>
      <c r="AL104" s="3">
        <v>45817</v>
      </c>
      <c r="AM104" s="3">
        <v>45824</v>
      </c>
      <c r="AN104" s="3">
        <v>45825</v>
      </c>
      <c r="AO104" s="3">
        <v>45825</v>
      </c>
      <c r="AP104" s="3">
        <v>45821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45818</v>
      </c>
      <c r="B105" s="14" t="s">
        <v>133</v>
      </c>
      <c r="C105" s="9" t="s">
        <v>86</v>
      </c>
      <c r="D105" s="13" t="s">
        <v>531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212</v>
      </c>
      <c r="T105" s="12">
        <v>45826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82</v>
      </c>
      <c r="AA105" s="8">
        <v>5378.4500000000007</v>
      </c>
      <c r="AB105" s="8">
        <v>5378.4500000000007</v>
      </c>
      <c r="AC105" s="8">
        <v>0</v>
      </c>
      <c r="AD105" s="8">
        <v>0</v>
      </c>
      <c r="AE105" s="8">
        <v>0</v>
      </c>
      <c r="AF105" s="8" t="s">
        <v>530</v>
      </c>
      <c r="AG105" s="1" t="s">
        <v>120</v>
      </c>
      <c r="AH105" s="1" t="s">
        <v>74</v>
      </c>
      <c r="AI105" s="1">
        <v>2</v>
      </c>
      <c r="AJ105" s="3">
        <v>45826</v>
      </c>
      <c r="AK105" s="3">
        <v>0</v>
      </c>
      <c r="AL105" s="3">
        <v>45817</v>
      </c>
      <c r="AM105" s="3">
        <v>45824</v>
      </c>
      <c r="AN105" s="3">
        <v>45825</v>
      </c>
      <c r="AO105" s="3">
        <v>45825</v>
      </c>
      <c r="AP105" s="3">
        <v>45821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45818</v>
      </c>
      <c r="B106" s="14" t="s">
        <v>133</v>
      </c>
      <c r="C106" s="9" t="s">
        <v>86</v>
      </c>
      <c r="D106" s="13" t="s">
        <v>535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212</v>
      </c>
      <c r="T106" s="12">
        <v>45826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82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0</v>
      </c>
      <c r="AF106" s="8" t="s">
        <v>530</v>
      </c>
      <c r="AG106" s="1" t="s">
        <v>119</v>
      </c>
      <c r="AH106" s="1" t="s">
        <v>74</v>
      </c>
      <c r="AI106" s="1">
        <v>2</v>
      </c>
      <c r="AJ106" s="3">
        <v>45826</v>
      </c>
      <c r="AK106" s="3">
        <v>0</v>
      </c>
      <c r="AL106" s="3">
        <v>45817</v>
      </c>
      <c r="AM106" s="3">
        <v>45824</v>
      </c>
      <c r="AN106" s="3">
        <v>45825</v>
      </c>
      <c r="AO106" s="3">
        <v>45825</v>
      </c>
      <c r="AP106" s="3">
        <v>45821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45812</v>
      </c>
      <c r="B107" s="14" t="s">
        <v>489</v>
      </c>
      <c r="C107" s="9" t="s">
        <v>73</v>
      </c>
      <c r="D107" s="13" t="s">
        <v>466</v>
      </c>
      <c r="E107" s="9">
        <v>20</v>
      </c>
      <c r="F107" s="9">
        <v>32</v>
      </c>
      <c r="G107" s="9" t="s">
        <v>60</v>
      </c>
      <c r="H107" s="9">
        <v>0</v>
      </c>
      <c r="I107" s="9">
        <v>72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150</v>
      </c>
      <c r="T107" s="12">
        <v>45827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82</v>
      </c>
      <c r="AA107" s="8">
        <v>4679.9500000000007</v>
      </c>
      <c r="AB107" s="8">
        <v>4679.9500000000007</v>
      </c>
      <c r="AC107" s="8">
        <v>0</v>
      </c>
      <c r="AD107" s="8">
        <v>0</v>
      </c>
      <c r="AE107" s="8">
        <v>0</v>
      </c>
      <c r="AF107" s="8" t="s">
        <v>467</v>
      </c>
      <c r="AG107" s="1" t="s">
        <v>120</v>
      </c>
      <c r="AH107" s="1" t="s">
        <v>74</v>
      </c>
      <c r="AI107" s="1">
        <v>2</v>
      </c>
      <c r="AJ107" s="3">
        <v>45827</v>
      </c>
      <c r="AK107" s="3">
        <v>0</v>
      </c>
      <c r="AL107" s="3">
        <v>45818</v>
      </c>
      <c r="AM107" s="3">
        <v>45825</v>
      </c>
      <c r="AN107" s="3">
        <v>45826</v>
      </c>
      <c r="AO107" s="3">
        <v>45826</v>
      </c>
      <c r="AP107" s="3">
        <v>45822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45818</v>
      </c>
      <c r="B108" s="14" t="s">
        <v>133</v>
      </c>
      <c r="C108" s="9" t="s">
        <v>86</v>
      </c>
      <c r="D108" s="13" t="s">
        <v>346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212</v>
      </c>
      <c r="T108" s="12">
        <v>45831</v>
      </c>
      <c r="U108" s="11">
        <v>30000</v>
      </c>
      <c r="V108" s="10">
        <v>0</v>
      </c>
      <c r="W108" s="10">
        <v>30000</v>
      </c>
      <c r="X108" s="10">
        <v>0</v>
      </c>
      <c r="Y108" s="10">
        <v>31500</v>
      </c>
      <c r="Z108" s="9" t="s">
        <v>82</v>
      </c>
      <c r="AA108" s="8">
        <v>32270.700000000004</v>
      </c>
      <c r="AB108" s="8">
        <v>32270.700000000004</v>
      </c>
      <c r="AC108" s="8">
        <v>0</v>
      </c>
      <c r="AD108" s="8">
        <v>0</v>
      </c>
      <c r="AE108" s="8">
        <v>0</v>
      </c>
      <c r="AF108" s="8" t="s">
        <v>532</v>
      </c>
      <c r="AG108" s="1" t="s">
        <v>120</v>
      </c>
      <c r="AH108" s="1" t="s">
        <v>74</v>
      </c>
      <c r="AI108" s="1">
        <v>2</v>
      </c>
      <c r="AJ108" s="3">
        <v>45831</v>
      </c>
      <c r="AK108" s="3">
        <v>0</v>
      </c>
      <c r="AL108" s="3">
        <v>45822</v>
      </c>
      <c r="AM108" s="3">
        <v>45829</v>
      </c>
      <c r="AN108" s="3">
        <v>45830</v>
      </c>
      <c r="AO108" s="3">
        <v>45830</v>
      </c>
      <c r="AP108" s="3">
        <v>45826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45786</v>
      </c>
      <c r="B109" s="14" t="s">
        <v>356</v>
      </c>
      <c r="C109" s="9" t="s">
        <v>86</v>
      </c>
      <c r="D109" s="13" t="s">
        <v>351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252</v>
      </c>
      <c r="T109" s="12">
        <v>45838</v>
      </c>
      <c r="U109" s="11">
        <v>10000</v>
      </c>
      <c r="V109" s="10">
        <v>10196</v>
      </c>
      <c r="W109" s="10">
        <v>0</v>
      </c>
      <c r="X109" s="10">
        <v>10500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239</v>
      </c>
      <c r="AG109" s="1" t="s">
        <v>120</v>
      </c>
      <c r="AH109" s="1" t="s">
        <v>74</v>
      </c>
      <c r="AI109" s="1">
        <v>2</v>
      </c>
      <c r="AJ109" s="3">
        <v>45838</v>
      </c>
      <c r="AK109" s="3">
        <v>0</v>
      </c>
      <c r="AL109" s="3">
        <v>45829</v>
      </c>
      <c r="AM109" s="3">
        <v>45836</v>
      </c>
      <c r="AN109" s="3">
        <v>45837</v>
      </c>
      <c r="AO109" s="3">
        <v>45837</v>
      </c>
      <c r="AP109" s="3">
        <v>45833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45813</v>
      </c>
      <c r="B110" s="14" t="s">
        <v>508</v>
      </c>
      <c r="C110" s="9" t="s">
        <v>86</v>
      </c>
      <c r="D110" s="13" t="s">
        <v>490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252</v>
      </c>
      <c r="T110" s="12">
        <v>45838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82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0</v>
      </c>
      <c r="AF110" s="8" t="s">
        <v>239</v>
      </c>
      <c r="AG110" s="1" t="s">
        <v>121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45818</v>
      </c>
      <c r="B111" s="14" t="s">
        <v>133</v>
      </c>
      <c r="C111" s="9" t="s">
        <v>546</v>
      </c>
      <c r="D111" s="13" t="s">
        <v>547</v>
      </c>
      <c r="E111" s="9">
        <v>20</v>
      </c>
      <c r="F111" s="9">
        <v>34</v>
      </c>
      <c r="G111" s="9" t="s">
        <v>60</v>
      </c>
      <c r="H111" s="9">
        <v>0</v>
      </c>
      <c r="I111" s="9">
        <v>75</v>
      </c>
      <c r="J111" s="9" t="s">
        <v>57</v>
      </c>
      <c r="K111" s="9">
        <v>5</v>
      </c>
      <c r="L111" s="9" t="s">
        <v>93</v>
      </c>
      <c r="M111" s="10">
        <v>21</v>
      </c>
      <c r="N111" s="9">
        <v>37</v>
      </c>
      <c r="O111" s="9">
        <v>40</v>
      </c>
      <c r="P111" s="10">
        <v>479.23258992000001</v>
      </c>
      <c r="Q111" s="10">
        <v>0</v>
      </c>
      <c r="R111" s="10">
        <v>479.23258992000001</v>
      </c>
      <c r="S111" s="9" t="s">
        <v>71</v>
      </c>
      <c r="T111" s="12">
        <v>45832</v>
      </c>
      <c r="U111" s="11">
        <v>25000</v>
      </c>
      <c r="V111" s="10">
        <v>0</v>
      </c>
      <c r="W111" s="10">
        <v>25000</v>
      </c>
      <c r="X111" s="10">
        <v>0</v>
      </c>
      <c r="Y111" s="10">
        <v>26250</v>
      </c>
      <c r="Z111" s="9" t="s">
        <v>82</v>
      </c>
      <c r="AA111" s="8">
        <v>24796.750000000004</v>
      </c>
      <c r="AB111" s="8">
        <v>24796.750000000004</v>
      </c>
      <c r="AC111" s="8">
        <v>0</v>
      </c>
      <c r="AD111" s="8">
        <v>0</v>
      </c>
      <c r="AE111" s="8">
        <v>0</v>
      </c>
      <c r="AF111" s="8" t="s">
        <v>421</v>
      </c>
      <c r="AG111" s="1" t="s">
        <v>121</v>
      </c>
      <c r="AH111" s="1" t="s">
        <v>72</v>
      </c>
      <c r="AI111" s="1">
        <v>3</v>
      </c>
      <c r="AJ111" s="3">
        <v>45832</v>
      </c>
      <c r="AK111" s="3">
        <v>0</v>
      </c>
      <c r="AL111" s="3">
        <v>45822</v>
      </c>
      <c r="AM111" s="3">
        <v>45829</v>
      </c>
      <c r="AN111" s="3">
        <v>45830</v>
      </c>
      <c r="AO111" s="3">
        <v>45830</v>
      </c>
      <c r="AP111" s="3">
        <v>45827</v>
      </c>
      <c r="AQ111" s="3">
        <v>45831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45818</v>
      </c>
      <c r="B112" s="14" t="s">
        <v>133</v>
      </c>
      <c r="C112" s="9" t="s">
        <v>86</v>
      </c>
      <c r="D112" s="13" t="s">
        <v>346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212</v>
      </c>
      <c r="T112" s="12">
        <v>45842</v>
      </c>
      <c r="U112" s="11">
        <v>50000</v>
      </c>
      <c r="V112" s="10">
        <v>0</v>
      </c>
      <c r="W112" s="10">
        <v>50000</v>
      </c>
      <c r="X112" s="10">
        <v>0</v>
      </c>
      <c r="Y112" s="10">
        <v>52500</v>
      </c>
      <c r="Z112" s="9" t="s">
        <v>82</v>
      </c>
      <c r="AA112" s="8">
        <v>53784.500000000007</v>
      </c>
      <c r="AB112" s="8">
        <v>53784.500000000007</v>
      </c>
      <c r="AC112" s="8">
        <v>0</v>
      </c>
      <c r="AD112" s="8">
        <v>0</v>
      </c>
      <c r="AE112" s="8">
        <v>0</v>
      </c>
      <c r="AF112" s="8" t="s">
        <v>532</v>
      </c>
      <c r="AG112" s="1" t="s">
        <v>120</v>
      </c>
      <c r="AH112" s="1" t="s">
        <v>74</v>
      </c>
      <c r="AI112" s="1">
        <v>2</v>
      </c>
      <c r="AJ112" s="3">
        <v>45842</v>
      </c>
      <c r="AK112" s="3">
        <v>0</v>
      </c>
      <c r="AL112" s="3">
        <v>45833</v>
      </c>
      <c r="AM112" s="3">
        <v>45840</v>
      </c>
      <c r="AN112" s="3">
        <v>45841</v>
      </c>
      <c r="AO112" s="3">
        <v>45841</v>
      </c>
      <c r="AP112" s="3">
        <v>45837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45805</v>
      </c>
      <c r="B113" s="14" t="s">
        <v>430</v>
      </c>
      <c r="C113" s="9" t="s">
        <v>86</v>
      </c>
      <c r="D113" s="13" t="s">
        <v>431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212</v>
      </c>
      <c r="T113" s="12">
        <v>45845</v>
      </c>
      <c r="U113" s="11">
        <v>5000</v>
      </c>
      <c r="V113" s="10">
        <v>0</v>
      </c>
      <c r="W113" s="10">
        <v>5000</v>
      </c>
      <c r="X113" s="10">
        <v>5400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347</v>
      </c>
      <c r="AG113" s="1" t="s">
        <v>120</v>
      </c>
      <c r="AH113" s="1" t="s">
        <v>74</v>
      </c>
      <c r="AI113" s="1">
        <v>2</v>
      </c>
      <c r="AJ113" s="3">
        <v>45845</v>
      </c>
      <c r="AK113" s="3">
        <v>0</v>
      </c>
      <c r="AL113" s="3">
        <v>45836</v>
      </c>
      <c r="AM113" s="3">
        <v>45843</v>
      </c>
      <c r="AN113" s="3">
        <v>45844</v>
      </c>
      <c r="AO113" s="3">
        <v>45844</v>
      </c>
      <c r="AP113" s="3">
        <v>45840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45805</v>
      </c>
      <c r="B114" s="14" t="s">
        <v>430</v>
      </c>
      <c r="C114" s="9" t="s">
        <v>86</v>
      </c>
      <c r="D114" s="13" t="s">
        <v>328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212</v>
      </c>
      <c r="T114" s="12">
        <v>45845</v>
      </c>
      <c r="U114" s="11">
        <v>5000</v>
      </c>
      <c r="V114" s="10">
        <v>0</v>
      </c>
      <c r="W114" s="10">
        <v>5000</v>
      </c>
      <c r="X114" s="10">
        <v>5450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347</v>
      </c>
      <c r="AG114" s="1" t="s">
        <v>120</v>
      </c>
      <c r="AH114" s="1" t="s">
        <v>74</v>
      </c>
      <c r="AI114" s="1">
        <v>2</v>
      </c>
      <c r="AJ114" s="3">
        <v>45845</v>
      </c>
      <c r="AK114" s="3">
        <v>0</v>
      </c>
      <c r="AL114" s="3">
        <v>45836</v>
      </c>
      <c r="AM114" s="3">
        <v>45843</v>
      </c>
      <c r="AN114" s="3">
        <v>45844</v>
      </c>
      <c r="AO114" s="3">
        <v>45844</v>
      </c>
      <c r="AP114" s="3">
        <v>45840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45818</v>
      </c>
      <c r="B115" s="14" t="s">
        <v>133</v>
      </c>
      <c r="C115" s="9" t="s">
        <v>86</v>
      </c>
      <c r="D115" s="13" t="s">
        <v>533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212</v>
      </c>
      <c r="T115" s="12">
        <v>45847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82</v>
      </c>
      <c r="AA115" s="8">
        <v>32270.700000000004</v>
      </c>
      <c r="AB115" s="8">
        <v>32270.700000000004</v>
      </c>
      <c r="AC115" s="8">
        <v>0</v>
      </c>
      <c r="AD115" s="8">
        <v>0</v>
      </c>
      <c r="AE115" s="8">
        <v>0</v>
      </c>
      <c r="AF115" s="8" t="s">
        <v>532</v>
      </c>
      <c r="AG115" s="1" t="s">
        <v>120</v>
      </c>
      <c r="AH115" s="1" t="s">
        <v>74</v>
      </c>
      <c r="AI115" s="1">
        <v>2</v>
      </c>
      <c r="AJ115" s="3">
        <v>45847</v>
      </c>
      <c r="AK115" s="3">
        <v>0</v>
      </c>
      <c r="AL115" s="3">
        <v>45838</v>
      </c>
      <c r="AM115" s="3">
        <v>45845</v>
      </c>
      <c r="AN115" s="3">
        <v>45846</v>
      </c>
      <c r="AO115" s="3">
        <v>45846</v>
      </c>
      <c r="AP115" s="3">
        <v>45842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45818</v>
      </c>
      <c r="B116" s="14" t="s">
        <v>133</v>
      </c>
      <c r="C116" s="9" t="s">
        <v>86</v>
      </c>
      <c r="D116" s="13" t="s">
        <v>534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212</v>
      </c>
      <c r="T116" s="12">
        <v>45847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82</v>
      </c>
      <c r="AA116" s="8">
        <v>32270.700000000004</v>
      </c>
      <c r="AB116" s="8">
        <v>32270.700000000004</v>
      </c>
      <c r="AC116" s="8">
        <v>0</v>
      </c>
      <c r="AD116" s="8">
        <v>0</v>
      </c>
      <c r="AE116" s="8">
        <v>0</v>
      </c>
      <c r="AF116" s="8" t="s">
        <v>532</v>
      </c>
      <c r="AG116" s="1" t="s">
        <v>119</v>
      </c>
      <c r="AH116" s="1" t="s">
        <v>74</v>
      </c>
      <c r="AI116" s="1">
        <v>2</v>
      </c>
      <c r="AJ116" s="3">
        <v>45847</v>
      </c>
      <c r="AK116" s="3">
        <v>0</v>
      </c>
      <c r="AL116" s="3">
        <v>45838</v>
      </c>
      <c r="AM116" s="3">
        <v>45845</v>
      </c>
      <c r="AN116" s="3">
        <v>45846</v>
      </c>
      <c r="AO116" s="3">
        <v>45846</v>
      </c>
      <c r="AP116" s="3">
        <v>45842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45818</v>
      </c>
      <c r="B117" s="14" t="s">
        <v>133</v>
      </c>
      <c r="C117" s="9" t="s">
        <v>86</v>
      </c>
      <c r="D117" s="13" t="s">
        <v>346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212</v>
      </c>
      <c r="T117" s="12">
        <v>45859</v>
      </c>
      <c r="U117" s="11">
        <v>50000</v>
      </c>
      <c r="V117" s="10">
        <v>0</v>
      </c>
      <c r="W117" s="10">
        <v>50000</v>
      </c>
      <c r="X117" s="10">
        <v>0</v>
      </c>
      <c r="Y117" s="10">
        <v>52500</v>
      </c>
      <c r="Z117" s="9" t="s">
        <v>82</v>
      </c>
      <c r="AA117" s="8">
        <v>53784.500000000007</v>
      </c>
      <c r="AB117" s="8">
        <v>14694</v>
      </c>
      <c r="AC117" s="8">
        <v>39090.500000000007</v>
      </c>
      <c r="AD117" s="8">
        <v>0</v>
      </c>
      <c r="AE117" s="8">
        <v>0</v>
      </c>
      <c r="AF117" s="8" t="s">
        <v>532</v>
      </c>
      <c r="AG117" s="1" t="s">
        <v>61</v>
      </c>
      <c r="AH117" s="1" t="s">
        <v>74</v>
      </c>
      <c r="AI117" s="1">
        <v>2</v>
      </c>
      <c r="AJ117" s="3">
        <v>45859</v>
      </c>
      <c r="AK117" s="3">
        <v>0</v>
      </c>
      <c r="AL117" s="3">
        <v>45850</v>
      </c>
      <c r="AM117" s="3">
        <v>45857</v>
      </c>
      <c r="AN117" s="3">
        <v>45858</v>
      </c>
      <c r="AO117" s="3">
        <v>45858</v>
      </c>
      <c r="AP117" s="3">
        <v>45854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2988.2515555555565</v>
      </c>
    </row>
    <row r="118" spans="1:56" ht="27.75" customHeight="1" x14ac:dyDescent="0.45">
      <c r="A118" s="3">
        <v>45818</v>
      </c>
      <c r="B118" s="14" t="s">
        <v>133</v>
      </c>
      <c r="C118" s="9" t="s">
        <v>86</v>
      </c>
      <c r="D118" s="13" t="s">
        <v>533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212</v>
      </c>
      <c r="T118" s="12">
        <v>45859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82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532</v>
      </c>
      <c r="AG118" s="1" t="s">
        <v>119</v>
      </c>
      <c r="AH118" s="1" t="s">
        <v>74</v>
      </c>
      <c r="AI118" s="1">
        <v>2</v>
      </c>
      <c r="AJ118" s="3">
        <v>45859</v>
      </c>
      <c r="AK118" s="3">
        <v>0</v>
      </c>
      <c r="AL118" s="3">
        <v>45850</v>
      </c>
      <c r="AM118" s="3">
        <v>45857</v>
      </c>
      <c r="AN118" s="3">
        <v>45858</v>
      </c>
      <c r="AO118" s="3">
        <v>45858</v>
      </c>
      <c r="AP118" s="3">
        <v>45854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2466.9157333333337</v>
      </c>
    </row>
    <row r="119" spans="1:56" ht="27.75" customHeight="1" x14ac:dyDescent="0.45">
      <c r="A119" s="3">
        <v>45796</v>
      </c>
      <c r="B119" s="14" t="s">
        <v>375</v>
      </c>
      <c r="C119" s="9" t="s">
        <v>147</v>
      </c>
      <c r="D119" s="13" t="s">
        <v>363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221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640</v>
      </c>
      <c r="V119" s="10">
        <v>0</v>
      </c>
      <c r="W119" s="10">
        <v>640</v>
      </c>
      <c r="X119" s="10">
        <v>83500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240</v>
      </c>
      <c r="AG119" s="1" t="s">
        <v>119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 t="s">
        <v>141</v>
      </c>
      <c r="B120" s="14" t="s">
        <v>141</v>
      </c>
      <c r="C120" s="9" t="s">
        <v>147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221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45838</v>
      </c>
      <c r="U120" s="11">
        <v>150000</v>
      </c>
      <c r="V120" s="10">
        <v>0</v>
      </c>
      <c r="W120" s="10">
        <v>150000</v>
      </c>
      <c r="X120" s="10">
        <v>0</v>
      </c>
      <c r="Y120" s="10">
        <v>157500</v>
      </c>
      <c r="Z120" s="9" t="s">
        <v>82</v>
      </c>
      <c r="AA120" s="8">
        <v>157162.5</v>
      </c>
      <c r="AB120" s="8">
        <v>0</v>
      </c>
      <c r="AC120" s="8">
        <v>157162.5</v>
      </c>
      <c r="AD120" s="8">
        <v>0</v>
      </c>
      <c r="AE120" s="8">
        <v>0</v>
      </c>
      <c r="AF120" s="8" t="s">
        <v>240</v>
      </c>
      <c r="AG120" s="1" t="s">
        <v>119</v>
      </c>
      <c r="AH120" s="1" t="s">
        <v>74</v>
      </c>
      <c r="AI120" s="1">
        <v>2</v>
      </c>
      <c r="AJ120" s="3">
        <v>45838</v>
      </c>
      <c r="AK120" s="3">
        <v>0</v>
      </c>
      <c r="AL120" s="3">
        <v>45829</v>
      </c>
      <c r="AM120" s="3">
        <v>45836</v>
      </c>
      <c r="AN120" s="3">
        <v>45837</v>
      </c>
      <c r="AO120" s="3">
        <v>45837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12014.2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82</v>
      </c>
      <c r="AA121" s="8">
        <v>450183.25000000006</v>
      </c>
      <c r="AB121" s="8">
        <v>221659.55000000005</v>
      </c>
      <c r="AC121" s="8">
        <v>228523.7</v>
      </c>
      <c r="AD121" s="8">
        <v>0</v>
      </c>
      <c r="AE121" s="8">
        <v>0</v>
      </c>
      <c r="AF121" s="8" t="s">
        <v>58</v>
      </c>
      <c r="AG121" s="1" t="s">
        <v>119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45815</v>
      </c>
      <c r="B122" s="14" t="s">
        <v>518</v>
      </c>
      <c r="C122" s="9" t="s">
        <v>519</v>
      </c>
      <c r="D122" s="13" t="s">
        <v>332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128</v>
      </c>
      <c r="T122" s="12">
        <v>45838</v>
      </c>
      <c r="U122" s="11">
        <v>1345000</v>
      </c>
      <c r="V122" s="10">
        <v>0</v>
      </c>
      <c r="W122" s="10">
        <v>1345000</v>
      </c>
      <c r="X122" s="10">
        <v>821680</v>
      </c>
      <c r="Y122" s="10">
        <v>549486</v>
      </c>
      <c r="Z122" s="9" t="s">
        <v>333</v>
      </c>
      <c r="AA122" s="8">
        <v>500426.24146199995</v>
      </c>
      <c r="AB122" s="8">
        <v>42622.66217932431</v>
      </c>
      <c r="AC122" s="8">
        <v>457803.57928267564</v>
      </c>
      <c r="AD122" s="8">
        <v>0</v>
      </c>
      <c r="AE122" s="8">
        <v>0</v>
      </c>
      <c r="AF122" s="8">
        <v>0</v>
      </c>
      <c r="AG122" s="1" t="s">
        <v>119</v>
      </c>
      <c r="AH122" s="1" t="s">
        <v>74</v>
      </c>
      <c r="AI122" s="1">
        <v>2</v>
      </c>
      <c r="AJ122" s="3">
        <v>45838</v>
      </c>
      <c r="AK122" s="3">
        <v>0</v>
      </c>
      <c r="AL122" s="3">
        <v>45829</v>
      </c>
      <c r="AM122" s="3">
        <v>45836</v>
      </c>
      <c r="AN122" s="3">
        <v>45837</v>
      </c>
      <c r="AO122" s="3">
        <v>45837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334</v>
      </c>
      <c r="BD122" s="56">
        <v>40210.414380328344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333</v>
      </c>
      <c r="AA123" s="8">
        <v>500426.24146199995</v>
      </c>
      <c r="AB123" s="8">
        <v>42622.66217932431</v>
      </c>
      <c r="AC123" s="8">
        <v>457803.57928267564</v>
      </c>
      <c r="AD123" s="8">
        <v>0</v>
      </c>
      <c r="AE123" s="8">
        <v>0</v>
      </c>
      <c r="AF123" s="8" t="s">
        <v>58</v>
      </c>
      <c r="AG123" s="1" t="s">
        <v>121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335</v>
      </c>
      <c r="BD123" s="56">
        <v>0</v>
      </c>
    </row>
    <row r="124" spans="1:56" ht="27.75" customHeight="1" x14ac:dyDescent="0.45">
      <c r="A124" s="3">
        <v>45803</v>
      </c>
      <c r="B124" s="14" t="s">
        <v>415</v>
      </c>
      <c r="C124" s="9" t="s">
        <v>232</v>
      </c>
      <c r="D124" s="13" t="s">
        <v>403</v>
      </c>
      <c r="E124" s="9">
        <v>21</v>
      </c>
      <c r="F124" s="9">
        <v>34</v>
      </c>
      <c r="G124" s="9" t="s">
        <v>60</v>
      </c>
      <c r="H124" s="9">
        <v>0</v>
      </c>
      <c r="I124" s="9">
        <v>60</v>
      </c>
      <c r="J124" s="9" t="s">
        <v>57</v>
      </c>
      <c r="K124" s="9">
        <v>5</v>
      </c>
      <c r="L124" s="9" t="s">
        <v>93</v>
      </c>
      <c r="M124" s="10">
        <v>22</v>
      </c>
      <c r="N124" s="9">
        <v>36</v>
      </c>
      <c r="O124" s="9">
        <v>40</v>
      </c>
      <c r="P124" s="10">
        <v>182.08736454712317</v>
      </c>
      <c r="Q124" s="10">
        <v>0</v>
      </c>
      <c r="R124" s="10">
        <v>182.08736454712317</v>
      </c>
      <c r="S124" s="9" t="s">
        <v>67</v>
      </c>
      <c r="T124" s="12">
        <v>45820</v>
      </c>
      <c r="U124" s="11">
        <v>10000</v>
      </c>
      <c r="V124" s="10">
        <v>681</v>
      </c>
      <c r="W124" s="10">
        <v>9319</v>
      </c>
      <c r="X124" s="10">
        <v>10790</v>
      </c>
      <c r="Y124" s="10">
        <v>0</v>
      </c>
      <c r="Z124" s="9" t="s">
        <v>135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119</v>
      </c>
      <c r="AH124" s="1" t="s">
        <v>72</v>
      </c>
      <c r="AI124" s="1">
        <v>3</v>
      </c>
      <c r="AJ124" s="3">
        <v>45820</v>
      </c>
      <c r="AK124" s="3">
        <v>0</v>
      </c>
      <c r="AL124" s="3">
        <v>45810</v>
      </c>
      <c r="AM124" s="3">
        <v>45817</v>
      </c>
      <c r="AN124" s="3">
        <v>45818</v>
      </c>
      <c r="AO124" s="3">
        <v>45818</v>
      </c>
      <c r="AP124" s="3">
        <v>45815</v>
      </c>
      <c r="AQ124" s="3">
        <v>45819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0</v>
      </c>
    </row>
    <row r="125" spans="1:56" ht="27.75" customHeight="1" x14ac:dyDescent="0.45">
      <c r="A125" s="3">
        <v>45813</v>
      </c>
      <c r="B125" s="14" t="s">
        <v>520</v>
      </c>
      <c r="C125" s="9" t="s">
        <v>185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45820</v>
      </c>
      <c r="U125" s="11">
        <v>4000</v>
      </c>
      <c r="V125" s="10">
        <v>0</v>
      </c>
      <c r="W125" s="10">
        <v>4000</v>
      </c>
      <c r="X125" s="10">
        <v>0</v>
      </c>
      <c r="Y125" s="10">
        <v>0</v>
      </c>
      <c r="Z125" s="9" t="s">
        <v>135</v>
      </c>
      <c r="AA125" s="8">
        <v>4414.5199999999995</v>
      </c>
      <c r="AB125" s="8">
        <v>4414.5199999999995</v>
      </c>
      <c r="AC125" s="8">
        <v>0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77</v>
      </c>
      <c r="AI125" s="1">
        <v>2</v>
      </c>
      <c r="AJ125" s="3">
        <v>45820</v>
      </c>
      <c r="AK125" s="3">
        <v>0</v>
      </c>
      <c r="AL125" s="3">
        <v>0</v>
      </c>
      <c r="AM125" s="3">
        <v>0</v>
      </c>
      <c r="AN125" s="3">
        <v>0</v>
      </c>
      <c r="AO125" s="3">
        <v>45818</v>
      </c>
      <c r="AP125" s="3">
        <v>45815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0</v>
      </c>
    </row>
    <row r="126" spans="1:56" ht="27.75" customHeight="1" x14ac:dyDescent="0.45">
      <c r="A126" s="3">
        <v>45818</v>
      </c>
      <c r="B126" s="14" t="s">
        <v>133</v>
      </c>
      <c r="C126" s="9" t="s">
        <v>185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93</v>
      </c>
      <c r="M126" s="10">
        <v>22</v>
      </c>
      <c r="N126" s="9">
        <v>41</v>
      </c>
      <c r="O126" s="9">
        <v>40</v>
      </c>
      <c r="P126" s="10">
        <v>333.79752595199994</v>
      </c>
      <c r="Q126" s="10">
        <v>0</v>
      </c>
      <c r="R126" s="10">
        <v>333.79752595199994</v>
      </c>
      <c r="S126" s="9" t="s">
        <v>71</v>
      </c>
      <c r="T126" s="12">
        <v>45824</v>
      </c>
      <c r="U126" s="11">
        <v>15000</v>
      </c>
      <c r="V126" s="10">
        <v>0</v>
      </c>
      <c r="W126" s="10">
        <v>15000</v>
      </c>
      <c r="X126" s="10">
        <v>0</v>
      </c>
      <c r="Y126" s="10">
        <v>0</v>
      </c>
      <c r="Z126" s="9" t="s">
        <v>135</v>
      </c>
      <c r="AA126" s="8">
        <v>16554.45</v>
      </c>
      <c r="AB126" s="8">
        <v>1542</v>
      </c>
      <c r="AC126" s="8">
        <v>15012.45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389</v>
      </c>
      <c r="AI126" s="1">
        <v>2</v>
      </c>
      <c r="AJ126" s="3">
        <v>45824</v>
      </c>
      <c r="AK126" s="3">
        <v>0</v>
      </c>
      <c r="AL126" s="3">
        <v>0</v>
      </c>
      <c r="AM126" s="3">
        <v>0</v>
      </c>
      <c r="AN126" s="3">
        <v>0</v>
      </c>
      <c r="AO126" s="3">
        <v>45822</v>
      </c>
      <c r="AP126" s="3">
        <v>45819</v>
      </c>
      <c r="AQ126" s="3">
        <v>45823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1024.5997124999999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21</v>
      </c>
      <c r="F127" s="9">
        <v>37</v>
      </c>
      <c r="G127" s="9" t="s">
        <v>60</v>
      </c>
      <c r="H127" s="9">
        <v>0</v>
      </c>
      <c r="I127" s="9">
        <v>67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135</v>
      </c>
      <c r="AA127" s="8">
        <v>20968.97</v>
      </c>
      <c r="AB127" s="8">
        <v>5956.5199999999995</v>
      </c>
      <c r="AC127" s="8">
        <v>15012.45</v>
      </c>
      <c r="AD127" s="8">
        <v>0</v>
      </c>
      <c r="AE127" s="8">
        <v>0</v>
      </c>
      <c r="AF127" s="8" t="s">
        <v>58</v>
      </c>
      <c r="AG127" s="1" t="s">
        <v>121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>
        <v>45818</v>
      </c>
      <c r="B128" s="14" t="s">
        <v>133</v>
      </c>
      <c r="C128" s="9" t="s">
        <v>536</v>
      </c>
      <c r="D128" s="13" t="s">
        <v>59</v>
      </c>
      <c r="E128" s="9">
        <v>21</v>
      </c>
      <c r="F128" s="9">
        <v>40</v>
      </c>
      <c r="G128" s="9" t="s">
        <v>60</v>
      </c>
      <c r="H128" s="9">
        <v>0</v>
      </c>
      <c r="I128" s="9">
        <v>73</v>
      </c>
      <c r="J128" s="9" t="s">
        <v>57</v>
      </c>
      <c r="K128" s="9">
        <v>5</v>
      </c>
      <c r="L128" s="9" t="s">
        <v>93</v>
      </c>
      <c r="M128" s="10">
        <v>22</v>
      </c>
      <c r="N128" s="9">
        <v>42</v>
      </c>
      <c r="O128" s="9">
        <v>40</v>
      </c>
      <c r="P128" s="10">
        <v>0</v>
      </c>
      <c r="Q128" s="10">
        <v>0</v>
      </c>
      <c r="R128" s="10">
        <v>0</v>
      </c>
      <c r="S128" s="9" t="s">
        <v>71</v>
      </c>
      <c r="T128" s="12">
        <v>45819</v>
      </c>
      <c r="U128" s="11">
        <v>2000</v>
      </c>
      <c r="V128" s="10">
        <v>2000</v>
      </c>
      <c r="W128" s="10">
        <v>0</v>
      </c>
      <c r="X128" s="10">
        <v>0</v>
      </c>
      <c r="Y128" s="10">
        <v>0</v>
      </c>
      <c r="Z128" s="9" t="s">
        <v>320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120</v>
      </c>
      <c r="AH128" s="1" t="s">
        <v>389</v>
      </c>
      <c r="AI128" s="1">
        <v>2</v>
      </c>
      <c r="AJ128" s="3">
        <v>45819</v>
      </c>
      <c r="AK128" s="3">
        <v>0</v>
      </c>
      <c r="AL128" s="3">
        <v>0</v>
      </c>
      <c r="AM128" s="3">
        <v>0</v>
      </c>
      <c r="AN128" s="3">
        <v>0</v>
      </c>
      <c r="AO128" s="3">
        <v>45817</v>
      </c>
      <c r="AP128" s="3">
        <v>45814</v>
      </c>
      <c r="AQ128" s="3">
        <v>45818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 t="s">
        <v>548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45815</v>
      </c>
      <c r="B129" s="14" t="s">
        <v>521</v>
      </c>
      <c r="C129" s="9" t="s">
        <v>522</v>
      </c>
      <c r="D129" s="13" t="s">
        <v>523</v>
      </c>
      <c r="E129" s="9">
        <v>21</v>
      </c>
      <c r="F129" s="9">
        <v>34</v>
      </c>
      <c r="G129" s="9" t="s">
        <v>60</v>
      </c>
      <c r="H129" s="9">
        <v>0</v>
      </c>
      <c r="I129" s="9">
        <v>76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45822</v>
      </c>
      <c r="U129" s="11">
        <v>8000</v>
      </c>
      <c r="V129" s="10">
        <v>0</v>
      </c>
      <c r="W129" s="10">
        <v>8000</v>
      </c>
      <c r="X129" s="10">
        <v>8400</v>
      </c>
      <c r="Y129" s="10">
        <v>0</v>
      </c>
      <c r="Z129" s="9" t="s">
        <v>320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120</v>
      </c>
      <c r="AH129" s="1" t="s">
        <v>74</v>
      </c>
      <c r="AI129" s="1">
        <v>2</v>
      </c>
      <c r="AJ129" s="3">
        <v>45822</v>
      </c>
      <c r="AK129" s="3">
        <v>0</v>
      </c>
      <c r="AL129" s="3">
        <v>45813</v>
      </c>
      <c r="AM129" s="3">
        <v>45820</v>
      </c>
      <c r="AN129" s="3">
        <v>45821</v>
      </c>
      <c r="AO129" s="3">
        <v>45821</v>
      </c>
      <c r="AP129" s="3">
        <v>45817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 t="s">
        <v>60</v>
      </c>
      <c r="H130" s="9">
        <v>0</v>
      </c>
      <c r="I130" s="9">
        <v>83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320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58</v>
      </c>
      <c r="AG130" s="1" t="s">
        <v>121</v>
      </c>
      <c r="AH130" s="1">
        <v>0</v>
      </c>
      <c r="AI130" s="1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321</v>
      </c>
      <c r="BD130" s="56">
        <v>0</v>
      </c>
    </row>
    <row r="131" spans="1:56" ht="27.75" customHeight="1" x14ac:dyDescent="0.45">
      <c r="A131" s="3">
        <v>45799</v>
      </c>
      <c r="B131" s="14" t="s">
        <v>419</v>
      </c>
      <c r="C131" s="9" t="s">
        <v>115</v>
      </c>
      <c r="D131" s="13" t="s">
        <v>298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45821</v>
      </c>
      <c r="U131" s="11">
        <v>19545</v>
      </c>
      <c r="V131" s="10">
        <v>0</v>
      </c>
      <c r="W131" s="10">
        <v>19545</v>
      </c>
      <c r="X131" s="10">
        <v>0</v>
      </c>
      <c r="Y131" s="10">
        <v>20522.25</v>
      </c>
      <c r="Z131" s="9" t="s">
        <v>124</v>
      </c>
      <c r="AA131" s="8">
        <v>21024.36105</v>
      </c>
      <c r="AB131" s="8">
        <v>21024.36105</v>
      </c>
      <c r="AC131" s="8">
        <v>0</v>
      </c>
      <c r="AD131" s="8">
        <v>0</v>
      </c>
      <c r="AE131" s="8">
        <v>21024.36105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45821</v>
      </c>
      <c r="AK131" s="3">
        <v>45817</v>
      </c>
      <c r="AL131" s="3">
        <v>45811</v>
      </c>
      <c r="AM131" s="3">
        <v>45818</v>
      </c>
      <c r="AN131" s="3">
        <v>45819</v>
      </c>
      <c r="AO131" s="3">
        <v>45819</v>
      </c>
      <c r="AP131" s="3">
        <v>45816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125</v>
      </c>
      <c r="BD131" s="56">
        <v>0</v>
      </c>
    </row>
    <row r="132" spans="1:56" ht="27.75" customHeight="1" x14ac:dyDescent="0.45">
      <c r="A132" s="3">
        <v>45808</v>
      </c>
      <c r="B132" s="14" t="s">
        <v>447</v>
      </c>
      <c r="C132" s="9" t="s">
        <v>111</v>
      </c>
      <c r="D132" s="13" t="s">
        <v>394</v>
      </c>
      <c r="E132" s="9">
        <v>21</v>
      </c>
      <c r="F132" s="9">
        <v>38</v>
      </c>
      <c r="G132" s="9" t="s">
        <v>60</v>
      </c>
      <c r="H132" s="9" t="s">
        <v>66</v>
      </c>
      <c r="I132" s="9">
        <v>102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108.55204095999999</v>
      </c>
      <c r="Q132" s="10">
        <v>0</v>
      </c>
      <c r="R132" s="10">
        <v>108.55204095999999</v>
      </c>
      <c r="S132" s="9" t="s">
        <v>67</v>
      </c>
      <c r="T132" s="12">
        <v>45821</v>
      </c>
      <c r="U132" s="11">
        <v>5000</v>
      </c>
      <c r="V132" s="10">
        <v>0</v>
      </c>
      <c r="W132" s="10">
        <v>5000</v>
      </c>
      <c r="X132" s="10">
        <v>0</v>
      </c>
      <c r="Y132" s="10">
        <v>5250</v>
      </c>
      <c r="Z132" s="9" t="s">
        <v>124</v>
      </c>
      <c r="AA132" s="8">
        <v>5518.15</v>
      </c>
      <c r="AB132" s="8">
        <v>0</v>
      </c>
      <c r="AC132" s="8">
        <v>5518.15</v>
      </c>
      <c r="AD132" s="8">
        <v>0</v>
      </c>
      <c r="AE132" s="8">
        <v>5518.15</v>
      </c>
      <c r="AF132" s="8">
        <v>0</v>
      </c>
      <c r="AG132" s="1" t="s">
        <v>120</v>
      </c>
      <c r="AH132" s="1" t="s">
        <v>68</v>
      </c>
      <c r="AI132" s="1">
        <v>4</v>
      </c>
      <c r="AJ132" s="3">
        <v>45821</v>
      </c>
      <c r="AK132" s="3">
        <v>45817</v>
      </c>
      <c r="AL132" s="3">
        <v>45811</v>
      </c>
      <c r="AM132" s="3">
        <v>45818</v>
      </c>
      <c r="AN132" s="3">
        <v>45819</v>
      </c>
      <c r="AO132" s="3">
        <v>45819</v>
      </c>
      <c r="AP132" s="3">
        <v>45816</v>
      </c>
      <c r="AQ132" s="3">
        <v>45820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125</v>
      </c>
      <c r="BD132" s="56">
        <v>396.82856033333326</v>
      </c>
    </row>
    <row r="133" spans="1:56" ht="27.75" customHeight="1" x14ac:dyDescent="0.45">
      <c r="A133" s="3">
        <v>45799</v>
      </c>
      <c r="B133" s="14" t="s">
        <v>418</v>
      </c>
      <c r="C133" s="9" t="s">
        <v>115</v>
      </c>
      <c r="D133" s="13" t="s">
        <v>390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45821</v>
      </c>
      <c r="U133" s="11">
        <v>12533</v>
      </c>
      <c r="V133" s="10">
        <v>0</v>
      </c>
      <c r="W133" s="10">
        <v>12533</v>
      </c>
      <c r="X133" s="10">
        <v>13072</v>
      </c>
      <c r="Y133" s="10">
        <v>0</v>
      </c>
      <c r="Z133" s="9" t="s">
        <v>124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120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125</v>
      </c>
      <c r="BD133" s="56">
        <v>0</v>
      </c>
    </row>
    <row r="134" spans="1:56" ht="27.75" customHeight="1" x14ac:dyDescent="0.45">
      <c r="A134" s="3">
        <v>45799</v>
      </c>
      <c r="B134" s="14" t="s">
        <v>418</v>
      </c>
      <c r="C134" s="9" t="s">
        <v>115</v>
      </c>
      <c r="D134" s="13" t="s">
        <v>341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45821</v>
      </c>
      <c r="U134" s="11">
        <v>30000</v>
      </c>
      <c r="V134" s="10">
        <v>0</v>
      </c>
      <c r="W134" s="10">
        <v>30000</v>
      </c>
      <c r="X134" s="10">
        <v>18220</v>
      </c>
      <c r="Y134" s="10">
        <v>12369</v>
      </c>
      <c r="Z134" s="9" t="s">
        <v>124</v>
      </c>
      <c r="AA134" s="8">
        <v>13305.20961</v>
      </c>
      <c r="AB134" s="8">
        <v>0</v>
      </c>
      <c r="AC134" s="8">
        <v>13305.20961</v>
      </c>
      <c r="AD134" s="8">
        <v>0</v>
      </c>
      <c r="AE134" s="8">
        <v>13305.20961</v>
      </c>
      <c r="AF134" s="8">
        <v>0</v>
      </c>
      <c r="AG134" s="1" t="s">
        <v>120</v>
      </c>
      <c r="AH134" s="1" t="s">
        <v>68</v>
      </c>
      <c r="AI134" s="1">
        <v>4</v>
      </c>
      <c r="AJ134" s="3">
        <v>45821</v>
      </c>
      <c r="AK134" s="3">
        <v>45817</v>
      </c>
      <c r="AL134" s="3">
        <v>45811</v>
      </c>
      <c r="AM134" s="3">
        <v>45818</v>
      </c>
      <c r="AN134" s="3">
        <v>45819</v>
      </c>
      <c r="AO134" s="3">
        <v>45819</v>
      </c>
      <c r="AP134" s="3">
        <v>45816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125</v>
      </c>
      <c r="BD134" s="56">
        <v>956.82197375379985</v>
      </c>
    </row>
    <row r="135" spans="1:56" ht="27.75" customHeight="1" x14ac:dyDescent="0.45">
      <c r="A135" s="3">
        <v>45799</v>
      </c>
      <c r="B135" s="14" t="s">
        <v>418</v>
      </c>
      <c r="C135" s="9" t="s">
        <v>115</v>
      </c>
      <c r="D135" s="13" t="s">
        <v>391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45821</v>
      </c>
      <c r="U135" s="11">
        <v>20000</v>
      </c>
      <c r="V135" s="10">
        <v>0</v>
      </c>
      <c r="W135" s="10">
        <v>20000</v>
      </c>
      <c r="X135" s="10">
        <v>0</v>
      </c>
      <c r="Y135" s="10">
        <v>21000</v>
      </c>
      <c r="Z135" s="9" t="s">
        <v>124</v>
      </c>
      <c r="AA135" s="8">
        <v>21513.800000000003</v>
      </c>
      <c r="AB135" s="8">
        <v>0</v>
      </c>
      <c r="AC135" s="8">
        <v>21513.800000000003</v>
      </c>
      <c r="AD135" s="8">
        <v>0</v>
      </c>
      <c r="AE135" s="8">
        <v>21513.800000000003</v>
      </c>
      <c r="AF135" s="8">
        <v>0</v>
      </c>
      <c r="AG135" s="1" t="s">
        <v>120</v>
      </c>
      <c r="AH135" s="1" t="s">
        <v>68</v>
      </c>
      <c r="AI135" s="1">
        <v>4</v>
      </c>
      <c r="AJ135" s="3">
        <v>45821</v>
      </c>
      <c r="AK135" s="3">
        <v>45817</v>
      </c>
      <c r="AL135" s="3">
        <v>45811</v>
      </c>
      <c r="AM135" s="3">
        <v>45818</v>
      </c>
      <c r="AN135" s="3">
        <v>45819</v>
      </c>
      <c r="AO135" s="3">
        <v>45819</v>
      </c>
      <c r="AP135" s="3">
        <v>45816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125</v>
      </c>
      <c r="BD135" s="56">
        <v>1547.1290706666666</v>
      </c>
    </row>
    <row r="136" spans="1:56" ht="27.75" customHeight="1" x14ac:dyDescent="0.45">
      <c r="A136" s="3">
        <v>45814</v>
      </c>
      <c r="B136" s="14" t="s">
        <v>525</v>
      </c>
      <c r="C136" s="9" t="s">
        <v>111</v>
      </c>
      <c r="D136" s="13" t="s">
        <v>511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65.13122457599998</v>
      </c>
      <c r="Q136" s="10">
        <v>0</v>
      </c>
      <c r="R136" s="10">
        <v>65.13122457599998</v>
      </c>
      <c r="S136" s="9" t="s">
        <v>67</v>
      </c>
      <c r="T136" s="12">
        <v>45821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124</v>
      </c>
      <c r="AA136" s="8">
        <v>3310.89</v>
      </c>
      <c r="AB136" s="8">
        <v>3310.89</v>
      </c>
      <c r="AC136" s="8">
        <v>0</v>
      </c>
      <c r="AD136" s="8">
        <v>3310.89</v>
      </c>
      <c r="AE136" s="8">
        <v>0</v>
      </c>
      <c r="AF136" s="8">
        <v>0</v>
      </c>
      <c r="AG136" s="1" t="s">
        <v>120</v>
      </c>
      <c r="AH136" s="1" t="s">
        <v>68</v>
      </c>
      <c r="AI136" s="1">
        <v>4</v>
      </c>
      <c r="AJ136" s="3">
        <v>45821</v>
      </c>
      <c r="AK136" s="3">
        <v>45817</v>
      </c>
      <c r="AL136" s="3">
        <v>45811</v>
      </c>
      <c r="AM136" s="3">
        <v>45818</v>
      </c>
      <c r="AN136" s="3">
        <v>45819</v>
      </c>
      <c r="AO136" s="3">
        <v>45819</v>
      </c>
      <c r="AP136" s="3">
        <v>45816</v>
      </c>
      <c r="AQ136" s="3">
        <v>45820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0</v>
      </c>
    </row>
    <row r="137" spans="1:56" ht="27.75" customHeight="1" x14ac:dyDescent="0.45">
      <c r="A137" s="3">
        <v>45814</v>
      </c>
      <c r="B137" s="14" t="s">
        <v>526</v>
      </c>
      <c r="C137" s="9" t="s">
        <v>111</v>
      </c>
      <c r="D137" s="13" t="s">
        <v>398</v>
      </c>
      <c r="E137" s="9">
        <v>21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42</v>
      </c>
      <c r="O137" s="9">
        <v>40</v>
      </c>
      <c r="P137" s="10">
        <v>68.387785804799989</v>
      </c>
      <c r="Q137" s="10">
        <v>0</v>
      </c>
      <c r="R137" s="10">
        <v>68.387785804799989</v>
      </c>
      <c r="S137" s="9" t="s">
        <v>67</v>
      </c>
      <c r="T137" s="12">
        <v>45821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124</v>
      </c>
      <c r="AA137" s="8">
        <v>3478.5300000000007</v>
      </c>
      <c r="AB137" s="8">
        <v>2062</v>
      </c>
      <c r="AC137" s="8">
        <v>1416.5300000000007</v>
      </c>
      <c r="AD137" s="8">
        <v>2062</v>
      </c>
      <c r="AE137" s="8">
        <v>1416.5300000000007</v>
      </c>
      <c r="AF137" s="8">
        <v>0</v>
      </c>
      <c r="AG137" s="1" t="s">
        <v>120</v>
      </c>
      <c r="AH137" s="1" t="s">
        <v>68</v>
      </c>
      <c r="AI137" s="1">
        <v>4</v>
      </c>
      <c r="AJ137" s="3">
        <v>45821</v>
      </c>
      <c r="AK137" s="3">
        <v>45817</v>
      </c>
      <c r="AL137" s="3">
        <v>45811</v>
      </c>
      <c r="AM137" s="3">
        <v>45818</v>
      </c>
      <c r="AN137" s="3">
        <v>45819</v>
      </c>
      <c r="AO137" s="3">
        <v>45819</v>
      </c>
      <c r="AP137" s="3">
        <v>45816</v>
      </c>
      <c r="AQ137" s="3">
        <v>45820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125</v>
      </c>
      <c r="BD137" s="56">
        <v>101.86739406666671</v>
      </c>
    </row>
    <row r="138" spans="1:56" ht="27.75" customHeight="1" x14ac:dyDescent="0.45">
      <c r="A138" s="3">
        <v>45814</v>
      </c>
      <c r="B138" s="14" t="s">
        <v>514</v>
      </c>
      <c r="C138" s="9" t="s">
        <v>515</v>
      </c>
      <c r="D138" s="13" t="s">
        <v>516</v>
      </c>
      <c r="E138" s="9">
        <v>21</v>
      </c>
      <c r="F138" s="9">
        <v>37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45822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124</v>
      </c>
      <c r="AA138" s="8">
        <v>5378.4500000000007</v>
      </c>
      <c r="AB138" s="8">
        <v>5378.4500000000007</v>
      </c>
      <c r="AC138" s="8">
        <v>0</v>
      </c>
      <c r="AD138" s="8">
        <v>5378.4500000000007</v>
      </c>
      <c r="AE138" s="8">
        <v>0</v>
      </c>
      <c r="AF138" s="8">
        <v>0</v>
      </c>
      <c r="AG138" s="1" t="s">
        <v>120</v>
      </c>
      <c r="AH138" s="1" t="s">
        <v>68</v>
      </c>
      <c r="AI138" s="1">
        <v>4</v>
      </c>
      <c r="AJ138" s="3">
        <v>45822</v>
      </c>
      <c r="AK138" s="3">
        <v>45818</v>
      </c>
      <c r="AL138" s="3">
        <v>45812</v>
      </c>
      <c r="AM138" s="3">
        <v>45819</v>
      </c>
      <c r="AN138" s="3">
        <v>45820</v>
      </c>
      <c r="AO138" s="3">
        <v>45820</v>
      </c>
      <c r="AP138" s="3">
        <v>45817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0</v>
      </c>
    </row>
    <row r="139" spans="1:56" ht="27.75" customHeight="1" x14ac:dyDescent="0.45">
      <c r="A139" s="3">
        <v>45798</v>
      </c>
      <c r="B139" s="14" t="s">
        <v>399</v>
      </c>
      <c r="C139" s="9" t="s">
        <v>111</v>
      </c>
      <c r="D139" s="13" t="s">
        <v>392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>
        <v>45824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124</v>
      </c>
      <c r="AA139" s="8">
        <v>3310.89</v>
      </c>
      <c r="AB139" s="8">
        <v>0</v>
      </c>
      <c r="AC139" s="8">
        <v>3310.89</v>
      </c>
      <c r="AD139" s="8">
        <v>0</v>
      </c>
      <c r="AE139" s="8">
        <v>3310.89</v>
      </c>
      <c r="AF139" s="8">
        <v>0</v>
      </c>
      <c r="AG139" s="1" t="s">
        <v>120</v>
      </c>
      <c r="AH139" s="1" t="s">
        <v>68</v>
      </c>
      <c r="AI139" s="1">
        <v>4</v>
      </c>
      <c r="AJ139" s="3">
        <v>45824</v>
      </c>
      <c r="AK139" s="3">
        <v>45820</v>
      </c>
      <c r="AL139" s="3">
        <v>45814</v>
      </c>
      <c r="AM139" s="3">
        <v>45821</v>
      </c>
      <c r="AN139" s="3">
        <v>45822</v>
      </c>
      <c r="AO139" s="3">
        <v>45822</v>
      </c>
      <c r="AP139" s="3">
        <v>45819</v>
      </c>
      <c r="AQ139" s="3">
        <v>45823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238.09713619999999</v>
      </c>
    </row>
    <row r="140" spans="1:56" ht="27.75" customHeight="1" x14ac:dyDescent="0.45">
      <c r="A140" s="3">
        <v>45815</v>
      </c>
      <c r="B140" s="14" t="s">
        <v>524</v>
      </c>
      <c r="C140" s="9" t="s">
        <v>509</v>
      </c>
      <c r="D140" s="13" t="s">
        <v>510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217.10408191999997</v>
      </c>
      <c r="Q140" s="10">
        <v>0</v>
      </c>
      <c r="R140" s="10">
        <v>217.10408191999997</v>
      </c>
      <c r="S140" s="9" t="s">
        <v>71</v>
      </c>
      <c r="T140" s="12">
        <v>45825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124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10756.900000000001</v>
      </c>
      <c r="AF140" s="8">
        <v>0</v>
      </c>
      <c r="AG140" s="1" t="s">
        <v>120</v>
      </c>
      <c r="AH140" s="1" t="s">
        <v>68</v>
      </c>
      <c r="AI140" s="1">
        <v>4</v>
      </c>
      <c r="AJ140" s="3">
        <v>45825</v>
      </c>
      <c r="AK140" s="3">
        <v>45821</v>
      </c>
      <c r="AL140" s="3">
        <v>45815</v>
      </c>
      <c r="AM140" s="3">
        <v>45822</v>
      </c>
      <c r="AN140" s="3">
        <v>45823</v>
      </c>
      <c r="AO140" s="3">
        <v>45823</v>
      </c>
      <c r="AP140" s="3">
        <v>45820</v>
      </c>
      <c r="AQ140" s="3">
        <v>45824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125</v>
      </c>
      <c r="BD140" s="56">
        <v>773.56453533333331</v>
      </c>
    </row>
    <row r="141" spans="1:56" ht="27.75" customHeight="1" x14ac:dyDescent="0.45">
      <c r="A141" s="3">
        <v>45817</v>
      </c>
      <c r="B141" s="14" t="s">
        <v>549</v>
      </c>
      <c r="C141" s="9" t="s">
        <v>185</v>
      </c>
      <c r="D141" s="13" t="s">
        <v>537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40</v>
      </c>
      <c r="O141" s="9">
        <v>40</v>
      </c>
      <c r="P141" s="10">
        <v>217.10408191999997</v>
      </c>
      <c r="Q141" s="10">
        <v>0</v>
      </c>
      <c r="R141" s="10">
        <v>217.10408191999997</v>
      </c>
      <c r="S141" s="9" t="s">
        <v>71</v>
      </c>
      <c r="T141" s="12">
        <v>45829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124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10756.900000000001</v>
      </c>
      <c r="AF141" s="8">
        <v>0</v>
      </c>
      <c r="AG141" s="1" t="s">
        <v>120</v>
      </c>
      <c r="AH141" s="1" t="s">
        <v>68</v>
      </c>
      <c r="AI141" s="1">
        <v>4</v>
      </c>
      <c r="AJ141" s="3">
        <v>45829</v>
      </c>
      <c r="AK141" s="3">
        <v>45825</v>
      </c>
      <c r="AL141" s="3">
        <v>45819</v>
      </c>
      <c r="AM141" s="3">
        <v>45826</v>
      </c>
      <c r="AN141" s="3">
        <v>45827</v>
      </c>
      <c r="AO141" s="3">
        <v>45827</v>
      </c>
      <c r="AP141" s="3">
        <v>45824</v>
      </c>
      <c r="AQ141" s="3">
        <v>45828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125</v>
      </c>
      <c r="BD141" s="56">
        <v>773.56453533333331</v>
      </c>
    </row>
    <row r="142" spans="1:56" ht="27.75" customHeight="1" x14ac:dyDescent="0.45">
      <c r="A142" s="3">
        <v>45803</v>
      </c>
      <c r="B142" s="14" t="s">
        <v>416</v>
      </c>
      <c r="C142" s="9" t="s">
        <v>111</v>
      </c>
      <c r="D142" s="13" t="s">
        <v>417</v>
      </c>
      <c r="E142" s="9">
        <v>21</v>
      </c>
      <c r="F142" s="9">
        <v>40</v>
      </c>
      <c r="G142" s="9" t="s">
        <v>60</v>
      </c>
      <c r="H142" s="9" t="s">
        <v>66</v>
      </c>
      <c r="I142" s="9">
        <v>108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42</v>
      </c>
      <c r="O142" s="9">
        <v>40</v>
      </c>
      <c r="P142" s="10">
        <v>113.97964300799998</v>
      </c>
      <c r="Q142" s="10">
        <v>0</v>
      </c>
      <c r="R142" s="10">
        <v>113.97964300799998</v>
      </c>
      <c r="S142" s="9" t="s">
        <v>67</v>
      </c>
      <c r="T142" s="12">
        <v>45831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124</v>
      </c>
      <c r="AA142" s="8">
        <v>5797.55</v>
      </c>
      <c r="AB142" s="8">
        <v>0</v>
      </c>
      <c r="AC142" s="8">
        <v>5797.55</v>
      </c>
      <c r="AD142" s="8">
        <v>0</v>
      </c>
      <c r="AE142" s="8">
        <v>5797.55</v>
      </c>
      <c r="AF142" s="8">
        <v>0</v>
      </c>
      <c r="AG142" s="1" t="s">
        <v>61</v>
      </c>
      <c r="AH142" s="1" t="s">
        <v>68</v>
      </c>
      <c r="AI142" s="1">
        <v>4</v>
      </c>
      <c r="AJ142" s="3">
        <v>45831</v>
      </c>
      <c r="AK142" s="3">
        <v>45827</v>
      </c>
      <c r="AL142" s="3">
        <v>45821</v>
      </c>
      <c r="AM142" s="3">
        <v>45828</v>
      </c>
      <c r="AN142" s="3">
        <v>45829</v>
      </c>
      <c r="AO142" s="3">
        <v>45829</v>
      </c>
      <c r="AP142" s="3">
        <v>45826</v>
      </c>
      <c r="AQ142" s="3">
        <v>45830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416.92114566666663</v>
      </c>
    </row>
    <row r="143" spans="1:56" ht="27.75" customHeight="1" x14ac:dyDescent="0.45">
      <c r="A143" s="3">
        <v>45817</v>
      </c>
      <c r="B143" s="14" t="s">
        <v>550</v>
      </c>
      <c r="C143" s="9" t="s">
        <v>538</v>
      </c>
      <c r="D143" s="13" t="s">
        <v>539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108.55204095999999</v>
      </c>
      <c r="Q143" s="10">
        <v>0</v>
      </c>
      <c r="R143" s="10">
        <v>108.55204095999999</v>
      </c>
      <c r="S143" s="9" t="s">
        <v>71</v>
      </c>
      <c r="T143" s="12">
        <v>45831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124</v>
      </c>
      <c r="AA143" s="8">
        <v>5378.4500000000007</v>
      </c>
      <c r="AB143" s="8">
        <v>0</v>
      </c>
      <c r="AC143" s="8">
        <v>5378.4500000000007</v>
      </c>
      <c r="AD143" s="8">
        <v>0</v>
      </c>
      <c r="AE143" s="8">
        <v>5378.4500000000007</v>
      </c>
      <c r="AF143" s="8">
        <v>0</v>
      </c>
      <c r="AG143" s="1" t="s">
        <v>120</v>
      </c>
      <c r="AH143" s="1" t="s">
        <v>68</v>
      </c>
      <c r="AI143" s="1">
        <v>4</v>
      </c>
      <c r="AJ143" s="3">
        <v>45831</v>
      </c>
      <c r="AK143" s="3">
        <v>45827</v>
      </c>
      <c r="AL143" s="3">
        <v>45821</v>
      </c>
      <c r="AM143" s="3">
        <v>45828</v>
      </c>
      <c r="AN143" s="3">
        <v>45829</v>
      </c>
      <c r="AO143" s="3">
        <v>45829</v>
      </c>
      <c r="AP143" s="3">
        <v>45826</v>
      </c>
      <c r="AQ143" s="3">
        <v>45830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386.78226766666666</v>
      </c>
    </row>
    <row r="144" spans="1:56" ht="27.75" customHeight="1" x14ac:dyDescent="0.45">
      <c r="A144" s="3">
        <v>45817</v>
      </c>
      <c r="B144" s="14" t="s">
        <v>550</v>
      </c>
      <c r="C144" s="9" t="s">
        <v>538</v>
      </c>
      <c r="D144" s="13" t="s">
        <v>540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71</v>
      </c>
      <c r="T144" s="12">
        <v>45831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124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5378.4500000000007</v>
      </c>
      <c r="AF144" s="8">
        <v>0</v>
      </c>
      <c r="AG144" s="1" t="s">
        <v>119</v>
      </c>
      <c r="AH144" s="1" t="s">
        <v>68</v>
      </c>
      <c r="AI144" s="1">
        <v>4</v>
      </c>
      <c r="AJ144" s="3">
        <v>45831</v>
      </c>
      <c r="AK144" s="3">
        <v>45827</v>
      </c>
      <c r="AL144" s="3">
        <v>45821</v>
      </c>
      <c r="AM144" s="3">
        <v>45828</v>
      </c>
      <c r="AN144" s="3">
        <v>45829</v>
      </c>
      <c r="AO144" s="3">
        <v>45829</v>
      </c>
      <c r="AP144" s="3">
        <v>45826</v>
      </c>
      <c r="AQ144" s="3">
        <v>45830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125</v>
      </c>
      <c r="BD144" s="56">
        <v>386.78226766666666</v>
      </c>
    </row>
    <row r="145" spans="1:56" ht="27.75" customHeight="1" x14ac:dyDescent="0.45">
      <c r="A145" s="3" t="s">
        <v>141</v>
      </c>
      <c r="B145" s="14" t="s">
        <v>141</v>
      </c>
      <c r="C145" s="9" t="s">
        <v>115</v>
      </c>
      <c r="D145" s="13" t="s">
        <v>61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>
        <v>45838</v>
      </c>
      <c r="U145" s="11">
        <v>130000</v>
      </c>
      <c r="V145" s="10">
        <v>0</v>
      </c>
      <c r="W145" s="10">
        <v>130000</v>
      </c>
      <c r="X145" s="10">
        <v>0</v>
      </c>
      <c r="Y145" s="10">
        <v>136500</v>
      </c>
      <c r="Z145" s="9" t="s">
        <v>124</v>
      </c>
      <c r="AA145" s="8">
        <v>139839.70000000001</v>
      </c>
      <c r="AB145" s="8">
        <v>0</v>
      </c>
      <c r="AC145" s="8">
        <v>139839.70000000001</v>
      </c>
      <c r="AD145" s="8">
        <v>0</v>
      </c>
      <c r="AE145" s="8">
        <v>139839.70000000001</v>
      </c>
      <c r="AF145" s="8">
        <v>0</v>
      </c>
      <c r="AG145" s="1" t="s">
        <v>120</v>
      </c>
      <c r="AH145" s="1" t="s">
        <v>68</v>
      </c>
      <c r="AI145" s="1">
        <v>4</v>
      </c>
      <c r="AJ145" s="3">
        <v>45838</v>
      </c>
      <c r="AK145" s="3">
        <v>45834</v>
      </c>
      <c r="AL145" s="3">
        <v>45828</v>
      </c>
      <c r="AM145" s="3">
        <v>45835</v>
      </c>
      <c r="AN145" s="3">
        <v>45836</v>
      </c>
      <c r="AO145" s="3">
        <v>45836</v>
      </c>
      <c r="AP145" s="3">
        <v>45833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10056.338959333332</v>
      </c>
    </row>
    <row r="146" spans="1:56" ht="27.75" customHeight="1" x14ac:dyDescent="0.45">
      <c r="A146" s="3">
        <v>45628</v>
      </c>
      <c r="B146" s="14" t="s">
        <v>226</v>
      </c>
      <c r="C146" s="9" t="s">
        <v>113</v>
      </c>
      <c r="D146" s="13" t="s">
        <v>153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>
        <v>45838</v>
      </c>
      <c r="U146" s="11">
        <v>8000</v>
      </c>
      <c r="V146" s="10">
        <v>0</v>
      </c>
      <c r="W146" s="10">
        <v>8000</v>
      </c>
      <c r="X146" s="10">
        <v>0</v>
      </c>
      <c r="Y146" s="10">
        <v>8400</v>
      </c>
      <c r="Z146" s="9" t="s">
        <v>124</v>
      </c>
      <c r="AA146" s="8">
        <v>8605.52</v>
      </c>
      <c r="AB146" s="8">
        <v>0</v>
      </c>
      <c r="AC146" s="8">
        <v>8605.52</v>
      </c>
      <c r="AD146" s="8">
        <v>0</v>
      </c>
      <c r="AE146" s="8">
        <v>8605.52</v>
      </c>
      <c r="AF146" s="8">
        <v>0</v>
      </c>
      <c r="AG146" s="1" t="s">
        <v>120</v>
      </c>
      <c r="AH146" s="1" t="s">
        <v>68</v>
      </c>
      <c r="AI146" s="1">
        <v>4</v>
      </c>
      <c r="AJ146" s="3">
        <v>45838</v>
      </c>
      <c r="AK146" s="3">
        <v>45834</v>
      </c>
      <c r="AL146" s="3">
        <v>45828</v>
      </c>
      <c r="AM146" s="3">
        <v>45835</v>
      </c>
      <c r="AN146" s="3">
        <v>45836</v>
      </c>
      <c r="AO146" s="3">
        <v>45836</v>
      </c>
      <c r="AP146" s="3">
        <v>45833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253</v>
      </c>
      <c r="AZ146" s="2">
        <v>0</v>
      </c>
      <c r="BA146" s="2">
        <v>0</v>
      </c>
      <c r="BB146" s="2">
        <v>0</v>
      </c>
      <c r="BC146" s="1" t="s">
        <v>125</v>
      </c>
      <c r="BD146" s="56">
        <v>618.85162826666658</v>
      </c>
    </row>
    <row r="147" spans="1:56" ht="27.75" customHeight="1" x14ac:dyDescent="0.45">
      <c r="A147" s="3">
        <v>45800</v>
      </c>
      <c r="B147" s="14" t="s">
        <v>397</v>
      </c>
      <c r="C147" s="9" t="s">
        <v>80</v>
      </c>
      <c r="D147" s="13" t="s">
        <v>398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42</v>
      </c>
      <c r="O147" s="9">
        <v>40</v>
      </c>
      <c r="P147" s="10">
        <v>5.2886554355711999</v>
      </c>
      <c r="Q147" s="10">
        <v>0</v>
      </c>
      <c r="R147" s="10">
        <v>5.2886554355711999</v>
      </c>
      <c r="S147" s="9" t="s">
        <v>67</v>
      </c>
      <c r="T147" s="12">
        <v>45838</v>
      </c>
      <c r="U147" s="11">
        <v>5000</v>
      </c>
      <c r="V147" s="10">
        <v>4768</v>
      </c>
      <c r="W147" s="10">
        <v>232</v>
      </c>
      <c r="X147" s="10">
        <v>10420</v>
      </c>
      <c r="Y147" s="10">
        <v>0</v>
      </c>
      <c r="Z147" s="9" t="s">
        <v>124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120</v>
      </c>
      <c r="AH147" s="1" t="s">
        <v>68</v>
      </c>
      <c r="AI147" s="1">
        <v>4</v>
      </c>
      <c r="AJ147" s="3">
        <v>45838</v>
      </c>
      <c r="AK147" s="3">
        <v>45834</v>
      </c>
      <c r="AL147" s="3">
        <v>45828</v>
      </c>
      <c r="AM147" s="3">
        <v>45835</v>
      </c>
      <c r="AN147" s="3">
        <v>45836</v>
      </c>
      <c r="AO147" s="3">
        <v>45836</v>
      </c>
      <c r="AP147" s="3">
        <v>45833</v>
      </c>
      <c r="AQ147" s="3">
        <v>45837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125</v>
      </c>
      <c r="BD147" s="56">
        <v>0</v>
      </c>
    </row>
    <row r="148" spans="1:56" ht="27.75" customHeight="1" x14ac:dyDescent="0.45">
      <c r="A148" s="3">
        <v>45631</v>
      </c>
      <c r="B148" s="14" t="s">
        <v>229</v>
      </c>
      <c r="C148" s="9" t="s">
        <v>113</v>
      </c>
      <c r="D148" s="13" t="s">
        <v>153</v>
      </c>
      <c r="E148" s="9">
        <v>21</v>
      </c>
      <c r="F148" s="9">
        <v>37</v>
      </c>
      <c r="G148" s="9" t="s">
        <v>60</v>
      </c>
      <c r="H148" s="9" t="s">
        <v>66</v>
      </c>
      <c r="I148" s="9">
        <v>100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114</v>
      </c>
      <c r="T148" s="12" t="s">
        <v>63</v>
      </c>
      <c r="U148" s="11">
        <v>16000</v>
      </c>
      <c r="V148" s="10">
        <v>0</v>
      </c>
      <c r="W148" s="10">
        <v>16000</v>
      </c>
      <c r="X148" s="10">
        <v>0</v>
      </c>
      <c r="Y148" s="10">
        <v>16800</v>
      </c>
      <c r="Z148" s="9" t="s">
        <v>124</v>
      </c>
      <c r="AA148" s="8">
        <v>17211.04</v>
      </c>
      <c r="AB148" s="8">
        <v>0</v>
      </c>
      <c r="AC148" s="8">
        <v>17211.04</v>
      </c>
      <c r="AD148" s="8">
        <v>0</v>
      </c>
      <c r="AE148" s="8">
        <v>17211.04</v>
      </c>
      <c r="AF148" s="8">
        <v>0</v>
      </c>
      <c r="AG148" s="1" t="s">
        <v>61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 t="s">
        <v>254</v>
      </c>
      <c r="AZ148" s="2">
        <v>0</v>
      </c>
      <c r="BA148" s="2">
        <v>0</v>
      </c>
      <c r="BB148" s="2">
        <v>0</v>
      </c>
      <c r="BC148" s="1" t="s">
        <v>125</v>
      </c>
      <c r="BD148" s="56">
        <v>1237.7032565333332</v>
      </c>
    </row>
    <row r="149" spans="1:56" ht="27.75" customHeight="1" x14ac:dyDescent="0.45">
      <c r="A149" s="3">
        <v>45631</v>
      </c>
      <c r="B149" s="14" t="s">
        <v>230</v>
      </c>
      <c r="C149" s="9" t="s">
        <v>113</v>
      </c>
      <c r="D149" s="13" t="s">
        <v>153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124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120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255</v>
      </c>
      <c r="AZ149" s="2">
        <v>0</v>
      </c>
      <c r="BA149" s="2">
        <v>0</v>
      </c>
      <c r="BB149" s="2">
        <v>0</v>
      </c>
      <c r="BC149" s="1" t="s">
        <v>125</v>
      </c>
      <c r="BD149" s="56">
        <v>1237.7032565333332</v>
      </c>
    </row>
    <row r="150" spans="1:56" ht="27.75" customHeight="1" x14ac:dyDescent="0.45">
      <c r="A150" s="3" t="s">
        <v>141</v>
      </c>
      <c r="B150" s="14" t="s">
        <v>141</v>
      </c>
      <c r="C150" s="9" t="s">
        <v>113</v>
      </c>
      <c r="D150" s="13" t="s">
        <v>153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 t="s">
        <v>63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124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10756.900000000001</v>
      </c>
      <c r="AF150" s="8">
        <v>0</v>
      </c>
      <c r="AG150" s="1" t="s">
        <v>119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125</v>
      </c>
      <c r="BD150" s="56">
        <v>773.56453533333331</v>
      </c>
    </row>
    <row r="151" spans="1:56" ht="27.75" customHeight="1" x14ac:dyDescent="0.45">
      <c r="A151" s="3" t="s">
        <v>141</v>
      </c>
      <c r="B151" s="14" t="s">
        <v>141</v>
      </c>
      <c r="C151" s="9" t="s">
        <v>111</v>
      </c>
      <c r="D151" s="13" t="s">
        <v>61</v>
      </c>
      <c r="E151" s="9">
        <v>21</v>
      </c>
      <c r="F151" s="9">
        <v>40</v>
      </c>
      <c r="G151" s="9" t="s">
        <v>60</v>
      </c>
      <c r="H151" s="9" t="s">
        <v>66</v>
      </c>
      <c r="I151" s="9">
        <v>108</v>
      </c>
      <c r="J151" s="9" t="s">
        <v>57</v>
      </c>
      <c r="K151" s="9">
        <v>5</v>
      </c>
      <c r="L151" s="9" t="s">
        <v>91</v>
      </c>
      <c r="M151" s="10">
        <v>22</v>
      </c>
      <c r="N151" s="9">
        <v>42</v>
      </c>
      <c r="O151" s="9">
        <v>40</v>
      </c>
      <c r="P151" s="10">
        <v>227.95928601599996</v>
      </c>
      <c r="Q151" s="10">
        <v>0</v>
      </c>
      <c r="R151" s="10">
        <v>227.95928601599996</v>
      </c>
      <c r="S151" s="9" t="s">
        <v>67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124</v>
      </c>
      <c r="AA151" s="8">
        <v>11595.1</v>
      </c>
      <c r="AB151" s="8">
        <v>0</v>
      </c>
      <c r="AC151" s="8">
        <v>11595.1</v>
      </c>
      <c r="AD151" s="8">
        <v>0</v>
      </c>
      <c r="AE151" s="8">
        <v>11595.1</v>
      </c>
      <c r="AF151" s="8">
        <v>0</v>
      </c>
      <c r="AG151" s="1" t="s">
        <v>123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125</v>
      </c>
      <c r="BD151" s="56">
        <v>833.84229133333326</v>
      </c>
    </row>
    <row r="152" spans="1:56" ht="27.75" customHeight="1" x14ac:dyDescent="0.45">
      <c r="A152" s="3">
        <v>45066</v>
      </c>
      <c r="B152" s="14" t="s">
        <v>131</v>
      </c>
      <c r="C152" s="9" t="s">
        <v>80</v>
      </c>
      <c r="D152" s="13" t="s">
        <v>130</v>
      </c>
      <c r="E152" s="9">
        <v>21</v>
      </c>
      <c r="F152" s="9">
        <v>38</v>
      </c>
      <c r="G152" s="9" t="s">
        <v>60</v>
      </c>
      <c r="H152" s="9" t="s">
        <v>76</v>
      </c>
      <c r="I152" s="9">
        <v>102</v>
      </c>
      <c r="J152" s="9" t="s">
        <v>57</v>
      </c>
      <c r="K152" s="9">
        <v>5</v>
      </c>
      <c r="L152" s="9" t="s">
        <v>92</v>
      </c>
      <c r="M152" s="10">
        <v>22</v>
      </c>
      <c r="N152" s="9">
        <v>40</v>
      </c>
      <c r="O152" s="9">
        <v>40</v>
      </c>
      <c r="P152" s="10">
        <v>108.55204095999999</v>
      </c>
      <c r="Q152" s="10">
        <v>0</v>
      </c>
      <c r="R152" s="10">
        <v>108.55204095999999</v>
      </c>
      <c r="S152" s="9" t="s">
        <v>67</v>
      </c>
      <c r="T152" s="12" t="s">
        <v>63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124</v>
      </c>
      <c r="AA152" s="8">
        <v>5518.15</v>
      </c>
      <c r="AB152" s="8">
        <v>0</v>
      </c>
      <c r="AC152" s="8">
        <v>5518.15</v>
      </c>
      <c r="AD152" s="8">
        <v>0</v>
      </c>
      <c r="AE152" s="8">
        <v>5518.15</v>
      </c>
      <c r="AF152" s="8">
        <v>0</v>
      </c>
      <c r="AG152" s="1" t="s">
        <v>119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125</v>
      </c>
      <c r="BD152" s="56">
        <v>396.82856033333326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21</v>
      </c>
      <c r="F153" s="9">
        <v>37</v>
      </c>
      <c r="G153" s="9">
        <v>0</v>
      </c>
      <c r="H153" s="9">
        <v>0</v>
      </c>
      <c r="I153" s="9">
        <v>74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 t="s">
        <v>83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124</v>
      </c>
      <c r="AA153" s="8">
        <v>325645.98066</v>
      </c>
      <c r="AB153" s="8">
        <v>31775.70105</v>
      </c>
      <c r="AC153" s="8">
        <v>293870.27961000003</v>
      </c>
      <c r="AD153" s="8">
        <v>10751.34</v>
      </c>
      <c r="AE153" s="8">
        <v>314894.64066000003</v>
      </c>
      <c r="AF153" s="8" t="s">
        <v>58</v>
      </c>
      <c r="AG153" s="1" t="s">
        <v>61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126</v>
      </c>
      <c r="BD153" s="56">
        <v>0</v>
      </c>
    </row>
    <row r="154" spans="1:56" ht="27.75" customHeight="1" x14ac:dyDescent="0.45">
      <c r="A154" s="3">
        <v>9</v>
      </c>
      <c r="B154" s="14" t="s">
        <v>357</v>
      </c>
      <c r="C154" s="9" t="s">
        <v>352</v>
      </c>
      <c r="D154" s="13" t="s">
        <v>353</v>
      </c>
      <c r="E154" s="9">
        <v>22</v>
      </c>
      <c r="F154" s="9">
        <v>34</v>
      </c>
      <c r="G154" s="9" t="s">
        <v>60</v>
      </c>
      <c r="H154" s="9" t="s">
        <v>66</v>
      </c>
      <c r="I154" s="9">
        <v>115</v>
      </c>
      <c r="J154" s="9" t="s">
        <v>78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354</v>
      </c>
      <c r="T154" s="12">
        <v>45833</v>
      </c>
      <c r="U154" s="11">
        <v>239700</v>
      </c>
      <c r="V154" s="10">
        <v>0</v>
      </c>
      <c r="W154" s="10">
        <v>239700</v>
      </c>
      <c r="X154" s="10">
        <v>117200</v>
      </c>
      <c r="Y154" s="10">
        <v>128625</v>
      </c>
      <c r="Z154" s="9" t="s">
        <v>279</v>
      </c>
      <c r="AA154" s="8">
        <v>127579.27875</v>
      </c>
      <c r="AB154" s="8">
        <v>42479</v>
      </c>
      <c r="AC154" s="8">
        <v>85100.278749999998</v>
      </c>
      <c r="AD154" s="8">
        <v>7900</v>
      </c>
      <c r="AE154" s="8">
        <v>119679.27875</v>
      </c>
      <c r="AF154" s="8" t="s">
        <v>355</v>
      </c>
      <c r="AG154" s="1" t="s">
        <v>61</v>
      </c>
      <c r="AH154" s="1" t="s">
        <v>68</v>
      </c>
      <c r="AI154" s="1">
        <v>4</v>
      </c>
      <c r="AJ154" s="3">
        <v>45833</v>
      </c>
      <c r="AK154" s="3">
        <v>45829</v>
      </c>
      <c r="AL154" s="3">
        <v>45823</v>
      </c>
      <c r="AM154" s="3">
        <v>45830</v>
      </c>
      <c r="AN154" s="3">
        <v>45831</v>
      </c>
      <c r="AO154" s="3">
        <v>45831</v>
      </c>
      <c r="AP154" s="3">
        <v>45828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69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281</v>
      </c>
      <c r="BD154" s="56">
        <v>9092.6811168416662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21.6</v>
      </c>
      <c r="F155" s="9">
        <v>34</v>
      </c>
      <c r="G155" s="9">
        <v>0</v>
      </c>
      <c r="H155" s="9">
        <v>0</v>
      </c>
      <c r="I155" s="9">
        <v>97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279</v>
      </c>
      <c r="AA155" s="8">
        <v>127579.27875</v>
      </c>
      <c r="AB155" s="8">
        <v>42479</v>
      </c>
      <c r="AC155" s="8">
        <v>85100.278749999998</v>
      </c>
      <c r="AD155" s="8">
        <v>7900</v>
      </c>
      <c r="AE155" s="8">
        <v>119679.27875</v>
      </c>
      <c r="AF155" s="8" t="s">
        <v>58</v>
      </c>
      <c r="AG155" s="1" t="s">
        <v>119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281</v>
      </c>
      <c r="BD155" s="56">
        <v>0</v>
      </c>
    </row>
    <row r="156" spans="1:56" ht="27.75" customHeight="1" x14ac:dyDescent="0.45">
      <c r="A156" s="3" t="s">
        <v>141</v>
      </c>
      <c r="B156" s="14" t="s">
        <v>141</v>
      </c>
      <c r="C156" s="9" t="s">
        <v>258</v>
      </c>
      <c r="D156" s="13" t="s">
        <v>61</v>
      </c>
      <c r="E156" s="9">
        <v>23</v>
      </c>
      <c r="F156" s="9">
        <v>34</v>
      </c>
      <c r="G156" s="9" t="s">
        <v>60</v>
      </c>
      <c r="H156" s="9" t="s">
        <v>66</v>
      </c>
      <c r="I156" s="9">
        <v>92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128</v>
      </c>
      <c r="T156" s="12">
        <v>45838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84</v>
      </c>
      <c r="AA156" s="8">
        <v>9918.7000000000007</v>
      </c>
      <c r="AB156" s="8">
        <v>9918.7000000000007</v>
      </c>
      <c r="AC156" s="8">
        <v>0</v>
      </c>
      <c r="AD156" s="8">
        <v>0</v>
      </c>
      <c r="AE156" s="8">
        <v>9918.7000000000007</v>
      </c>
      <c r="AF156" s="8">
        <v>0</v>
      </c>
      <c r="AG156" s="1" t="s">
        <v>61</v>
      </c>
      <c r="AH156" s="1" t="s">
        <v>68</v>
      </c>
      <c r="AI156" s="1">
        <v>4</v>
      </c>
      <c r="AJ156" s="3">
        <v>45838</v>
      </c>
      <c r="AK156" s="3">
        <v>45834</v>
      </c>
      <c r="AL156" s="3">
        <v>45828</v>
      </c>
      <c r="AM156" s="3">
        <v>45835</v>
      </c>
      <c r="AN156" s="3">
        <v>45836</v>
      </c>
      <c r="AO156" s="3">
        <v>45836</v>
      </c>
      <c r="AP156" s="3">
        <v>45833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69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0</v>
      </c>
    </row>
    <row r="157" spans="1:56" ht="27.75" customHeight="1" x14ac:dyDescent="0.45">
      <c r="A157" s="3" t="s">
        <v>141</v>
      </c>
      <c r="B157" s="14" t="s">
        <v>141</v>
      </c>
      <c r="C157" s="9" t="s">
        <v>258</v>
      </c>
      <c r="D157" s="13" t="s">
        <v>61</v>
      </c>
      <c r="E157" s="9">
        <v>23</v>
      </c>
      <c r="F157" s="9">
        <v>34</v>
      </c>
      <c r="G157" s="9" t="s">
        <v>60</v>
      </c>
      <c r="H157" s="9">
        <v>0</v>
      </c>
      <c r="I157" s="9">
        <v>68</v>
      </c>
      <c r="J157" s="9" t="s">
        <v>57</v>
      </c>
      <c r="K157" s="9">
        <v>5</v>
      </c>
      <c r="L157" s="9" t="s">
        <v>93</v>
      </c>
      <c r="M157" s="10">
        <v>24</v>
      </c>
      <c r="N157" s="9">
        <v>37</v>
      </c>
      <c r="O157" s="9">
        <v>50</v>
      </c>
      <c r="P157" s="10">
        <v>273.84719423999996</v>
      </c>
      <c r="Q157" s="10">
        <v>0</v>
      </c>
      <c r="R157" s="10">
        <v>273.84719423999996</v>
      </c>
      <c r="S157" s="9" t="s">
        <v>128</v>
      </c>
      <c r="T157" s="12">
        <v>45838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84</v>
      </c>
      <c r="AA157" s="8">
        <v>9918.7000000000007</v>
      </c>
      <c r="AB157" s="8">
        <v>9918.7000000000007</v>
      </c>
      <c r="AC157" s="8">
        <v>0</v>
      </c>
      <c r="AD157" s="8">
        <v>0</v>
      </c>
      <c r="AE157" s="8">
        <v>0</v>
      </c>
      <c r="AF157" s="8">
        <v>0</v>
      </c>
      <c r="AG157" s="1" t="s">
        <v>119</v>
      </c>
      <c r="AH157" s="1" t="s">
        <v>72</v>
      </c>
      <c r="AI157" s="1">
        <v>3</v>
      </c>
      <c r="AJ157" s="3">
        <v>45838</v>
      </c>
      <c r="AK157" s="3">
        <v>0</v>
      </c>
      <c r="AL157" s="3">
        <v>45828</v>
      </c>
      <c r="AM157" s="3">
        <v>45835</v>
      </c>
      <c r="AN157" s="3">
        <v>45836</v>
      </c>
      <c r="AO157" s="3">
        <v>45836</v>
      </c>
      <c r="AP157" s="3">
        <v>45833</v>
      </c>
      <c r="AQ157" s="3">
        <v>45837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84</v>
      </c>
      <c r="AA158" s="8">
        <v>19837.400000000001</v>
      </c>
      <c r="AB158" s="8">
        <v>19837.400000000001</v>
      </c>
      <c r="AC158" s="8">
        <v>0</v>
      </c>
      <c r="AD158" s="8">
        <v>0</v>
      </c>
      <c r="AE158" s="8">
        <v>9918.7000000000007</v>
      </c>
      <c r="AF158" s="8" t="s">
        <v>58</v>
      </c>
      <c r="AG158" s="1" t="s">
        <v>119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 t="s">
        <v>141</v>
      </c>
      <c r="B159" s="14" t="s">
        <v>141</v>
      </c>
      <c r="C159" s="9" t="s">
        <v>250</v>
      </c>
      <c r="D159" s="13" t="s">
        <v>61</v>
      </c>
      <c r="E159" s="9">
        <v>23</v>
      </c>
      <c r="F159" s="9">
        <v>34</v>
      </c>
      <c r="G159" s="9" t="s">
        <v>189</v>
      </c>
      <c r="H159" s="9">
        <v>0</v>
      </c>
      <c r="I159" s="9">
        <v>68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71</v>
      </c>
      <c r="T159" s="12">
        <v>45838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191</v>
      </c>
      <c r="AA159" s="8">
        <v>9918.7000000000007</v>
      </c>
      <c r="AB159" s="8">
        <v>0</v>
      </c>
      <c r="AC159" s="8">
        <v>9918.7000000000007</v>
      </c>
      <c r="AD159" s="8">
        <v>0</v>
      </c>
      <c r="AE159" s="8">
        <v>0</v>
      </c>
      <c r="AF159" s="8">
        <v>0</v>
      </c>
      <c r="AG159" s="1" t="s">
        <v>119</v>
      </c>
      <c r="AH159" s="1" t="s">
        <v>74</v>
      </c>
      <c r="AI159" s="1">
        <v>2</v>
      </c>
      <c r="AJ159" s="3">
        <v>45838</v>
      </c>
      <c r="AK159" s="3">
        <v>0</v>
      </c>
      <c r="AL159" s="3">
        <v>45829</v>
      </c>
      <c r="AM159" s="3">
        <v>45836</v>
      </c>
      <c r="AN159" s="3">
        <v>45837</v>
      </c>
      <c r="AO159" s="3">
        <v>45837</v>
      </c>
      <c r="AP159" s="3">
        <v>45833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65</v>
      </c>
      <c r="AY159" s="2">
        <v>0</v>
      </c>
      <c r="AZ159" s="2">
        <v>0</v>
      </c>
      <c r="BA159" s="2">
        <v>0</v>
      </c>
      <c r="BB159" s="2">
        <v>0</v>
      </c>
      <c r="BC159" s="1" t="s">
        <v>190</v>
      </c>
      <c r="BD159" s="56">
        <v>800.41704844444439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23</v>
      </c>
      <c r="F160" s="9">
        <v>34</v>
      </c>
      <c r="G160" s="9" t="s">
        <v>189</v>
      </c>
      <c r="H160" s="9">
        <v>0</v>
      </c>
      <c r="I160" s="9">
        <v>68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191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>
        <v>0</v>
      </c>
      <c r="AG160" s="1" t="s">
        <v>122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0</v>
      </c>
    </row>
    <row r="161" spans="1:56" ht="27.75" customHeight="1" x14ac:dyDescent="0.45">
      <c r="A161" s="3">
        <v>45727</v>
      </c>
      <c r="B161" s="14" t="s">
        <v>300</v>
      </c>
      <c r="C161" s="9" t="s">
        <v>115</v>
      </c>
      <c r="D161" s="13" t="s">
        <v>59</v>
      </c>
      <c r="E161" s="9">
        <v>23</v>
      </c>
      <c r="F161" s="9">
        <v>40</v>
      </c>
      <c r="G161" s="9" t="s">
        <v>60</v>
      </c>
      <c r="H161" s="9" t="s">
        <v>66</v>
      </c>
      <c r="I161" s="9">
        <v>125</v>
      </c>
      <c r="J161" s="9" t="s">
        <v>57</v>
      </c>
      <c r="K161" s="9">
        <v>5</v>
      </c>
      <c r="L161" s="9" t="s">
        <v>221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67</v>
      </c>
      <c r="T161" s="12" t="s">
        <v>63</v>
      </c>
      <c r="U161" s="11">
        <v>1000</v>
      </c>
      <c r="V161" s="10">
        <v>0</v>
      </c>
      <c r="W161" s="10">
        <v>1000</v>
      </c>
      <c r="X161" s="10">
        <v>0</v>
      </c>
      <c r="Y161" s="10">
        <v>0</v>
      </c>
      <c r="Z161" s="9" t="s">
        <v>244</v>
      </c>
      <c r="AA161" s="8">
        <v>1159.5100000000002</v>
      </c>
      <c r="AB161" s="8">
        <v>1159.5100000000002</v>
      </c>
      <c r="AC161" s="8">
        <v>0</v>
      </c>
      <c r="AD161" s="8">
        <v>1159.5100000000002</v>
      </c>
      <c r="AE161" s="8">
        <v>0</v>
      </c>
      <c r="AF161" s="8" t="s">
        <v>247</v>
      </c>
      <c r="AG161" s="1" t="s">
        <v>119</v>
      </c>
      <c r="AH161" s="1" t="s">
        <v>156</v>
      </c>
      <c r="AI161" s="1">
        <v>2</v>
      </c>
      <c r="AJ161" s="3" t="s">
        <v>63</v>
      </c>
      <c r="AK161" s="3" t="e">
        <v>#VALUE!</v>
      </c>
      <c r="AL161" s="3">
        <v>0</v>
      </c>
      <c r="AM161" s="3">
        <v>0</v>
      </c>
      <c r="AN161" s="3">
        <v>0</v>
      </c>
      <c r="AO161" s="3" t="e">
        <v>#VALUE!</v>
      </c>
      <c r="AP161" s="3" t="e">
        <v>#VALUE!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152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108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23</v>
      </c>
      <c r="F162" s="9">
        <v>37</v>
      </c>
      <c r="G162" s="9">
        <v>0</v>
      </c>
      <c r="H162" s="9">
        <v>0</v>
      </c>
      <c r="I162" s="9">
        <v>85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244</v>
      </c>
      <c r="AA162" s="8">
        <v>1159.5100000000002</v>
      </c>
      <c r="AB162" s="8">
        <v>1159.5100000000002</v>
      </c>
      <c r="AC162" s="8">
        <v>0</v>
      </c>
      <c r="AD162" s="8">
        <v>1159.5100000000002</v>
      </c>
      <c r="AE162" s="8">
        <v>0</v>
      </c>
      <c r="AF162" s="8" t="s">
        <v>58</v>
      </c>
      <c r="AG162" s="1" t="s">
        <v>119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245</v>
      </c>
      <c r="BD162" s="56">
        <v>0</v>
      </c>
    </row>
    <row r="163" spans="1:56" ht="27.75" customHeight="1" x14ac:dyDescent="0.45">
      <c r="A163" s="3">
        <v>45601</v>
      </c>
      <c r="B163" s="14" t="s">
        <v>216</v>
      </c>
      <c r="C163" s="9" t="s">
        <v>94</v>
      </c>
      <c r="D163" s="13" t="s">
        <v>110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1758.5430635519999</v>
      </c>
      <c r="Q163" s="10">
        <v>0</v>
      </c>
      <c r="R163" s="10">
        <v>1758.5430635519999</v>
      </c>
      <c r="S163" s="9" t="s">
        <v>100</v>
      </c>
      <c r="T163" s="12">
        <v>45831</v>
      </c>
      <c r="U163" s="11">
        <v>54000</v>
      </c>
      <c r="V163" s="10">
        <v>0</v>
      </c>
      <c r="W163" s="10">
        <v>54000</v>
      </c>
      <c r="X163" s="10">
        <v>0</v>
      </c>
      <c r="Y163" s="10">
        <v>56700</v>
      </c>
      <c r="Z163" s="9" t="s">
        <v>101</v>
      </c>
      <c r="AA163" s="8">
        <v>58087.26</v>
      </c>
      <c r="AB163" s="8">
        <v>58087.26</v>
      </c>
      <c r="AC163" s="8">
        <v>0</v>
      </c>
      <c r="AD163" s="8">
        <v>0</v>
      </c>
      <c r="AE163" s="8">
        <v>0</v>
      </c>
      <c r="AF163" s="8">
        <v>0</v>
      </c>
      <c r="AG163" s="1" t="s">
        <v>120</v>
      </c>
      <c r="AH163" s="1" t="s">
        <v>72</v>
      </c>
      <c r="AI163" s="1">
        <v>3</v>
      </c>
      <c r="AJ163" s="3">
        <v>45831</v>
      </c>
      <c r="AK163" s="3">
        <v>0</v>
      </c>
      <c r="AL163" s="3">
        <v>45821</v>
      </c>
      <c r="AM163" s="3">
        <v>45828</v>
      </c>
      <c r="AN163" s="3">
        <v>45829</v>
      </c>
      <c r="AO163" s="3">
        <v>45829</v>
      </c>
      <c r="AP163" s="3">
        <v>45826</v>
      </c>
      <c r="AQ163" s="3">
        <v>45830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117</v>
      </c>
      <c r="BD163" s="56">
        <v>0</v>
      </c>
    </row>
    <row r="164" spans="1:56" ht="27.75" customHeight="1" x14ac:dyDescent="0.45">
      <c r="A164" s="3">
        <v>45601</v>
      </c>
      <c r="B164" s="14" t="s">
        <v>216</v>
      </c>
      <c r="C164" s="9" t="s">
        <v>94</v>
      </c>
      <c r="D164" s="13" t="s">
        <v>110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1758.5430635519999</v>
      </c>
      <c r="Q164" s="10">
        <v>0</v>
      </c>
      <c r="R164" s="10">
        <v>1758.5430635519999</v>
      </c>
      <c r="S164" s="9" t="s">
        <v>100</v>
      </c>
      <c r="T164" s="12">
        <v>45835</v>
      </c>
      <c r="U164" s="11">
        <v>54000</v>
      </c>
      <c r="V164" s="10">
        <v>0</v>
      </c>
      <c r="W164" s="10">
        <v>54000</v>
      </c>
      <c r="X164" s="10">
        <v>0</v>
      </c>
      <c r="Y164" s="10">
        <v>56700</v>
      </c>
      <c r="Z164" s="9" t="s">
        <v>101</v>
      </c>
      <c r="AA164" s="8">
        <v>58087.26</v>
      </c>
      <c r="AB164" s="8">
        <v>6128</v>
      </c>
      <c r="AC164" s="8">
        <v>51959.26</v>
      </c>
      <c r="AD164" s="8">
        <v>0</v>
      </c>
      <c r="AE164" s="8">
        <v>0</v>
      </c>
      <c r="AF164" s="8">
        <v>0</v>
      </c>
      <c r="AG164" s="1" t="s">
        <v>120</v>
      </c>
      <c r="AH164" s="1" t="s">
        <v>72</v>
      </c>
      <c r="AI164" s="1">
        <v>3</v>
      </c>
      <c r="AJ164" s="3">
        <v>45835</v>
      </c>
      <c r="AK164" s="3">
        <v>0</v>
      </c>
      <c r="AL164" s="3">
        <v>45825</v>
      </c>
      <c r="AM164" s="3">
        <v>45832</v>
      </c>
      <c r="AN164" s="3">
        <v>45833</v>
      </c>
      <c r="AO164" s="3">
        <v>45833</v>
      </c>
      <c r="AP164" s="3">
        <v>45830</v>
      </c>
      <c r="AQ164" s="3">
        <v>45834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117</v>
      </c>
      <c r="BD164" s="56">
        <v>6656.1688366611115</v>
      </c>
    </row>
    <row r="165" spans="1:56" ht="27.75" customHeight="1" x14ac:dyDescent="0.45">
      <c r="A165" s="3">
        <v>45601</v>
      </c>
      <c r="B165" s="14" t="s">
        <v>216</v>
      </c>
      <c r="C165" s="9" t="s">
        <v>94</v>
      </c>
      <c r="D165" s="13" t="s">
        <v>110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1396.4134549094399</v>
      </c>
      <c r="Q165" s="10">
        <v>0</v>
      </c>
      <c r="R165" s="10">
        <v>1396.4134549094399</v>
      </c>
      <c r="S165" s="9" t="s">
        <v>100</v>
      </c>
      <c r="T165" s="12">
        <v>45842</v>
      </c>
      <c r="U165" s="11">
        <v>50800</v>
      </c>
      <c r="V165" s="10">
        <v>7920</v>
      </c>
      <c r="W165" s="10">
        <v>42880</v>
      </c>
      <c r="X165" s="10">
        <v>0</v>
      </c>
      <c r="Y165" s="10">
        <v>45024</v>
      </c>
      <c r="Z165" s="9" t="s">
        <v>101</v>
      </c>
      <c r="AA165" s="8">
        <v>46125.587200000002</v>
      </c>
      <c r="AB165" s="8">
        <v>0</v>
      </c>
      <c r="AC165" s="8">
        <v>46125.587200000002</v>
      </c>
      <c r="AD165" s="8">
        <v>0</v>
      </c>
      <c r="AE165" s="8">
        <v>0</v>
      </c>
      <c r="AF165" s="8">
        <v>0</v>
      </c>
      <c r="AG165" s="1" t="s">
        <v>120</v>
      </c>
      <c r="AH165" s="1" t="s">
        <v>72</v>
      </c>
      <c r="AI165" s="1">
        <v>3</v>
      </c>
      <c r="AJ165" s="3">
        <v>45842</v>
      </c>
      <c r="AK165" s="3">
        <v>0</v>
      </c>
      <c r="AL165" s="3">
        <v>45832</v>
      </c>
      <c r="AM165" s="3">
        <v>45839</v>
      </c>
      <c r="AN165" s="3">
        <v>45840</v>
      </c>
      <c r="AO165" s="3">
        <v>45840</v>
      </c>
      <c r="AP165" s="3">
        <v>45837</v>
      </c>
      <c r="AQ165" s="3">
        <v>45841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117</v>
      </c>
      <c r="BD165" s="56">
        <v>5908.8542849404448</v>
      </c>
    </row>
    <row r="166" spans="1:56" ht="27.75" customHeight="1" x14ac:dyDescent="0.45">
      <c r="A166" s="3">
        <v>45601</v>
      </c>
      <c r="B166" s="14" t="s">
        <v>216</v>
      </c>
      <c r="C166" s="9" t="s">
        <v>94</v>
      </c>
      <c r="D166" s="13" t="s">
        <v>151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4070.701536</v>
      </c>
      <c r="Q166" s="10">
        <v>264</v>
      </c>
      <c r="R166" s="10">
        <v>3806.701536</v>
      </c>
      <c r="S166" s="9" t="s">
        <v>100</v>
      </c>
      <c r="T166" s="12" t="s">
        <v>63</v>
      </c>
      <c r="U166" s="11">
        <v>200000</v>
      </c>
      <c r="V166" s="10">
        <v>75000</v>
      </c>
      <c r="W166" s="10">
        <v>125000</v>
      </c>
      <c r="X166" s="10">
        <v>0</v>
      </c>
      <c r="Y166" s="10">
        <v>131250</v>
      </c>
      <c r="Z166" s="9" t="s">
        <v>276</v>
      </c>
      <c r="AA166" s="8">
        <v>134461.25</v>
      </c>
      <c r="AB166" s="8">
        <v>0</v>
      </c>
      <c r="AC166" s="8">
        <v>134461.25</v>
      </c>
      <c r="AD166" s="8">
        <v>0</v>
      </c>
      <c r="AE166" s="8">
        <v>0</v>
      </c>
      <c r="AF166" s="8" t="s">
        <v>277</v>
      </c>
      <c r="AG166" s="1" t="s">
        <v>120</v>
      </c>
      <c r="AH166" s="1" t="s">
        <v>72</v>
      </c>
      <c r="AI166" s="1">
        <v>3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 t="s">
        <v>377</v>
      </c>
      <c r="AZ166" s="2">
        <v>0</v>
      </c>
      <c r="BA166" s="2">
        <v>0</v>
      </c>
      <c r="BB166" s="2">
        <v>0</v>
      </c>
      <c r="BC166" s="1" t="s">
        <v>117</v>
      </c>
      <c r="BD166" s="56">
        <v>17224.971679513892</v>
      </c>
    </row>
    <row r="167" spans="1:56" ht="27.75" customHeight="1" x14ac:dyDescent="0.45">
      <c r="A167" s="3">
        <v>45601</v>
      </c>
      <c r="B167" s="14" t="s">
        <v>216</v>
      </c>
      <c r="C167" s="9" t="s">
        <v>94</v>
      </c>
      <c r="D167" s="13" t="s">
        <v>151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6513.1224575999995</v>
      </c>
      <c r="Q167" s="10">
        <v>0</v>
      </c>
      <c r="R167" s="10">
        <v>6513.1224575999995</v>
      </c>
      <c r="S167" s="9" t="s">
        <v>100</v>
      </c>
      <c r="T167" s="12" t="s">
        <v>63</v>
      </c>
      <c r="U167" s="11">
        <v>200000</v>
      </c>
      <c r="V167" s="10">
        <v>0</v>
      </c>
      <c r="W167" s="10">
        <v>200000</v>
      </c>
      <c r="X167" s="10">
        <v>0</v>
      </c>
      <c r="Y167" s="10">
        <v>210000</v>
      </c>
      <c r="Z167" s="9" t="s">
        <v>276</v>
      </c>
      <c r="AA167" s="8">
        <v>215138.00000000003</v>
      </c>
      <c r="AB167" s="8">
        <v>0</v>
      </c>
      <c r="AC167" s="8">
        <v>215138.00000000003</v>
      </c>
      <c r="AD167" s="8">
        <v>0</v>
      </c>
      <c r="AE167" s="8">
        <v>0</v>
      </c>
      <c r="AF167" s="8" t="s">
        <v>277</v>
      </c>
      <c r="AG167" s="1" t="s">
        <v>119</v>
      </c>
      <c r="AH167" s="1" t="s">
        <v>72</v>
      </c>
      <c r="AI167" s="1">
        <v>3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45858</v>
      </c>
      <c r="AZ167" s="2">
        <v>0</v>
      </c>
      <c r="BA167" s="2">
        <v>0</v>
      </c>
      <c r="BB167" s="2">
        <v>0</v>
      </c>
      <c r="BC167" s="1" t="s">
        <v>117</v>
      </c>
      <c r="BD167" s="56">
        <v>27559.954687222227</v>
      </c>
    </row>
    <row r="168" spans="1:56" ht="27.75" customHeight="1" x14ac:dyDescent="0.45">
      <c r="A168" s="3">
        <v>45601</v>
      </c>
      <c r="B168" s="14" t="s">
        <v>216</v>
      </c>
      <c r="C168" s="9" t="s">
        <v>94</v>
      </c>
      <c r="D168" s="13" t="s">
        <v>151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6513.1224575999995</v>
      </c>
      <c r="Q168" s="10">
        <v>0</v>
      </c>
      <c r="R168" s="10">
        <v>6513.1224575999995</v>
      </c>
      <c r="S168" s="9" t="s">
        <v>100</v>
      </c>
      <c r="T168" s="12" t="s">
        <v>63</v>
      </c>
      <c r="U168" s="11">
        <v>200000</v>
      </c>
      <c r="V168" s="10">
        <v>0</v>
      </c>
      <c r="W168" s="10">
        <v>200000</v>
      </c>
      <c r="X168" s="10">
        <v>0</v>
      </c>
      <c r="Y168" s="10">
        <v>210000</v>
      </c>
      <c r="Z168" s="9" t="s">
        <v>101</v>
      </c>
      <c r="AA168" s="8">
        <v>215138.00000000003</v>
      </c>
      <c r="AB168" s="8">
        <v>0</v>
      </c>
      <c r="AC168" s="8">
        <v>215138.00000000003</v>
      </c>
      <c r="AD168" s="8">
        <v>0</v>
      </c>
      <c r="AE168" s="8">
        <v>0</v>
      </c>
      <c r="AF168" s="8" t="s">
        <v>277</v>
      </c>
      <c r="AG168" s="1" t="s">
        <v>119</v>
      </c>
      <c r="AH168" s="1" t="s">
        <v>72</v>
      </c>
      <c r="AI168" s="1">
        <v>3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45889</v>
      </c>
      <c r="AZ168" s="2">
        <v>0</v>
      </c>
      <c r="BA168" s="2">
        <v>0</v>
      </c>
      <c r="BB168" s="2">
        <v>0</v>
      </c>
      <c r="BC168" s="1" t="s">
        <v>117</v>
      </c>
      <c r="BD168" s="56">
        <v>27559.954687222227</v>
      </c>
    </row>
    <row r="169" spans="1:56" ht="27.75" customHeight="1" x14ac:dyDescent="0.45">
      <c r="A169" s="3">
        <v>45601</v>
      </c>
      <c r="B169" s="14" t="s">
        <v>216</v>
      </c>
      <c r="C169" s="9" t="s">
        <v>94</v>
      </c>
      <c r="D169" s="13" t="s">
        <v>151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3461.0081427440637</v>
      </c>
      <c r="Q169" s="10">
        <v>0</v>
      </c>
      <c r="R169" s="10">
        <v>3461.0081427440637</v>
      </c>
      <c r="S169" s="9" t="s">
        <v>100</v>
      </c>
      <c r="T169" s="12" t="s">
        <v>63</v>
      </c>
      <c r="U169" s="11">
        <v>106278</v>
      </c>
      <c r="V169" s="10">
        <v>0</v>
      </c>
      <c r="W169" s="10">
        <v>106278</v>
      </c>
      <c r="X169" s="10">
        <v>0</v>
      </c>
      <c r="Y169" s="10">
        <v>111591.90000000001</v>
      </c>
      <c r="Z169" s="9" t="s">
        <v>101</v>
      </c>
      <c r="AA169" s="8">
        <v>114322.18182000001</v>
      </c>
      <c r="AB169" s="8">
        <v>0</v>
      </c>
      <c r="AC169" s="8">
        <v>114322.18182000001</v>
      </c>
      <c r="AD169" s="8">
        <v>0</v>
      </c>
      <c r="AE169" s="8">
        <v>0</v>
      </c>
      <c r="AF169" s="8" t="s">
        <v>277</v>
      </c>
      <c r="AG169" s="1" t="s">
        <v>119</v>
      </c>
      <c r="AH169" s="1" t="s">
        <v>72</v>
      </c>
      <c r="AI169" s="1">
        <v>3</v>
      </c>
      <c r="AJ169" s="3" t="s">
        <v>63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117</v>
      </c>
      <c r="BD169" s="56">
        <v>14645.084321243019</v>
      </c>
    </row>
    <row r="170" spans="1:56" ht="27.75" customHeight="1" x14ac:dyDescent="0.45">
      <c r="A170" s="3">
        <v>45601</v>
      </c>
      <c r="B170" s="14" t="s">
        <v>216</v>
      </c>
      <c r="C170" s="9" t="s">
        <v>94</v>
      </c>
      <c r="D170" s="13" t="s">
        <v>151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0</v>
      </c>
      <c r="Q170" s="10">
        <v>0</v>
      </c>
      <c r="R170" s="10">
        <v>0</v>
      </c>
      <c r="S170" s="9" t="s">
        <v>100</v>
      </c>
      <c r="T170" s="12" t="s">
        <v>137</v>
      </c>
      <c r="U170" s="11">
        <v>10000</v>
      </c>
      <c r="V170" s="10">
        <v>12607</v>
      </c>
      <c r="W170" s="10">
        <v>0</v>
      </c>
      <c r="X170" s="10">
        <v>56730</v>
      </c>
      <c r="Y170" s="10">
        <v>0</v>
      </c>
      <c r="Z170" s="9" t="s">
        <v>276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119</v>
      </c>
      <c r="AH170" s="1" t="s">
        <v>72</v>
      </c>
      <c r="AI170" s="1">
        <v>3</v>
      </c>
      <c r="AJ170" s="3" t="s">
        <v>137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 t="s">
        <v>280</v>
      </c>
      <c r="AZ170" s="2">
        <v>0</v>
      </c>
      <c r="BA170" s="2">
        <v>0</v>
      </c>
      <c r="BB170" s="2">
        <v>0</v>
      </c>
      <c r="BC170" s="1" t="s">
        <v>117</v>
      </c>
      <c r="BD170" s="56">
        <v>0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23</v>
      </c>
      <c r="F171" s="9">
        <v>37</v>
      </c>
      <c r="G171" s="9">
        <v>0</v>
      </c>
      <c r="H171" s="9">
        <v>0</v>
      </c>
      <c r="I171" s="9">
        <v>128</v>
      </c>
      <c r="J171" s="9" t="s">
        <v>57</v>
      </c>
      <c r="K171" s="9">
        <v>5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101</v>
      </c>
      <c r="AA171" s="8">
        <v>841359.53902000003</v>
      </c>
      <c r="AB171" s="8">
        <v>64215.26</v>
      </c>
      <c r="AC171" s="8">
        <v>777144.27902000013</v>
      </c>
      <c r="AD171" s="8">
        <v>0</v>
      </c>
      <c r="AE171" s="8">
        <v>0</v>
      </c>
      <c r="AF171" s="8" t="s">
        <v>58</v>
      </c>
      <c r="AG171" s="1" t="s">
        <v>119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118</v>
      </c>
      <c r="BD171" s="56">
        <v>0</v>
      </c>
    </row>
    <row r="172" spans="1:56" ht="27.75" customHeight="1" x14ac:dyDescent="0.45">
      <c r="A172" s="3">
        <v>45804</v>
      </c>
      <c r="B172" s="14" t="s">
        <v>491</v>
      </c>
      <c r="C172" s="9" t="s">
        <v>145</v>
      </c>
      <c r="D172" s="13" t="s">
        <v>59</v>
      </c>
      <c r="E172" s="9">
        <v>26</v>
      </c>
      <c r="F172" s="9">
        <v>39</v>
      </c>
      <c r="G172" s="9" t="s">
        <v>60</v>
      </c>
      <c r="H172" s="9">
        <v>0</v>
      </c>
      <c r="I172" s="9">
        <v>93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128</v>
      </c>
      <c r="T172" s="12">
        <v>45821</v>
      </c>
      <c r="U172" s="11">
        <v>8800</v>
      </c>
      <c r="V172" s="10">
        <v>3500</v>
      </c>
      <c r="W172" s="10">
        <v>5300</v>
      </c>
      <c r="X172" s="10">
        <v>0</v>
      </c>
      <c r="Y172" s="10">
        <v>0</v>
      </c>
      <c r="Z172" s="9" t="s">
        <v>85</v>
      </c>
      <c r="AA172" s="8">
        <v>5997.3209999999999</v>
      </c>
      <c r="AB172" s="8">
        <v>0</v>
      </c>
      <c r="AC172" s="8">
        <v>5997.3209999999999</v>
      </c>
      <c r="AD172" s="8">
        <v>0</v>
      </c>
      <c r="AE172" s="8">
        <v>0</v>
      </c>
      <c r="AF172" s="8">
        <v>0</v>
      </c>
      <c r="AG172" s="1" t="s">
        <v>119</v>
      </c>
      <c r="AH172" s="1" t="s">
        <v>77</v>
      </c>
      <c r="AI172" s="1">
        <v>1</v>
      </c>
      <c r="AJ172" s="3">
        <v>45821</v>
      </c>
      <c r="AK172" s="3">
        <v>0</v>
      </c>
      <c r="AL172" s="3">
        <v>0</v>
      </c>
      <c r="AM172" s="3">
        <v>0</v>
      </c>
      <c r="AN172" s="3">
        <v>0</v>
      </c>
      <c r="AO172" s="3">
        <v>45820</v>
      </c>
      <c r="AP172" s="3">
        <v>45816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484.25035229999992</v>
      </c>
    </row>
    <row r="173" spans="1:56" ht="27.75" customHeight="1" x14ac:dyDescent="0.45">
      <c r="A173" s="3" t="s">
        <v>141</v>
      </c>
      <c r="B173" s="14" t="s">
        <v>141</v>
      </c>
      <c r="C173" s="9" t="s">
        <v>148</v>
      </c>
      <c r="D173" s="13" t="s">
        <v>59</v>
      </c>
      <c r="E173" s="9">
        <v>26</v>
      </c>
      <c r="F173" s="9">
        <v>42</v>
      </c>
      <c r="G173" s="9" t="s">
        <v>60</v>
      </c>
      <c r="H173" s="9">
        <v>0</v>
      </c>
      <c r="I173" s="9">
        <v>100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71</v>
      </c>
      <c r="T173" s="12">
        <v>45838</v>
      </c>
      <c r="U173" s="11">
        <v>40000</v>
      </c>
      <c r="V173" s="10">
        <v>0</v>
      </c>
      <c r="W173" s="10">
        <v>40000</v>
      </c>
      <c r="X173" s="10">
        <v>0</v>
      </c>
      <c r="Y173" s="10">
        <v>0</v>
      </c>
      <c r="Z173" s="9" t="s">
        <v>85</v>
      </c>
      <c r="AA173" s="8">
        <v>48615.600000000006</v>
      </c>
      <c r="AB173" s="8">
        <v>0</v>
      </c>
      <c r="AC173" s="8">
        <v>48615.600000000006</v>
      </c>
      <c r="AD173" s="8">
        <v>0</v>
      </c>
      <c r="AE173" s="8">
        <v>0</v>
      </c>
      <c r="AF173" s="8">
        <v>0</v>
      </c>
      <c r="AG173" s="1" t="s">
        <v>120</v>
      </c>
      <c r="AH173" s="1" t="s">
        <v>77</v>
      </c>
      <c r="AI173" s="1">
        <v>1</v>
      </c>
      <c r="AJ173" s="3">
        <v>45838</v>
      </c>
      <c r="AK173" s="3">
        <v>0</v>
      </c>
      <c r="AL173" s="3">
        <v>0</v>
      </c>
      <c r="AM173" s="3">
        <v>0</v>
      </c>
      <c r="AN173" s="3">
        <v>0</v>
      </c>
      <c r="AO173" s="3">
        <v>45837</v>
      </c>
      <c r="AP173" s="3">
        <v>45833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3925.4396133333335</v>
      </c>
    </row>
    <row r="174" spans="1:56" ht="27.75" customHeight="1" x14ac:dyDescent="0.45">
      <c r="A174" s="3" t="s">
        <v>141</v>
      </c>
      <c r="B174" s="14" t="s">
        <v>141</v>
      </c>
      <c r="C174" s="9" t="s">
        <v>196</v>
      </c>
      <c r="D174" s="13" t="s">
        <v>61</v>
      </c>
      <c r="E174" s="9">
        <v>26</v>
      </c>
      <c r="F174" s="9">
        <v>41</v>
      </c>
      <c r="G174" s="9" t="s">
        <v>60</v>
      </c>
      <c r="H174" s="9">
        <v>0</v>
      </c>
      <c r="I174" s="9">
        <v>97</v>
      </c>
      <c r="J174" s="9" t="s">
        <v>57</v>
      </c>
      <c r="K174" s="9">
        <v>5</v>
      </c>
      <c r="L174" s="9" t="s">
        <v>92</v>
      </c>
      <c r="M174" s="10">
        <v>27</v>
      </c>
      <c r="N174" s="9">
        <v>43</v>
      </c>
      <c r="O174" s="9">
        <v>40</v>
      </c>
      <c r="P174" s="10">
        <v>286.42936262399996</v>
      </c>
      <c r="Q174" s="10">
        <v>0</v>
      </c>
      <c r="R174" s="10">
        <v>286.42936262399996</v>
      </c>
      <c r="S174" s="9" t="s">
        <v>204</v>
      </c>
      <c r="T174" s="12">
        <v>45838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85</v>
      </c>
      <c r="AA174" s="8">
        <v>11874.499999999998</v>
      </c>
      <c r="AB174" s="8">
        <v>0</v>
      </c>
      <c r="AC174" s="8">
        <v>11874.499999999998</v>
      </c>
      <c r="AD174" s="8">
        <v>0</v>
      </c>
      <c r="AE174" s="8">
        <v>0</v>
      </c>
      <c r="AF174" s="8">
        <v>0</v>
      </c>
      <c r="AG174" s="1" t="s">
        <v>120</v>
      </c>
      <c r="AH174" s="1" t="s">
        <v>72</v>
      </c>
      <c r="AI174" s="1">
        <v>3</v>
      </c>
      <c r="AJ174" s="3">
        <v>45838</v>
      </c>
      <c r="AK174" s="3">
        <v>0</v>
      </c>
      <c r="AL174" s="3">
        <v>45828</v>
      </c>
      <c r="AM174" s="3">
        <v>45835</v>
      </c>
      <c r="AN174" s="3">
        <v>45836</v>
      </c>
      <c r="AO174" s="3">
        <v>45836</v>
      </c>
      <c r="AP174" s="3">
        <v>45833</v>
      </c>
      <c r="AQ174" s="3">
        <v>45837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65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958.79990555555537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 t="s">
        <v>60</v>
      </c>
      <c r="H175" s="9">
        <v>0</v>
      </c>
      <c r="I175" s="9">
        <v>102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85</v>
      </c>
      <c r="AA175" s="8">
        <v>66487.421000000002</v>
      </c>
      <c r="AB175" s="8">
        <v>0</v>
      </c>
      <c r="AC175" s="8">
        <v>66487.421000000002</v>
      </c>
      <c r="AD175" s="8">
        <v>0</v>
      </c>
      <c r="AE175" s="8">
        <v>0</v>
      </c>
      <c r="AF175" s="8" t="s">
        <v>58</v>
      </c>
      <c r="AG175" s="1" t="s">
        <v>119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0</v>
      </c>
    </row>
    <row r="176" spans="1:56" ht="27.75" customHeight="1" x14ac:dyDescent="0.45">
      <c r="A176" s="3">
        <v>45817</v>
      </c>
      <c r="B176" s="14" t="s">
        <v>551</v>
      </c>
      <c r="C176" s="9" t="s">
        <v>196</v>
      </c>
      <c r="D176" s="13" t="s">
        <v>552</v>
      </c>
      <c r="E176" s="9">
        <v>26</v>
      </c>
      <c r="F176" s="9">
        <v>41</v>
      </c>
      <c r="G176" s="9" t="s">
        <v>60</v>
      </c>
      <c r="H176" s="9">
        <v>0</v>
      </c>
      <c r="I176" s="9">
        <v>97</v>
      </c>
      <c r="J176" s="9" t="s">
        <v>57</v>
      </c>
      <c r="K176" s="9">
        <v>5</v>
      </c>
      <c r="L176" s="9" t="s">
        <v>92</v>
      </c>
      <c r="M176" s="10">
        <v>27</v>
      </c>
      <c r="N176" s="9">
        <v>43</v>
      </c>
      <c r="O176" s="9">
        <v>40</v>
      </c>
      <c r="P176" s="10">
        <v>114.57174504959998</v>
      </c>
      <c r="Q176" s="10">
        <v>0</v>
      </c>
      <c r="R176" s="10">
        <v>114.57174504959998</v>
      </c>
      <c r="S176" s="9" t="s">
        <v>204</v>
      </c>
      <c r="T176" s="12">
        <v>45828</v>
      </c>
      <c r="U176" s="11">
        <v>4000</v>
      </c>
      <c r="V176" s="10">
        <v>0</v>
      </c>
      <c r="W176" s="10">
        <v>4000</v>
      </c>
      <c r="X176" s="10">
        <v>0</v>
      </c>
      <c r="Y176" s="10">
        <v>4200</v>
      </c>
      <c r="Z176" s="9" t="s">
        <v>157</v>
      </c>
      <c r="AA176" s="8">
        <v>4749.8</v>
      </c>
      <c r="AB176" s="8">
        <v>4749.8</v>
      </c>
      <c r="AC176" s="8">
        <v>0</v>
      </c>
      <c r="AD176" s="8">
        <v>0</v>
      </c>
      <c r="AE176" s="8">
        <v>0</v>
      </c>
      <c r="AF176" s="8">
        <v>0</v>
      </c>
      <c r="AG176" s="1" t="s">
        <v>119</v>
      </c>
      <c r="AH176" s="1" t="s">
        <v>72</v>
      </c>
      <c r="AI176" s="1">
        <v>3</v>
      </c>
      <c r="AJ176" s="3">
        <v>45828</v>
      </c>
      <c r="AK176" s="3">
        <v>0</v>
      </c>
      <c r="AL176" s="3">
        <v>45818</v>
      </c>
      <c r="AM176" s="3">
        <v>45825</v>
      </c>
      <c r="AN176" s="3">
        <v>45826</v>
      </c>
      <c r="AO176" s="3">
        <v>45826</v>
      </c>
      <c r="AP176" s="3">
        <v>45823</v>
      </c>
      <c r="AQ176" s="3">
        <v>45827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106</v>
      </c>
      <c r="BD176" s="56">
        <v>0</v>
      </c>
    </row>
    <row r="177" spans="1:56" ht="27.75" customHeight="1" x14ac:dyDescent="0.45">
      <c r="A177" s="3">
        <v>45817</v>
      </c>
      <c r="B177" s="14" t="s">
        <v>551</v>
      </c>
      <c r="C177" s="9" t="s">
        <v>196</v>
      </c>
      <c r="D177" s="13" t="s">
        <v>543</v>
      </c>
      <c r="E177" s="9">
        <v>26</v>
      </c>
      <c r="F177" s="9">
        <v>41</v>
      </c>
      <c r="G177" s="9" t="s">
        <v>60</v>
      </c>
      <c r="H177" s="9">
        <v>0</v>
      </c>
      <c r="I177" s="9">
        <v>97</v>
      </c>
      <c r="J177" s="9" t="s">
        <v>57</v>
      </c>
      <c r="K177" s="9">
        <v>5</v>
      </c>
      <c r="L177" s="9" t="s">
        <v>92</v>
      </c>
      <c r="M177" s="10">
        <v>27</v>
      </c>
      <c r="N177" s="9">
        <v>43</v>
      </c>
      <c r="O177" s="9">
        <v>40</v>
      </c>
      <c r="P177" s="10">
        <v>114.57174504959998</v>
      </c>
      <c r="Q177" s="10">
        <v>0</v>
      </c>
      <c r="R177" s="10">
        <v>114.57174504959998</v>
      </c>
      <c r="S177" s="9" t="s">
        <v>204</v>
      </c>
      <c r="T177" s="12">
        <v>45828</v>
      </c>
      <c r="U177" s="11">
        <v>4000</v>
      </c>
      <c r="V177" s="10">
        <v>0</v>
      </c>
      <c r="W177" s="10">
        <v>4000</v>
      </c>
      <c r="X177" s="10">
        <v>0</v>
      </c>
      <c r="Y177" s="10">
        <v>4200</v>
      </c>
      <c r="Z177" s="9" t="s">
        <v>157</v>
      </c>
      <c r="AA177" s="8">
        <v>4749.8</v>
      </c>
      <c r="AB177" s="8">
        <v>4749.8</v>
      </c>
      <c r="AC177" s="8">
        <v>0</v>
      </c>
      <c r="AD177" s="8">
        <v>0</v>
      </c>
      <c r="AE177" s="8">
        <v>0</v>
      </c>
      <c r="AF177" s="8">
        <v>0</v>
      </c>
      <c r="AG177" s="1" t="s">
        <v>119</v>
      </c>
      <c r="AH177" s="1" t="s">
        <v>72</v>
      </c>
      <c r="AI177" s="1">
        <v>3</v>
      </c>
      <c r="AJ177" s="3">
        <v>45828</v>
      </c>
      <c r="AK177" s="3">
        <v>0</v>
      </c>
      <c r="AL177" s="3">
        <v>45818</v>
      </c>
      <c r="AM177" s="3">
        <v>45825</v>
      </c>
      <c r="AN177" s="3">
        <v>45826</v>
      </c>
      <c r="AO177" s="3">
        <v>45826</v>
      </c>
      <c r="AP177" s="3">
        <v>45823</v>
      </c>
      <c r="AQ177" s="3">
        <v>45827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106</v>
      </c>
      <c r="BD177" s="56">
        <v>0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>
        <v>0</v>
      </c>
      <c r="H178" s="9">
        <v>0</v>
      </c>
      <c r="I178" s="9">
        <v>100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157</v>
      </c>
      <c r="AA178" s="8">
        <v>9499.6</v>
      </c>
      <c r="AB178" s="8">
        <v>9499.6</v>
      </c>
      <c r="AC178" s="8">
        <v>0</v>
      </c>
      <c r="AD178" s="8">
        <v>0</v>
      </c>
      <c r="AE178" s="8">
        <v>0</v>
      </c>
      <c r="AF178" s="8" t="s">
        <v>58</v>
      </c>
      <c r="AG178" s="1" t="s">
        <v>120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106</v>
      </c>
      <c r="BD178" s="56">
        <v>0</v>
      </c>
    </row>
    <row r="179" spans="1:56" ht="27.75" customHeight="1" x14ac:dyDescent="0.45">
      <c r="A179" s="3">
        <v>45813</v>
      </c>
      <c r="B179" s="14" t="s">
        <v>517</v>
      </c>
      <c r="C179" s="9" t="s">
        <v>492</v>
      </c>
      <c r="D179" s="13" t="s">
        <v>493</v>
      </c>
      <c r="E179" s="9">
        <v>26</v>
      </c>
      <c r="F179" s="9">
        <v>40</v>
      </c>
      <c r="G179" s="9" t="s">
        <v>60</v>
      </c>
      <c r="H179" s="9">
        <v>0</v>
      </c>
      <c r="I179" s="9">
        <v>108</v>
      </c>
      <c r="J179" s="9" t="s">
        <v>57</v>
      </c>
      <c r="K179" s="9">
        <v>5</v>
      </c>
      <c r="L179" s="9" t="s">
        <v>93</v>
      </c>
      <c r="M179" s="10">
        <v>27</v>
      </c>
      <c r="N179" s="9">
        <v>43</v>
      </c>
      <c r="O179" s="9">
        <v>40</v>
      </c>
      <c r="P179" s="10">
        <v>286.42936262399996</v>
      </c>
      <c r="Q179" s="10">
        <v>0</v>
      </c>
      <c r="R179" s="10">
        <v>286.42936262399996</v>
      </c>
      <c r="S179" s="9" t="s">
        <v>494</v>
      </c>
      <c r="T179" s="12">
        <v>45825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223</v>
      </c>
      <c r="AA179" s="8">
        <v>11595.1</v>
      </c>
      <c r="AB179" s="8">
        <v>11595.1</v>
      </c>
      <c r="AC179" s="8">
        <v>0</v>
      </c>
      <c r="AD179" s="8">
        <v>0</v>
      </c>
      <c r="AE179" s="8">
        <v>0</v>
      </c>
      <c r="AF179" s="8">
        <v>0</v>
      </c>
      <c r="AG179" s="1" t="s">
        <v>122</v>
      </c>
      <c r="AH179" s="1" t="s">
        <v>72</v>
      </c>
      <c r="AI179" s="1">
        <v>3</v>
      </c>
      <c r="AJ179" s="3">
        <v>45825</v>
      </c>
      <c r="AK179" s="3">
        <v>0</v>
      </c>
      <c r="AL179" s="3">
        <v>45815</v>
      </c>
      <c r="AM179" s="3">
        <v>45822</v>
      </c>
      <c r="AN179" s="3">
        <v>45823</v>
      </c>
      <c r="AO179" s="3">
        <v>45823</v>
      </c>
      <c r="AP179" s="3">
        <v>45820</v>
      </c>
      <c r="AQ179" s="3">
        <v>45824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65</v>
      </c>
      <c r="AY179" s="2">
        <v>0</v>
      </c>
      <c r="AZ179" s="2">
        <v>0</v>
      </c>
      <c r="BA179" s="2">
        <v>0</v>
      </c>
      <c r="BB179" s="2">
        <v>0</v>
      </c>
      <c r="BC179" s="1" t="s">
        <v>104</v>
      </c>
      <c r="BD179" s="56">
        <v>0</v>
      </c>
    </row>
    <row r="180" spans="1:56" ht="27.75" customHeight="1" x14ac:dyDescent="0.45">
      <c r="A180" s="3" t="s">
        <v>141</v>
      </c>
      <c r="B180" s="14" t="s">
        <v>141</v>
      </c>
      <c r="C180" s="9" t="s">
        <v>113</v>
      </c>
      <c r="D180" s="13" t="s">
        <v>59</v>
      </c>
      <c r="E180" s="9">
        <v>26</v>
      </c>
      <c r="F180" s="9">
        <v>43</v>
      </c>
      <c r="G180" s="9" t="s">
        <v>60</v>
      </c>
      <c r="H180" s="9">
        <v>0</v>
      </c>
      <c r="I180" s="9">
        <v>116</v>
      </c>
      <c r="J180" s="9" t="s">
        <v>57</v>
      </c>
      <c r="K180" s="9">
        <v>5</v>
      </c>
      <c r="L180" s="9" t="s">
        <v>93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45838</v>
      </c>
      <c r="U180" s="11">
        <v>20000</v>
      </c>
      <c r="V180" s="10">
        <v>0</v>
      </c>
      <c r="W180" s="10">
        <v>20000</v>
      </c>
      <c r="X180" s="10">
        <v>0</v>
      </c>
      <c r="Y180" s="10">
        <v>0</v>
      </c>
      <c r="Z180" s="9" t="s">
        <v>223</v>
      </c>
      <c r="AA180" s="8">
        <v>24866.6</v>
      </c>
      <c r="AB180" s="8">
        <v>5916</v>
      </c>
      <c r="AC180" s="8">
        <v>18950.599999999999</v>
      </c>
      <c r="AD180" s="8">
        <v>0</v>
      </c>
      <c r="AE180" s="8">
        <v>0</v>
      </c>
      <c r="AF180" s="8">
        <v>0</v>
      </c>
      <c r="AG180" s="1" t="s">
        <v>122</v>
      </c>
      <c r="AH180" s="1" t="s">
        <v>77</v>
      </c>
      <c r="AI180" s="1">
        <v>1</v>
      </c>
      <c r="AJ180" s="3">
        <v>45838</v>
      </c>
      <c r="AK180" s="3">
        <v>0</v>
      </c>
      <c r="AL180" s="3">
        <v>0</v>
      </c>
      <c r="AM180" s="3">
        <v>0</v>
      </c>
      <c r="AN180" s="3">
        <v>0</v>
      </c>
      <c r="AO180" s="3">
        <v>45837</v>
      </c>
      <c r="AP180" s="3">
        <v>45833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104</v>
      </c>
      <c r="BD180" s="56">
        <v>1883.2685155555557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116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223</v>
      </c>
      <c r="AA181" s="8">
        <v>36461.699999999997</v>
      </c>
      <c r="AB181" s="8">
        <v>17511.099999999999</v>
      </c>
      <c r="AC181" s="8">
        <v>18950.599999999999</v>
      </c>
      <c r="AD181" s="8">
        <v>0</v>
      </c>
      <c r="AE181" s="8">
        <v>0</v>
      </c>
      <c r="AF181" s="8" t="s">
        <v>58</v>
      </c>
      <c r="AG181" s="1" t="s">
        <v>119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224</v>
      </c>
      <c r="BD181" s="56">
        <v>0</v>
      </c>
    </row>
    <row r="182" spans="1:56" ht="27.75" customHeight="1" x14ac:dyDescent="0.45">
      <c r="A182" s="3">
        <v>45799</v>
      </c>
      <c r="B182" s="14" t="s">
        <v>424</v>
      </c>
      <c r="C182" s="9" t="s">
        <v>113</v>
      </c>
      <c r="D182" s="13" t="s">
        <v>59</v>
      </c>
      <c r="E182" s="9">
        <v>26</v>
      </c>
      <c r="F182" s="9">
        <v>43</v>
      </c>
      <c r="G182" s="9" t="s">
        <v>60</v>
      </c>
      <c r="H182" s="9" t="s">
        <v>66</v>
      </c>
      <c r="I182" s="9">
        <v>150</v>
      </c>
      <c r="J182" s="9" t="s">
        <v>57</v>
      </c>
      <c r="K182" s="9">
        <v>5</v>
      </c>
      <c r="L182" s="9" t="s">
        <v>92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114</v>
      </c>
      <c r="T182" s="12">
        <v>45825</v>
      </c>
      <c r="U182" s="11">
        <v>15000</v>
      </c>
      <c r="V182" s="10">
        <v>0</v>
      </c>
      <c r="W182" s="10">
        <v>15000</v>
      </c>
      <c r="X182" s="10">
        <v>0</v>
      </c>
      <c r="Y182" s="10">
        <v>0</v>
      </c>
      <c r="Z182" s="9" t="s">
        <v>89</v>
      </c>
      <c r="AA182" s="8">
        <v>18649.949999999997</v>
      </c>
      <c r="AB182" s="8">
        <v>18649.949999999997</v>
      </c>
      <c r="AC182" s="8">
        <v>0</v>
      </c>
      <c r="AD182" s="8">
        <v>0</v>
      </c>
      <c r="AE182" s="8">
        <v>18649.949999999997</v>
      </c>
      <c r="AF182" s="8" t="s">
        <v>247</v>
      </c>
      <c r="AG182" s="1" t="s">
        <v>119</v>
      </c>
      <c r="AH182" s="1" t="s">
        <v>389</v>
      </c>
      <c r="AI182" s="1">
        <v>2</v>
      </c>
      <c r="AJ182" s="3">
        <v>45825</v>
      </c>
      <c r="AK182" s="3">
        <v>0</v>
      </c>
      <c r="AL182" s="3">
        <v>0</v>
      </c>
      <c r="AM182" s="3">
        <v>0</v>
      </c>
      <c r="AN182" s="3">
        <v>0</v>
      </c>
      <c r="AO182" s="3">
        <v>45823</v>
      </c>
      <c r="AP182" s="3">
        <v>45820</v>
      </c>
      <c r="AQ182" s="3">
        <v>45824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152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0</v>
      </c>
    </row>
    <row r="183" spans="1:56" ht="27.75" customHeight="1" x14ac:dyDescent="0.45">
      <c r="A183" s="3">
        <v>45815</v>
      </c>
      <c r="B183" s="14" t="s">
        <v>527</v>
      </c>
      <c r="C183" s="9" t="s">
        <v>113</v>
      </c>
      <c r="D183" s="13" t="s">
        <v>59</v>
      </c>
      <c r="E183" s="9">
        <v>26</v>
      </c>
      <c r="F183" s="9">
        <v>43</v>
      </c>
      <c r="G183" s="9" t="s">
        <v>60</v>
      </c>
      <c r="H183" s="9" t="s">
        <v>66</v>
      </c>
      <c r="I183" s="9">
        <v>150</v>
      </c>
      <c r="J183" s="9" t="s">
        <v>57</v>
      </c>
      <c r="K183" s="9">
        <v>5</v>
      </c>
      <c r="L183" s="9" t="s">
        <v>92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>
        <v>45835</v>
      </c>
      <c r="U183" s="11">
        <v>15000</v>
      </c>
      <c r="V183" s="10">
        <v>0</v>
      </c>
      <c r="W183" s="10">
        <v>15000</v>
      </c>
      <c r="X183" s="10">
        <v>0</v>
      </c>
      <c r="Y183" s="10">
        <v>0</v>
      </c>
      <c r="Z183" s="9" t="s">
        <v>89</v>
      </c>
      <c r="AA183" s="8">
        <v>18649.949999999997</v>
      </c>
      <c r="AB183" s="8">
        <v>18649.949999999997</v>
      </c>
      <c r="AC183" s="8">
        <v>0</v>
      </c>
      <c r="AD183" s="8">
        <v>0</v>
      </c>
      <c r="AE183" s="8">
        <v>18649.949999999997</v>
      </c>
      <c r="AF183" s="8" t="s">
        <v>247</v>
      </c>
      <c r="AG183" s="1" t="s">
        <v>123</v>
      </c>
      <c r="AH183" s="1" t="s">
        <v>389</v>
      </c>
      <c r="AI183" s="1">
        <v>2</v>
      </c>
      <c r="AJ183" s="3">
        <v>45835</v>
      </c>
      <c r="AK183" s="3">
        <v>0</v>
      </c>
      <c r="AL183" s="3">
        <v>0</v>
      </c>
      <c r="AM183" s="3">
        <v>0</v>
      </c>
      <c r="AN183" s="3">
        <v>0</v>
      </c>
      <c r="AO183" s="3">
        <v>45833</v>
      </c>
      <c r="AP183" s="3">
        <v>45830</v>
      </c>
      <c r="AQ183" s="3">
        <v>45834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152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107</v>
      </c>
      <c r="BD183" s="56">
        <v>0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120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89</v>
      </c>
      <c r="AA184" s="8">
        <v>37299.899999999994</v>
      </c>
      <c r="AB184" s="8">
        <v>37299.899999999994</v>
      </c>
      <c r="AC184" s="8">
        <v>0</v>
      </c>
      <c r="AD184" s="8">
        <v>0</v>
      </c>
      <c r="AE184" s="8">
        <v>37299.899999999994</v>
      </c>
      <c r="AF184" s="8" t="s">
        <v>58</v>
      </c>
      <c r="AG184" s="1" t="s">
        <v>122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109</v>
      </c>
      <c r="BD184" s="56">
        <v>0</v>
      </c>
    </row>
    <row r="185" spans="1:56" ht="27.75" customHeight="1" x14ac:dyDescent="0.45">
      <c r="A185" s="3">
        <v>45800</v>
      </c>
      <c r="B185" s="14" t="s">
        <v>420</v>
      </c>
      <c r="C185" s="9" t="s">
        <v>158</v>
      </c>
      <c r="D185" s="13" t="s">
        <v>159</v>
      </c>
      <c r="E185" s="9">
        <v>28</v>
      </c>
      <c r="F185" s="9">
        <v>41</v>
      </c>
      <c r="G185" s="9" t="s">
        <v>60</v>
      </c>
      <c r="H185" s="9">
        <v>0</v>
      </c>
      <c r="I185" s="9">
        <v>120</v>
      </c>
      <c r="J185" s="9" t="s">
        <v>57</v>
      </c>
      <c r="K185" s="9">
        <v>3</v>
      </c>
      <c r="L185" s="9" t="s">
        <v>93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71</v>
      </c>
      <c r="T185" s="12">
        <v>45824</v>
      </c>
      <c r="U185" s="11">
        <v>50000</v>
      </c>
      <c r="V185" s="10">
        <v>8339</v>
      </c>
      <c r="W185" s="10">
        <v>41661</v>
      </c>
      <c r="X185" s="10">
        <v>27330</v>
      </c>
      <c r="Y185" s="10">
        <v>23803.5</v>
      </c>
      <c r="Z185" s="9" t="s">
        <v>132</v>
      </c>
      <c r="AA185" s="8">
        <v>28265.466075</v>
      </c>
      <c r="AB185" s="8">
        <v>8950</v>
      </c>
      <c r="AC185" s="8">
        <v>19315.466075</v>
      </c>
      <c r="AD185" s="8">
        <v>0</v>
      </c>
      <c r="AE185" s="8">
        <v>0</v>
      </c>
      <c r="AF185" s="8">
        <v>0</v>
      </c>
      <c r="AG185" s="1" t="s">
        <v>119</v>
      </c>
      <c r="AH185" s="1" t="s">
        <v>160</v>
      </c>
      <c r="AI185" s="1">
        <v>2</v>
      </c>
      <c r="AJ185" s="3">
        <v>45824</v>
      </c>
      <c r="AK185" s="3">
        <v>0</v>
      </c>
      <c r="AL185" s="3">
        <v>45815</v>
      </c>
      <c r="AM185" s="3">
        <v>45822</v>
      </c>
      <c r="AN185" s="3">
        <v>0</v>
      </c>
      <c r="AO185" s="3">
        <v>45823</v>
      </c>
      <c r="AP185" s="3">
        <v>45819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107</v>
      </c>
      <c r="BD185" s="56">
        <v>2170.843770540278</v>
      </c>
    </row>
    <row r="186" spans="1:56" ht="27.75" customHeight="1" x14ac:dyDescent="0.45">
      <c r="A186" s="3" t="s">
        <v>141</v>
      </c>
      <c r="B186" s="14" t="s">
        <v>141</v>
      </c>
      <c r="C186" s="9" t="s">
        <v>113</v>
      </c>
      <c r="D186" s="13" t="s">
        <v>59</v>
      </c>
      <c r="E186" s="9">
        <v>28</v>
      </c>
      <c r="F186" s="9">
        <v>47</v>
      </c>
      <c r="G186" s="9" t="s">
        <v>60</v>
      </c>
      <c r="H186" s="9" t="s">
        <v>66</v>
      </c>
      <c r="I186" s="9">
        <v>180</v>
      </c>
      <c r="J186" s="9" t="s">
        <v>57</v>
      </c>
      <c r="K186" s="9">
        <v>5</v>
      </c>
      <c r="L186" s="9" t="s">
        <v>93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45838</v>
      </c>
      <c r="U186" s="11">
        <v>10000</v>
      </c>
      <c r="V186" s="10">
        <v>0</v>
      </c>
      <c r="W186" s="10">
        <v>10000</v>
      </c>
      <c r="X186" s="10">
        <v>0</v>
      </c>
      <c r="Y186" s="10">
        <v>0</v>
      </c>
      <c r="Z186" s="9" t="s">
        <v>132</v>
      </c>
      <c r="AA186" s="8">
        <v>13550.900000000001</v>
      </c>
      <c r="AB186" s="8">
        <v>0</v>
      </c>
      <c r="AC186" s="8">
        <v>13550.900000000001</v>
      </c>
      <c r="AD186" s="8">
        <v>0</v>
      </c>
      <c r="AE186" s="8">
        <v>13550.900000000001</v>
      </c>
      <c r="AF186" s="8">
        <v>0</v>
      </c>
      <c r="AG186" s="1">
        <v>0</v>
      </c>
      <c r="AH186" s="1" t="s">
        <v>77</v>
      </c>
      <c r="AI186" s="1">
        <v>1</v>
      </c>
      <c r="AJ186" s="3">
        <v>45838</v>
      </c>
      <c r="AK186" s="3">
        <v>0</v>
      </c>
      <c r="AL186" s="3">
        <v>0</v>
      </c>
      <c r="AM186" s="3">
        <v>0</v>
      </c>
      <c r="AN186" s="3">
        <v>0</v>
      </c>
      <c r="AO186" s="3">
        <v>45837</v>
      </c>
      <c r="AP186" s="3">
        <v>45833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</v>
      </c>
      <c r="AX186" s="2">
        <v>0</v>
      </c>
      <c r="AY186" s="2" t="s">
        <v>395</v>
      </c>
      <c r="AZ186" s="2">
        <v>0</v>
      </c>
      <c r="BA186" s="2">
        <v>0</v>
      </c>
      <c r="BB186" s="2">
        <v>0</v>
      </c>
      <c r="BC186" s="1" t="s">
        <v>107</v>
      </c>
      <c r="BD186" s="56">
        <v>1522.9705944444447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28</v>
      </c>
      <c r="F187" s="9">
        <v>43</v>
      </c>
      <c r="G187" s="9">
        <v>0</v>
      </c>
      <c r="H187" s="9">
        <v>0</v>
      </c>
      <c r="I187" s="9">
        <v>130</v>
      </c>
      <c r="J187" s="9" t="s">
        <v>57</v>
      </c>
      <c r="K187" s="9">
        <v>3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132</v>
      </c>
      <c r="AA187" s="8">
        <v>41816.366074999998</v>
      </c>
      <c r="AB187" s="8">
        <v>8950</v>
      </c>
      <c r="AC187" s="8">
        <v>32866.366074999998</v>
      </c>
      <c r="AD187" s="8">
        <v>0</v>
      </c>
      <c r="AE187" s="8">
        <v>13550.900000000001</v>
      </c>
      <c r="AF187" s="8" t="s">
        <v>58</v>
      </c>
      <c r="AG187" s="1">
        <v>0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161</v>
      </c>
      <c r="BD187" s="56">
        <v>0</v>
      </c>
    </row>
  </sheetData>
  <autoFilter ref="A5:BD18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7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8C67-3F0D-4732-B7BF-228CC7FB9A54}">
  <sheetPr>
    <tabColor rgb="FFFFFF00"/>
  </sheetPr>
  <dimension ref="A1:BD190"/>
  <sheetViews>
    <sheetView topLeftCell="A114" zoomScale="80" zoomScaleNormal="80" workbookViewId="0">
      <selection activeCell="L134" sqref="L13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45818</v>
      </c>
      <c r="E3" s="81" t="s">
        <v>52</v>
      </c>
      <c r="F3" s="81"/>
      <c r="G3" s="82">
        <v>11.04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404</v>
      </c>
      <c r="C6" s="9" t="s">
        <v>381</v>
      </c>
      <c r="D6" s="13" t="s">
        <v>382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266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383</v>
      </c>
      <c r="AA6" s="8">
        <v>6565.9000000000005</v>
      </c>
      <c r="AB6" s="8">
        <v>5557</v>
      </c>
      <c r="AC6" s="8">
        <v>1008.9000000000005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56.498400000000039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383</v>
      </c>
      <c r="AA7" s="8">
        <v>6565.9000000000005</v>
      </c>
      <c r="AB7" s="8">
        <v>5557</v>
      </c>
      <c r="AC7" s="8">
        <v>1008.9000000000005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384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284</v>
      </c>
      <c r="D8" s="13" t="s">
        <v>285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286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120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286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45814</v>
      </c>
      <c r="B10" s="14" t="s">
        <v>495</v>
      </c>
      <c r="C10" s="9" t="s">
        <v>496</v>
      </c>
      <c r="D10" s="13" t="s">
        <v>497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305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421</v>
      </c>
      <c r="AG10" s="1" t="s">
        <v>120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498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305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499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242</v>
      </c>
      <c r="D12" s="13" t="s">
        <v>290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120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228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45805</v>
      </c>
      <c r="B14" s="14" t="s">
        <v>428</v>
      </c>
      <c r="C14" s="9" t="s">
        <v>329</v>
      </c>
      <c r="D14" s="13" t="s">
        <v>429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221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8242.3000000000011</v>
      </c>
      <c r="AB14" s="8">
        <v>8242.3000000000011</v>
      </c>
      <c r="AC14" s="8">
        <v>0</v>
      </c>
      <c r="AD14" s="8">
        <v>0</v>
      </c>
      <c r="AE14" s="8">
        <v>8242.3000000000011</v>
      </c>
      <c r="AF14" s="8" t="s">
        <v>421</v>
      </c>
      <c r="AG14" s="1" t="s">
        <v>119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379</v>
      </c>
      <c r="C15" s="9" t="s">
        <v>184</v>
      </c>
      <c r="D15" s="13" t="s">
        <v>365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45841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4000</v>
      </c>
      <c r="AC15" s="8">
        <v>4801.1000000000004</v>
      </c>
      <c r="AD15" s="8">
        <v>0</v>
      </c>
      <c r="AE15" s="8">
        <v>8801.1</v>
      </c>
      <c r="AF15" s="8" t="s">
        <v>307</v>
      </c>
      <c r="AG15" s="1" t="s">
        <v>121</v>
      </c>
      <c r="AH15" s="1" t="s">
        <v>75</v>
      </c>
      <c r="AI15" s="1">
        <v>4</v>
      </c>
      <c r="AJ15" s="3">
        <v>45841</v>
      </c>
      <c r="AK15" s="3">
        <v>45837</v>
      </c>
      <c r="AL15" s="3">
        <v>45830</v>
      </c>
      <c r="AM15" s="3">
        <v>45838</v>
      </c>
      <c r="AN15" s="3">
        <v>45839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307.2704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143</v>
      </c>
      <c r="AA16" s="8">
        <v>17043.400000000001</v>
      </c>
      <c r="AB16" s="8">
        <v>12242.300000000001</v>
      </c>
      <c r="AC16" s="8">
        <v>4801.1000000000004</v>
      </c>
      <c r="AD16" s="8">
        <v>0</v>
      </c>
      <c r="AE16" s="8">
        <v>17043.400000000001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144</v>
      </c>
      <c r="BD16" s="56">
        <v>0</v>
      </c>
    </row>
    <row r="17" spans="1:56" ht="27.75" customHeight="1" x14ac:dyDescent="0.45">
      <c r="A17" s="3">
        <v>45797</v>
      </c>
      <c r="B17" s="14" t="s">
        <v>366</v>
      </c>
      <c r="C17" s="9" t="s">
        <v>142</v>
      </c>
      <c r="D17" s="13" t="s">
        <v>129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45819</v>
      </c>
      <c r="U17" s="11">
        <v>40000</v>
      </c>
      <c r="V17" s="10">
        <v>39710</v>
      </c>
      <c r="W17" s="10">
        <v>290</v>
      </c>
      <c r="X17" s="10">
        <v>43885</v>
      </c>
      <c r="Y17" s="10">
        <v>0</v>
      </c>
      <c r="Z17" s="9" t="s">
        <v>180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45819</v>
      </c>
      <c r="AK17" s="3">
        <v>0</v>
      </c>
      <c r="AL17" s="3">
        <v>45810</v>
      </c>
      <c r="AM17" s="3">
        <v>45817</v>
      </c>
      <c r="AN17" s="3">
        <v>45818</v>
      </c>
      <c r="AO17" s="3">
        <v>45818</v>
      </c>
      <c r="AP17" s="3">
        <v>45814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45797</v>
      </c>
      <c r="B18" s="14" t="s">
        <v>367</v>
      </c>
      <c r="C18" s="9" t="s">
        <v>142</v>
      </c>
      <c r="D18" s="13" t="s">
        <v>225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45819</v>
      </c>
      <c r="U18" s="11">
        <v>30000</v>
      </c>
      <c r="V18" s="10">
        <v>15500</v>
      </c>
      <c r="W18" s="10">
        <v>14500</v>
      </c>
      <c r="X18" s="10">
        <v>30955</v>
      </c>
      <c r="Y18" s="10">
        <v>0</v>
      </c>
      <c r="Z18" s="9" t="s">
        <v>180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45819</v>
      </c>
      <c r="AK18" s="3">
        <v>0</v>
      </c>
      <c r="AL18" s="3">
        <v>45810</v>
      </c>
      <c r="AM18" s="3">
        <v>45817</v>
      </c>
      <c r="AN18" s="3">
        <v>45818</v>
      </c>
      <c r="AO18" s="3">
        <v>45818</v>
      </c>
      <c r="AP18" s="3">
        <v>45814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 t="s">
        <v>141</v>
      </c>
      <c r="B19" s="14" t="s">
        <v>141</v>
      </c>
      <c r="C19" s="9" t="s">
        <v>291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180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7.75" customHeight="1" x14ac:dyDescent="0.45">
      <c r="A20" s="3" t="s">
        <v>141</v>
      </c>
      <c r="B20" s="14" t="s">
        <v>141</v>
      </c>
      <c r="C20" s="9" t="s">
        <v>232</v>
      </c>
      <c r="D20" s="13" t="s">
        <v>233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180</v>
      </c>
      <c r="AA20" s="8">
        <v>9359.9000000000015</v>
      </c>
      <c r="AB20" s="8">
        <v>0</v>
      </c>
      <c r="AC20" s="8">
        <v>9359.9000000000015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679.73673777777788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180</v>
      </c>
      <c r="AA21" s="8">
        <v>35763.199999999997</v>
      </c>
      <c r="AB21" s="8">
        <v>0</v>
      </c>
      <c r="AC21" s="8">
        <v>35763.199999999997</v>
      </c>
      <c r="AD21" s="8">
        <v>0</v>
      </c>
      <c r="AE21" s="8">
        <v>0</v>
      </c>
      <c r="AF21" s="8" t="s">
        <v>58</v>
      </c>
      <c r="AG21" s="1" t="s">
        <v>121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45808</v>
      </c>
      <c r="B22" s="14" t="s">
        <v>442</v>
      </c>
      <c r="C22" s="9" t="s">
        <v>73</v>
      </c>
      <c r="D22" s="13" t="s">
        <v>222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150</v>
      </c>
      <c r="T22" s="12">
        <v>45820</v>
      </c>
      <c r="U22" s="11">
        <v>5000</v>
      </c>
      <c r="V22" s="10">
        <v>0</v>
      </c>
      <c r="W22" s="10">
        <v>5000</v>
      </c>
      <c r="X22" s="10">
        <v>5250</v>
      </c>
      <c r="Y22" s="10">
        <v>0</v>
      </c>
      <c r="Z22" s="9" t="s">
        <v>186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121</v>
      </c>
      <c r="AH22" s="1" t="s">
        <v>74</v>
      </c>
      <c r="AI22" s="1">
        <v>2</v>
      </c>
      <c r="AJ22" s="3">
        <v>45820</v>
      </c>
      <c r="AK22" s="3">
        <v>0</v>
      </c>
      <c r="AL22" s="3">
        <v>45811</v>
      </c>
      <c r="AM22" s="3">
        <v>45818</v>
      </c>
      <c r="AN22" s="3">
        <v>45819</v>
      </c>
      <c r="AO22" s="3">
        <v>45819</v>
      </c>
      <c r="AP22" s="3">
        <v>45815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187</v>
      </c>
      <c r="BD22" s="56">
        <v>0</v>
      </c>
    </row>
    <row r="23" spans="1:56" ht="27.75" customHeight="1" x14ac:dyDescent="0.45">
      <c r="A23" s="3">
        <v>45808</v>
      </c>
      <c r="B23" s="14" t="s">
        <v>442</v>
      </c>
      <c r="C23" s="9" t="s">
        <v>73</v>
      </c>
      <c r="D23" s="13" t="s">
        <v>222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45825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121</v>
      </c>
      <c r="AH23" s="1" t="s">
        <v>74</v>
      </c>
      <c r="AI23" s="1">
        <v>2</v>
      </c>
      <c r="AJ23" s="3">
        <v>45825</v>
      </c>
      <c r="AK23" s="3">
        <v>0</v>
      </c>
      <c r="AL23" s="3">
        <v>45816</v>
      </c>
      <c r="AM23" s="3">
        <v>45823</v>
      </c>
      <c r="AN23" s="3">
        <v>45824</v>
      </c>
      <c r="AO23" s="3">
        <v>45824</v>
      </c>
      <c r="AP23" s="3">
        <v>45820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45808</v>
      </c>
      <c r="B24" s="14" t="s">
        <v>443</v>
      </c>
      <c r="C24" s="9" t="s">
        <v>73</v>
      </c>
      <c r="D24" s="13" t="s">
        <v>340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444</v>
      </c>
      <c r="T24" s="12">
        <v>45825</v>
      </c>
      <c r="U24" s="11">
        <v>15000</v>
      </c>
      <c r="V24" s="10">
        <v>0</v>
      </c>
      <c r="W24" s="10">
        <v>15000</v>
      </c>
      <c r="X24" s="10">
        <v>15750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120</v>
      </c>
      <c r="AH24" s="1" t="s">
        <v>74</v>
      </c>
      <c r="AI24" s="1">
        <v>2</v>
      </c>
      <c r="AJ24" s="3">
        <v>45825</v>
      </c>
      <c r="AK24" s="3">
        <v>0</v>
      </c>
      <c r="AL24" s="3">
        <v>45816</v>
      </c>
      <c r="AM24" s="3">
        <v>45823</v>
      </c>
      <c r="AN24" s="3">
        <v>45824</v>
      </c>
      <c r="AO24" s="3">
        <v>45824</v>
      </c>
      <c r="AP24" s="3">
        <v>45820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45812</v>
      </c>
      <c r="B25" s="14" t="s">
        <v>469</v>
      </c>
      <c r="C25" s="9" t="s">
        <v>73</v>
      </c>
      <c r="D25" s="13" t="s">
        <v>183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444</v>
      </c>
      <c r="T25" s="12">
        <v>45820</v>
      </c>
      <c r="U25" s="11">
        <v>10000</v>
      </c>
      <c r="V25" s="10">
        <v>0</v>
      </c>
      <c r="W25" s="10">
        <v>10000</v>
      </c>
      <c r="X25" s="10">
        <v>10200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470</v>
      </c>
      <c r="AG25" s="1" t="s">
        <v>120</v>
      </c>
      <c r="AH25" s="1" t="s">
        <v>74</v>
      </c>
      <c r="AI25" s="1">
        <v>2</v>
      </c>
      <c r="AJ25" s="3">
        <v>45820</v>
      </c>
      <c r="AK25" s="3">
        <v>0</v>
      </c>
      <c r="AL25" s="3">
        <v>45811</v>
      </c>
      <c r="AM25" s="3">
        <v>45818</v>
      </c>
      <c r="AN25" s="3">
        <v>45819</v>
      </c>
      <c r="AO25" s="3">
        <v>45819</v>
      </c>
      <c r="AP25" s="3">
        <v>45815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45812</v>
      </c>
      <c r="B26" s="14" t="s">
        <v>469</v>
      </c>
      <c r="C26" s="9" t="s">
        <v>73</v>
      </c>
      <c r="D26" s="13" t="s">
        <v>222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444</v>
      </c>
      <c r="T26" s="12">
        <v>45820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470</v>
      </c>
      <c r="AG26" s="1" t="s">
        <v>120</v>
      </c>
      <c r="AH26" s="1" t="s">
        <v>74</v>
      </c>
      <c r="AI26" s="1">
        <v>2</v>
      </c>
      <c r="AJ26" s="3">
        <v>45820</v>
      </c>
      <c r="AK26" s="3">
        <v>0</v>
      </c>
      <c r="AL26" s="3">
        <v>45811</v>
      </c>
      <c r="AM26" s="3">
        <v>45818</v>
      </c>
      <c r="AN26" s="3">
        <v>45819</v>
      </c>
      <c r="AO26" s="3">
        <v>45819</v>
      </c>
      <c r="AP26" s="3">
        <v>45815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45812</v>
      </c>
      <c r="B27" s="14" t="s">
        <v>469</v>
      </c>
      <c r="C27" s="9" t="s">
        <v>73</v>
      </c>
      <c r="D27" s="13" t="s">
        <v>471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444</v>
      </c>
      <c r="T27" s="12">
        <v>45820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186</v>
      </c>
      <c r="AA27" s="8">
        <v>4400.55</v>
      </c>
      <c r="AB27" s="8">
        <v>2854</v>
      </c>
      <c r="AC27" s="8">
        <v>1546.5500000000002</v>
      </c>
      <c r="AD27" s="8">
        <v>0</v>
      </c>
      <c r="AE27" s="8">
        <v>0</v>
      </c>
      <c r="AF27" s="8" t="s">
        <v>470</v>
      </c>
      <c r="AG27" s="1" t="s">
        <v>120</v>
      </c>
      <c r="AH27" s="1" t="s">
        <v>74</v>
      </c>
      <c r="AI27" s="1">
        <v>2</v>
      </c>
      <c r="AJ27" s="3">
        <v>45820</v>
      </c>
      <c r="AK27" s="3">
        <v>0</v>
      </c>
      <c r="AL27" s="3">
        <v>45811</v>
      </c>
      <c r="AM27" s="3">
        <v>45818</v>
      </c>
      <c r="AN27" s="3">
        <v>45819</v>
      </c>
      <c r="AO27" s="3">
        <v>45819</v>
      </c>
      <c r="AP27" s="3">
        <v>45815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116.49301955555558</v>
      </c>
    </row>
    <row r="28" spans="1:56" ht="27.75" customHeight="1" x14ac:dyDescent="0.45">
      <c r="A28" s="3">
        <v>45812</v>
      </c>
      <c r="B28" s="14" t="s">
        <v>469</v>
      </c>
      <c r="C28" s="9" t="s">
        <v>73</v>
      </c>
      <c r="D28" s="13" t="s">
        <v>211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444</v>
      </c>
      <c r="T28" s="12">
        <v>45822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186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 t="s">
        <v>461</v>
      </c>
      <c r="AG28" s="1" t="s">
        <v>122</v>
      </c>
      <c r="AH28" s="1" t="s">
        <v>74</v>
      </c>
      <c r="AI28" s="1">
        <v>2</v>
      </c>
      <c r="AJ28" s="3">
        <v>45822</v>
      </c>
      <c r="AK28" s="3">
        <v>0</v>
      </c>
      <c r="AL28" s="3">
        <v>45813</v>
      </c>
      <c r="AM28" s="3">
        <v>45820</v>
      </c>
      <c r="AN28" s="3">
        <v>45821</v>
      </c>
      <c r="AO28" s="3">
        <v>45821</v>
      </c>
      <c r="AP28" s="3">
        <v>45817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331.46898400000003</v>
      </c>
    </row>
    <row r="29" spans="1:56" ht="27.75" customHeight="1" x14ac:dyDescent="0.45">
      <c r="A29" s="3">
        <v>45812</v>
      </c>
      <c r="B29" s="14" t="s">
        <v>469</v>
      </c>
      <c r="C29" s="9" t="s">
        <v>73</v>
      </c>
      <c r="D29" s="13" t="s">
        <v>472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444</v>
      </c>
      <c r="T29" s="12">
        <v>45822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186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 t="s">
        <v>461</v>
      </c>
      <c r="AG29" s="1" t="s">
        <v>120</v>
      </c>
      <c r="AH29" s="1" t="s">
        <v>74</v>
      </c>
      <c r="AI29" s="1">
        <v>2</v>
      </c>
      <c r="AJ29" s="3">
        <v>45822</v>
      </c>
      <c r="AK29" s="3">
        <v>0</v>
      </c>
      <c r="AL29" s="3">
        <v>45813</v>
      </c>
      <c r="AM29" s="3">
        <v>45820</v>
      </c>
      <c r="AN29" s="3">
        <v>45821</v>
      </c>
      <c r="AO29" s="3">
        <v>45821</v>
      </c>
      <c r="AP29" s="3">
        <v>45817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331.46898400000003</v>
      </c>
    </row>
    <row r="30" spans="1:56" ht="27.75" customHeight="1" x14ac:dyDescent="0.45">
      <c r="A30" s="3">
        <v>45812</v>
      </c>
      <c r="B30" s="14" t="s">
        <v>469</v>
      </c>
      <c r="C30" s="9" t="s">
        <v>73</v>
      </c>
      <c r="D30" s="13" t="s">
        <v>473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444</v>
      </c>
      <c r="T30" s="12">
        <v>45822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186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 t="s">
        <v>461</v>
      </c>
      <c r="AG30" s="1" t="s">
        <v>121</v>
      </c>
      <c r="AH30" s="1" t="s">
        <v>74</v>
      </c>
      <c r="AI30" s="1">
        <v>2</v>
      </c>
      <c r="AJ30" s="3">
        <v>45822</v>
      </c>
      <c r="AK30" s="3">
        <v>0</v>
      </c>
      <c r="AL30" s="3">
        <v>45813</v>
      </c>
      <c r="AM30" s="3">
        <v>45820</v>
      </c>
      <c r="AN30" s="3">
        <v>45821</v>
      </c>
      <c r="AO30" s="3">
        <v>45821</v>
      </c>
      <c r="AP30" s="3">
        <v>45817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331.46898400000003</v>
      </c>
    </row>
    <row r="31" spans="1:56" ht="27.75" customHeight="1" x14ac:dyDescent="0.45">
      <c r="A31" s="3">
        <v>45812</v>
      </c>
      <c r="B31" s="14" t="s">
        <v>474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444</v>
      </c>
      <c r="T31" s="12">
        <v>45822</v>
      </c>
      <c r="U31" s="11">
        <v>10000</v>
      </c>
      <c r="V31" s="10">
        <v>0</v>
      </c>
      <c r="W31" s="10">
        <v>10000</v>
      </c>
      <c r="X31" s="10">
        <v>0</v>
      </c>
      <c r="Y31" s="10">
        <v>0</v>
      </c>
      <c r="Z31" s="9" t="s">
        <v>186</v>
      </c>
      <c r="AA31" s="8">
        <v>10477.5</v>
      </c>
      <c r="AB31" s="8">
        <v>0</v>
      </c>
      <c r="AC31" s="8">
        <v>10477.5</v>
      </c>
      <c r="AD31" s="8">
        <v>0</v>
      </c>
      <c r="AE31" s="8">
        <v>0</v>
      </c>
      <c r="AF31" s="8" t="s">
        <v>461</v>
      </c>
      <c r="AG31" s="1" t="s">
        <v>122</v>
      </c>
      <c r="AH31" s="1" t="s">
        <v>77</v>
      </c>
      <c r="AI31" s="1">
        <v>2</v>
      </c>
      <c r="AJ31" s="3">
        <v>45822</v>
      </c>
      <c r="AK31" s="3">
        <v>0</v>
      </c>
      <c r="AL31" s="3">
        <v>0</v>
      </c>
      <c r="AM31" s="3">
        <v>0</v>
      </c>
      <c r="AN31" s="3">
        <v>0</v>
      </c>
      <c r="AO31" s="3">
        <v>45820</v>
      </c>
      <c r="AP31" s="3">
        <v>45817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789.21186666666665</v>
      </c>
    </row>
    <row r="32" spans="1:56" ht="27.75" customHeight="1" x14ac:dyDescent="0.45">
      <c r="A32" s="3">
        <v>45812</v>
      </c>
      <c r="B32" s="14" t="s">
        <v>469</v>
      </c>
      <c r="C32" s="9" t="s">
        <v>73</v>
      </c>
      <c r="D32" s="13" t="s">
        <v>475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93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444</v>
      </c>
      <c r="T32" s="12">
        <v>45825</v>
      </c>
      <c r="U32" s="11">
        <v>3000</v>
      </c>
      <c r="V32" s="10">
        <v>0</v>
      </c>
      <c r="W32" s="10">
        <v>3000</v>
      </c>
      <c r="X32" s="10">
        <v>0</v>
      </c>
      <c r="Y32" s="10">
        <v>3150</v>
      </c>
      <c r="Z32" s="9" t="s">
        <v>186</v>
      </c>
      <c r="AA32" s="8">
        <v>2640.33</v>
      </c>
      <c r="AB32" s="8">
        <v>0</v>
      </c>
      <c r="AC32" s="8">
        <v>2640.33</v>
      </c>
      <c r="AD32" s="8">
        <v>0</v>
      </c>
      <c r="AE32" s="8">
        <v>0</v>
      </c>
      <c r="AF32" s="8" t="s">
        <v>462</v>
      </c>
      <c r="AG32" s="1" t="s">
        <v>120</v>
      </c>
      <c r="AH32" s="1" t="s">
        <v>74</v>
      </c>
      <c r="AI32" s="1">
        <v>2</v>
      </c>
      <c r="AJ32" s="3">
        <v>45825</v>
      </c>
      <c r="AK32" s="3">
        <v>0</v>
      </c>
      <c r="AL32" s="3">
        <v>45816</v>
      </c>
      <c r="AM32" s="3">
        <v>45823</v>
      </c>
      <c r="AN32" s="3">
        <v>45824</v>
      </c>
      <c r="AO32" s="3">
        <v>45824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198.88139040000004</v>
      </c>
    </row>
    <row r="33" spans="1:56" ht="27.75" customHeight="1" x14ac:dyDescent="0.45">
      <c r="A33" s="3">
        <v>45812</v>
      </c>
      <c r="B33" s="14" t="s">
        <v>469</v>
      </c>
      <c r="C33" s="9" t="s">
        <v>73</v>
      </c>
      <c r="D33" s="13" t="s">
        <v>222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444</v>
      </c>
      <c r="T33" s="12">
        <v>45825</v>
      </c>
      <c r="U33" s="11">
        <v>10000</v>
      </c>
      <c r="V33" s="10">
        <v>0</v>
      </c>
      <c r="W33" s="10">
        <v>10000</v>
      </c>
      <c r="X33" s="10">
        <v>10400</v>
      </c>
      <c r="Y33" s="10">
        <v>0</v>
      </c>
      <c r="Z33" s="9" t="s">
        <v>186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462</v>
      </c>
      <c r="AG33" s="1" t="s">
        <v>120</v>
      </c>
      <c r="AH33" s="1" t="s">
        <v>74</v>
      </c>
      <c r="AI33" s="1">
        <v>2</v>
      </c>
      <c r="AJ33" s="3">
        <v>45825</v>
      </c>
      <c r="AK33" s="3">
        <v>0</v>
      </c>
      <c r="AL33" s="3">
        <v>45816</v>
      </c>
      <c r="AM33" s="3">
        <v>45823</v>
      </c>
      <c r="AN33" s="3">
        <v>45824</v>
      </c>
      <c r="AO33" s="3">
        <v>45824</v>
      </c>
      <c r="AP33" s="3">
        <v>45820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0</v>
      </c>
    </row>
    <row r="34" spans="1:56" ht="27.75" customHeight="1" x14ac:dyDescent="0.45">
      <c r="A34" s="3">
        <v>45812</v>
      </c>
      <c r="B34" s="14" t="s">
        <v>476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444</v>
      </c>
      <c r="T34" s="12">
        <v>45825</v>
      </c>
      <c r="U34" s="11">
        <v>10000</v>
      </c>
      <c r="V34" s="10">
        <v>0</v>
      </c>
      <c r="W34" s="10">
        <v>10000</v>
      </c>
      <c r="X34" s="10">
        <v>0</v>
      </c>
      <c r="Y34" s="10">
        <v>0</v>
      </c>
      <c r="Z34" s="9" t="s">
        <v>186</v>
      </c>
      <c r="AA34" s="8">
        <v>10477.5</v>
      </c>
      <c r="AB34" s="8">
        <v>0</v>
      </c>
      <c r="AC34" s="8">
        <v>10477.5</v>
      </c>
      <c r="AD34" s="8">
        <v>0</v>
      </c>
      <c r="AE34" s="8">
        <v>0</v>
      </c>
      <c r="AF34" s="8" t="s">
        <v>462</v>
      </c>
      <c r="AG34" s="1" t="s">
        <v>120</v>
      </c>
      <c r="AH34" s="1" t="s">
        <v>77</v>
      </c>
      <c r="AI34" s="1">
        <v>2</v>
      </c>
      <c r="AJ34" s="3">
        <v>45825</v>
      </c>
      <c r="AK34" s="3">
        <v>0</v>
      </c>
      <c r="AL34" s="3">
        <v>0</v>
      </c>
      <c r="AM34" s="3">
        <v>0</v>
      </c>
      <c r="AN34" s="3">
        <v>0</v>
      </c>
      <c r="AO34" s="3">
        <v>45823</v>
      </c>
      <c r="AP34" s="3">
        <v>45820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789.21186666666665</v>
      </c>
    </row>
    <row r="35" spans="1:56" ht="27.75" customHeight="1" x14ac:dyDescent="0.45">
      <c r="A35" s="3">
        <v>45812</v>
      </c>
      <c r="B35" s="14" t="s">
        <v>469</v>
      </c>
      <c r="C35" s="9" t="s">
        <v>73</v>
      </c>
      <c r="D35" s="13" t="s">
        <v>477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444</v>
      </c>
      <c r="T35" s="12">
        <v>45827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467</v>
      </c>
      <c r="AG35" s="1" t="s">
        <v>120</v>
      </c>
      <c r="AH35" s="1" t="s">
        <v>74</v>
      </c>
      <c r="AI35" s="1">
        <v>2</v>
      </c>
      <c r="AJ35" s="3">
        <v>45827</v>
      </c>
      <c r="AK35" s="3">
        <v>0</v>
      </c>
      <c r="AL35" s="3">
        <v>45818</v>
      </c>
      <c r="AM35" s="3">
        <v>45825</v>
      </c>
      <c r="AN35" s="3">
        <v>45826</v>
      </c>
      <c r="AO35" s="3">
        <v>45826</v>
      </c>
      <c r="AP35" s="3">
        <v>45822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331.46898400000003</v>
      </c>
    </row>
    <row r="36" spans="1:56" ht="27.75" customHeight="1" x14ac:dyDescent="0.45">
      <c r="A36" s="3">
        <v>45812</v>
      </c>
      <c r="B36" s="14" t="s">
        <v>469</v>
      </c>
      <c r="C36" s="9" t="s">
        <v>73</v>
      </c>
      <c r="D36" s="13" t="s">
        <v>478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444</v>
      </c>
      <c r="T36" s="12">
        <v>45827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186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467</v>
      </c>
      <c r="AG36" s="1" t="s">
        <v>120</v>
      </c>
      <c r="AH36" s="1" t="s">
        <v>74</v>
      </c>
      <c r="AI36" s="1">
        <v>2</v>
      </c>
      <c r="AJ36" s="3">
        <v>45827</v>
      </c>
      <c r="AK36" s="3">
        <v>0</v>
      </c>
      <c r="AL36" s="3">
        <v>45818</v>
      </c>
      <c r="AM36" s="3">
        <v>45825</v>
      </c>
      <c r="AN36" s="3">
        <v>45826</v>
      </c>
      <c r="AO36" s="3">
        <v>45826</v>
      </c>
      <c r="AP36" s="3">
        <v>45822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331.46898400000003</v>
      </c>
    </row>
    <row r="37" spans="1:56" ht="27.75" customHeight="1" x14ac:dyDescent="0.45">
      <c r="A37" s="3">
        <v>45812</v>
      </c>
      <c r="B37" s="14" t="s">
        <v>469</v>
      </c>
      <c r="C37" s="9" t="s">
        <v>73</v>
      </c>
      <c r="D37" s="13" t="s">
        <v>340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444</v>
      </c>
      <c r="T37" s="12">
        <v>45827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186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 t="s">
        <v>467</v>
      </c>
      <c r="AG37" s="1" t="s">
        <v>120</v>
      </c>
      <c r="AH37" s="1" t="s">
        <v>74</v>
      </c>
      <c r="AI37" s="1">
        <v>2</v>
      </c>
      <c r="AJ37" s="3">
        <v>45827</v>
      </c>
      <c r="AK37" s="3">
        <v>0</v>
      </c>
      <c r="AL37" s="3">
        <v>45818</v>
      </c>
      <c r="AM37" s="3">
        <v>45825</v>
      </c>
      <c r="AN37" s="3">
        <v>45826</v>
      </c>
      <c r="AO37" s="3">
        <v>45826</v>
      </c>
      <c r="AP37" s="3">
        <v>45822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662.93796800000007</v>
      </c>
    </row>
    <row r="38" spans="1:56" ht="27.75" customHeight="1" x14ac:dyDescent="0.45">
      <c r="A38" s="3">
        <v>45812</v>
      </c>
      <c r="B38" s="14" t="s">
        <v>479</v>
      </c>
      <c r="C38" s="9" t="s">
        <v>73</v>
      </c>
      <c r="D38" s="13" t="s">
        <v>480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444</v>
      </c>
      <c r="T38" s="12">
        <v>45827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481</v>
      </c>
      <c r="AG38" s="1" t="s">
        <v>120</v>
      </c>
      <c r="AH38" s="1" t="s">
        <v>74</v>
      </c>
      <c r="AI38" s="1">
        <v>2</v>
      </c>
      <c r="AJ38" s="3">
        <v>45827</v>
      </c>
      <c r="AK38" s="3">
        <v>0</v>
      </c>
      <c r="AL38" s="3">
        <v>45818</v>
      </c>
      <c r="AM38" s="3">
        <v>45825</v>
      </c>
      <c r="AN38" s="3">
        <v>45826</v>
      </c>
      <c r="AO38" s="3">
        <v>45826</v>
      </c>
      <c r="AP38" s="3">
        <v>45822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331.46898400000003</v>
      </c>
    </row>
    <row r="39" spans="1:56" ht="27.75" customHeight="1" x14ac:dyDescent="0.45">
      <c r="A39" s="3">
        <v>45812</v>
      </c>
      <c r="B39" s="14" t="s">
        <v>479</v>
      </c>
      <c r="C39" s="9" t="s">
        <v>73</v>
      </c>
      <c r="D39" s="13" t="s">
        <v>482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444</v>
      </c>
      <c r="T39" s="12">
        <v>45827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481</v>
      </c>
      <c r="AG39" s="1" t="s">
        <v>120</v>
      </c>
      <c r="AH39" s="1" t="s">
        <v>74</v>
      </c>
      <c r="AI39" s="1">
        <v>2</v>
      </c>
      <c r="AJ39" s="3">
        <v>45827</v>
      </c>
      <c r="AK39" s="3">
        <v>0</v>
      </c>
      <c r="AL39" s="3">
        <v>45818</v>
      </c>
      <c r="AM39" s="3">
        <v>45825</v>
      </c>
      <c r="AN39" s="3">
        <v>45826</v>
      </c>
      <c r="AO39" s="3">
        <v>45826</v>
      </c>
      <c r="AP39" s="3">
        <v>45822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331.46898400000003</v>
      </c>
    </row>
    <row r="40" spans="1:56" ht="27.75" customHeight="1" x14ac:dyDescent="0.45">
      <c r="A40" s="3">
        <v>45812</v>
      </c>
      <c r="B40" s="14" t="s">
        <v>483</v>
      </c>
      <c r="C40" s="9" t="s">
        <v>73</v>
      </c>
      <c r="D40" s="13" t="s">
        <v>340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444</v>
      </c>
      <c r="T40" s="12">
        <v>45827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186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481</v>
      </c>
      <c r="AG40" s="1" t="s">
        <v>121</v>
      </c>
      <c r="AH40" s="1" t="s">
        <v>74</v>
      </c>
      <c r="AI40" s="1">
        <v>2</v>
      </c>
      <c r="AJ40" s="3">
        <v>45827</v>
      </c>
      <c r="AK40" s="3">
        <v>0</v>
      </c>
      <c r="AL40" s="3">
        <v>45818</v>
      </c>
      <c r="AM40" s="3">
        <v>45825</v>
      </c>
      <c r="AN40" s="3">
        <v>45826</v>
      </c>
      <c r="AO40" s="3">
        <v>45826</v>
      </c>
      <c r="AP40" s="3">
        <v>45822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705.02926755555563</v>
      </c>
    </row>
    <row r="41" spans="1:56" ht="27.75" customHeight="1" x14ac:dyDescent="0.45">
      <c r="A41" s="3">
        <v>45812</v>
      </c>
      <c r="B41" s="14" t="s">
        <v>483</v>
      </c>
      <c r="C41" s="9" t="s">
        <v>73</v>
      </c>
      <c r="D41" s="13" t="s">
        <v>484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444</v>
      </c>
      <c r="T41" s="12">
        <v>45827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186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481</v>
      </c>
      <c r="AG41" s="1" t="s">
        <v>120</v>
      </c>
      <c r="AH41" s="1" t="s">
        <v>74</v>
      </c>
      <c r="AI41" s="1">
        <v>2</v>
      </c>
      <c r="AJ41" s="3">
        <v>45827</v>
      </c>
      <c r="AK41" s="3">
        <v>0</v>
      </c>
      <c r="AL41" s="3">
        <v>45818</v>
      </c>
      <c r="AM41" s="3">
        <v>45825</v>
      </c>
      <c r="AN41" s="3">
        <v>45826</v>
      </c>
      <c r="AO41" s="3">
        <v>45826</v>
      </c>
      <c r="AP41" s="3">
        <v>45822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352.51463377777782</v>
      </c>
    </row>
    <row r="42" spans="1:56" ht="27.75" customHeight="1" x14ac:dyDescent="0.45">
      <c r="A42" s="3">
        <v>45812</v>
      </c>
      <c r="B42" s="14" t="s">
        <v>479</v>
      </c>
      <c r="C42" s="9" t="s">
        <v>73</v>
      </c>
      <c r="D42" s="13" t="s">
        <v>485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444</v>
      </c>
      <c r="T42" s="12">
        <v>45828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486</v>
      </c>
      <c r="AG42" s="1" t="s">
        <v>120</v>
      </c>
      <c r="AH42" s="1" t="s">
        <v>74</v>
      </c>
      <c r="AI42" s="1">
        <v>2</v>
      </c>
      <c r="AJ42" s="3">
        <v>45828</v>
      </c>
      <c r="AK42" s="3">
        <v>0</v>
      </c>
      <c r="AL42" s="3">
        <v>45819</v>
      </c>
      <c r="AM42" s="3">
        <v>45826</v>
      </c>
      <c r="AN42" s="3">
        <v>45827</v>
      </c>
      <c r="AO42" s="3">
        <v>45827</v>
      </c>
      <c r="AP42" s="3">
        <v>45823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331.46898400000003</v>
      </c>
    </row>
    <row r="43" spans="1:56" ht="27.75" customHeight="1" x14ac:dyDescent="0.45">
      <c r="A43" s="3">
        <v>45812</v>
      </c>
      <c r="B43" s="14" t="s">
        <v>479</v>
      </c>
      <c r="C43" s="9" t="s">
        <v>73</v>
      </c>
      <c r="D43" s="13" t="s">
        <v>183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444</v>
      </c>
      <c r="T43" s="12">
        <v>45828</v>
      </c>
      <c r="U43" s="11">
        <v>10000</v>
      </c>
      <c r="V43" s="10">
        <v>0</v>
      </c>
      <c r="W43" s="10">
        <v>10000</v>
      </c>
      <c r="X43" s="10">
        <v>10200</v>
      </c>
      <c r="Y43" s="10">
        <v>0</v>
      </c>
      <c r="Z43" s="9" t="s">
        <v>186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486</v>
      </c>
      <c r="AG43" s="1" t="s">
        <v>120</v>
      </c>
      <c r="AH43" s="1" t="s">
        <v>74</v>
      </c>
      <c r="AI43" s="1">
        <v>2</v>
      </c>
      <c r="AJ43" s="3">
        <v>45828</v>
      </c>
      <c r="AK43" s="3">
        <v>0</v>
      </c>
      <c r="AL43" s="3">
        <v>45819</v>
      </c>
      <c r="AM43" s="3">
        <v>45826</v>
      </c>
      <c r="AN43" s="3">
        <v>45827</v>
      </c>
      <c r="AO43" s="3">
        <v>45827</v>
      </c>
      <c r="AP43" s="3">
        <v>45823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0</v>
      </c>
    </row>
    <row r="44" spans="1:56" ht="27.75" customHeight="1" x14ac:dyDescent="0.45">
      <c r="A44" s="3">
        <v>45812</v>
      </c>
      <c r="B44" s="14" t="s">
        <v>483</v>
      </c>
      <c r="C44" s="9" t="s">
        <v>73</v>
      </c>
      <c r="D44" s="13" t="s">
        <v>211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444</v>
      </c>
      <c r="T44" s="12">
        <v>45828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186</v>
      </c>
      <c r="AA44" s="8">
        <v>9359.9000000000015</v>
      </c>
      <c r="AB44" s="8">
        <v>0</v>
      </c>
      <c r="AC44" s="8">
        <v>9359.9000000000015</v>
      </c>
      <c r="AD44" s="8">
        <v>0</v>
      </c>
      <c r="AE44" s="8">
        <v>0</v>
      </c>
      <c r="AF44" s="8" t="s">
        <v>486</v>
      </c>
      <c r="AG44" s="1" t="s">
        <v>120</v>
      </c>
      <c r="AH44" s="1" t="s">
        <v>74</v>
      </c>
      <c r="AI44" s="1">
        <v>2</v>
      </c>
      <c r="AJ44" s="3">
        <v>45828</v>
      </c>
      <c r="AK44" s="3">
        <v>0</v>
      </c>
      <c r="AL44" s="3">
        <v>45819</v>
      </c>
      <c r="AM44" s="3">
        <v>45826</v>
      </c>
      <c r="AN44" s="3">
        <v>45827</v>
      </c>
      <c r="AO44" s="3">
        <v>45827</v>
      </c>
      <c r="AP44" s="3">
        <v>45823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705.02926755555563</v>
      </c>
    </row>
    <row r="45" spans="1:56" ht="27.75" customHeight="1" x14ac:dyDescent="0.45">
      <c r="A45" s="3">
        <v>45812</v>
      </c>
      <c r="B45" s="14" t="s">
        <v>469</v>
      </c>
      <c r="C45" s="9" t="s">
        <v>73</v>
      </c>
      <c r="D45" s="13" t="s">
        <v>477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444</v>
      </c>
      <c r="T45" s="12">
        <v>45829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487</v>
      </c>
      <c r="AG45" s="1" t="s">
        <v>121</v>
      </c>
      <c r="AH45" s="1" t="s">
        <v>74</v>
      </c>
      <c r="AI45" s="1">
        <v>2</v>
      </c>
      <c r="AJ45" s="3">
        <v>45829</v>
      </c>
      <c r="AK45" s="3">
        <v>0</v>
      </c>
      <c r="AL45" s="3">
        <v>45820</v>
      </c>
      <c r="AM45" s="3">
        <v>45827</v>
      </c>
      <c r="AN45" s="3">
        <v>45828</v>
      </c>
      <c r="AO45" s="3">
        <v>45828</v>
      </c>
      <c r="AP45" s="3">
        <v>45824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331.46898400000003</v>
      </c>
    </row>
    <row r="46" spans="1:56" ht="27.75" customHeight="1" x14ac:dyDescent="0.45">
      <c r="A46" s="3">
        <v>45812</v>
      </c>
      <c r="B46" s="14" t="s">
        <v>469</v>
      </c>
      <c r="C46" s="9" t="s">
        <v>73</v>
      </c>
      <c r="D46" s="13" t="s">
        <v>488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444</v>
      </c>
      <c r="T46" s="12">
        <v>45829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487</v>
      </c>
      <c r="AG46" s="1" t="s">
        <v>61</v>
      </c>
      <c r="AH46" s="1" t="s">
        <v>74</v>
      </c>
      <c r="AI46" s="1">
        <v>2</v>
      </c>
      <c r="AJ46" s="3">
        <v>45829</v>
      </c>
      <c r="AK46" s="3">
        <v>0</v>
      </c>
      <c r="AL46" s="3">
        <v>45820</v>
      </c>
      <c r="AM46" s="3">
        <v>45827</v>
      </c>
      <c r="AN46" s="3">
        <v>45828</v>
      </c>
      <c r="AO46" s="3">
        <v>45828</v>
      </c>
      <c r="AP46" s="3">
        <v>45824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331.46898400000003</v>
      </c>
    </row>
    <row r="47" spans="1:56" ht="27.75" customHeight="1" x14ac:dyDescent="0.45">
      <c r="A47" s="3">
        <v>45812</v>
      </c>
      <c r="B47" s="14" t="s">
        <v>469</v>
      </c>
      <c r="C47" s="9" t="s">
        <v>73</v>
      </c>
      <c r="D47" s="13" t="s">
        <v>210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444</v>
      </c>
      <c r="T47" s="12">
        <v>45829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487</v>
      </c>
      <c r="AG47" s="1" t="s">
        <v>119</v>
      </c>
      <c r="AH47" s="1" t="s">
        <v>74</v>
      </c>
      <c r="AI47" s="1">
        <v>2</v>
      </c>
      <c r="AJ47" s="3">
        <v>45829</v>
      </c>
      <c r="AK47" s="3">
        <v>0</v>
      </c>
      <c r="AL47" s="3">
        <v>45820</v>
      </c>
      <c r="AM47" s="3">
        <v>45827</v>
      </c>
      <c r="AN47" s="3">
        <v>45828</v>
      </c>
      <c r="AO47" s="3">
        <v>45828</v>
      </c>
      <c r="AP47" s="3">
        <v>45824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331.46898400000003</v>
      </c>
    </row>
    <row r="48" spans="1:56" ht="27.75" customHeight="1" x14ac:dyDescent="0.45">
      <c r="A48" s="3">
        <v>45812</v>
      </c>
      <c r="B48" s="14" t="s">
        <v>469</v>
      </c>
      <c r="C48" s="9" t="s">
        <v>73</v>
      </c>
      <c r="D48" s="13" t="s">
        <v>183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444</v>
      </c>
      <c r="T48" s="12">
        <v>45829</v>
      </c>
      <c r="U48" s="11">
        <v>10000</v>
      </c>
      <c r="V48" s="10">
        <v>0</v>
      </c>
      <c r="W48" s="10">
        <v>10000</v>
      </c>
      <c r="X48" s="10">
        <v>10600</v>
      </c>
      <c r="Y48" s="10">
        <v>0</v>
      </c>
      <c r="Z48" s="9" t="s">
        <v>186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487</v>
      </c>
      <c r="AG48" s="1" t="s">
        <v>119</v>
      </c>
      <c r="AH48" s="1" t="s">
        <v>74</v>
      </c>
      <c r="AI48" s="1">
        <v>2</v>
      </c>
      <c r="AJ48" s="3">
        <v>45829</v>
      </c>
      <c r="AK48" s="3">
        <v>0</v>
      </c>
      <c r="AL48" s="3">
        <v>45820</v>
      </c>
      <c r="AM48" s="3">
        <v>45827</v>
      </c>
      <c r="AN48" s="3">
        <v>45828</v>
      </c>
      <c r="AO48" s="3">
        <v>45828</v>
      </c>
      <c r="AP48" s="3">
        <v>45824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0</v>
      </c>
    </row>
    <row r="49" spans="1:56" ht="27.75" customHeight="1" x14ac:dyDescent="0.45">
      <c r="A49" s="3" t="s">
        <v>141</v>
      </c>
      <c r="B49" s="14" t="s">
        <v>141</v>
      </c>
      <c r="C49" s="9" t="s">
        <v>73</v>
      </c>
      <c r="D49" s="13" t="s">
        <v>61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150</v>
      </c>
      <c r="T49" s="12">
        <v>45838</v>
      </c>
      <c r="U49" s="11">
        <v>275000</v>
      </c>
      <c r="V49" s="10">
        <v>0</v>
      </c>
      <c r="W49" s="10">
        <v>275000</v>
      </c>
      <c r="X49" s="10">
        <v>0</v>
      </c>
      <c r="Y49" s="10">
        <v>288750</v>
      </c>
      <c r="Z49" s="9" t="s">
        <v>186</v>
      </c>
      <c r="AA49" s="8">
        <v>242030.25</v>
      </c>
      <c r="AB49" s="8">
        <v>0</v>
      </c>
      <c r="AC49" s="8">
        <v>242030.25</v>
      </c>
      <c r="AD49" s="8">
        <v>0</v>
      </c>
      <c r="AE49" s="8">
        <v>0</v>
      </c>
      <c r="AF49" s="8">
        <v>0</v>
      </c>
      <c r="AG49" s="1" t="s">
        <v>119</v>
      </c>
      <c r="AH49" s="1" t="s">
        <v>74</v>
      </c>
      <c r="AI49" s="1">
        <v>2</v>
      </c>
      <c r="AJ49" s="3">
        <v>45838</v>
      </c>
      <c r="AK49" s="3">
        <v>0</v>
      </c>
      <c r="AL49" s="3">
        <v>45829</v>
      </c>
      <c r="AM49" s="3">
        <v>45836</v>
      </c>
      <c r="AN49" s="3">
        <v>45837</v>
      </c>
      <c r="AO49" s="3">
        <v>45837</v>
      </c>
      <c r="AP49" s="3">
        <v>45833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18230.794120000006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30</v>
      </c>
      <c r="G50" s="9">
        <v>0</v>
      </c>
      <c r="H50" s="9">
        <v>0</v>
      </c>
      <c r="I50" s="9">
        <v>63</v>
      </c>
      <c r="J50" s="9" t="s">
        <v>78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186</v>
      </c>
      <c r="AA50" s="8">
        <v>350633.03</v>
      </c>
      <c r="AB50" s="8">
        <v>2854</v>
      </c>
      <c r="AC50" s="8">
        <v>347779.03</v>
      </c>
      <c r="AD50" s="8">
        <v>0</v>
      </c>
      <c r="AE50" s="8">
        <v>0</v>
      </c>
      <c r="AF50" s="8" t="s">
        <v>58</v>
      </c>
      <c r="AG50" s="1" t="s">
        <v>119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188</v>
      </c>
      <c r="BD50" s="56">
        <v>0</v>
      </c>
    </row>
    <row r="51" spans="1:56" ht="27.75" customHeight="1" x14ac:dyDescent="0.45">
      <c r="A51" s="3">
        <v>45796</v>
      </c>
      <c r="B51" s="14" t="s">
        <v>368</v>
      </c>
      <c r="C51" s="9" t="s">
        <v>147</v>
      </c>
      <c r="D51" s="13" t="s">
        <v>359</v>
      </c>
      <c r="E51" s="9">
        <v>19</v>
      </c>
      <c r="F51" s="9">
        <v>34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221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 t="s">
        <v>63</v>
      </c>
      <c r="U51" s="11">
        <v>503</v>
      </c>
      <c r="V51" s="10">
        <v>0</v>
      </c>
      <c r="W51" s="10">
        <v>503</v>
      </c>
      <c r="X51" s="10">
        <v>5250</v>
      </c>
      <c r="Y51" s="10">
        <v>0</v>
      </c>
      <c r="Z51" s="9" t="s">
        <v>116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119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214</v>
      </c>
      <c r="BD51" s="56">
        <v>0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34</v>
      </c>
      <c r="G52" s="9" t="s">
        <v>60</v>
      </c>
      <c r="H52" s="9">
        <v>0</v>
      </c>
      <c r="I52" s="9">
        <v>80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116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 t="s">
        <v>58</v>
      </c>
      <c r="AG52" s="1" t="s">
        <v>119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215</v>
      </c>
      <c r="BD52" s="56">
        <v>0</v>
      </c>
    </row>
    <row r="53" spans="1:56" ht="27.75" customHeight="1" x14ac:dyDescent="0.45">
      <c r="A53" s="3">
        <v>0</v>
      </c>
      <c r="B53" s="14" t="s">
        <v>133</v>
      </c>
      <c r="C53" s="9" t="s">
        <v>330</v>
      </c>
      <c r="D53" s="13" t="s">
        <v>528</v>
      </c>
      <c r="E53" s="9">
        <v>20</v>
      </c>
      <c r="F53" s="9">
        <v>32</v>
      </c>
      <c r="G53" s="9" t="s">
        <v>60</v>
      </c>
      <c r="H53" s="9">
        <v>0</v>
      </c>
      <c r="I53" s="9">
        <v>60</v>
      </c>
      <c r="J53" s="9" t="s">
        <v>57</v>
      </c>
      <c r="K53" s="9">
        <v>5</v>
      </c>
      <c r="L53" s="9" t="s">
        <v>93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71</v>
      </c>
      <c r="T53" s="12">
        <v>45829</v>
      </c>
      <c r="U53" s="11">
        <v>20000</v>
      </c>
      <c r="V53" s="10">
        <v>0</v>
      </c>
      <c r="W53" s="10">
        <v>20000</v>
      </c>
      <c r="X53" s="10">
        <v>0</v>
      </c>
      <c r="Y53" s="10">
        <v>21000</v>
      </c>
      <c r="Z53" s="9" t="s">
        <v>146</v>
      </c>
      <c r="AA53" s="8">
        <v>18719.800000000003</v>
      </c>
      <c r="AB53" s="8">
        <v>7658</v>
      </c>
      <c r="AC53" s="8">
        <v>11061.800000000003</v>
      </c>
      <c r="AD53" s="8">
        <v>0</v>
      </c>
      <c r="AE53" s="8">
        <v>0</v>
      </c>
      <c r="AF53" s="8">
        <v>0</v>
      </c>
      <c r="AG53" s="1" t="s">
        <v>121</v>
      </c>
      <c r="AH53" s="1" t="s">
        <v>74</v>
      </c>
      <c r="AI53" s="1">
        <v>2</v>
      </c>
      <c r="AJ53" s="3">
        <v>45829</v>
      </c>
      <c r="AK53" s="3">
        <v>0</v>
      </c>
      <c r="AL53" s="3">
        <v>45820</v>
      </c>
      <c r="AM53" s="3">
        <v>45827</v>
      </c>
      <c r="AN53" s="3">
        <v>45828</v>
      </c>
      <c r="AO53" s="3">
        <v>45828</v>
      </c>
      <c r="AP53" s="3">
        <v>45824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105</v>
      </c>
      <c r="BD53" s="56">
        <v>679.07161111111111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20</v>
      </c>
      <c r="F54" s="9">
        <v>37</v>
      </c>
      <c r="G54" s="9" t="s">
        <v>60</v>
      </c>
      <c r="H54" s="9">
        <v>0</v>
      </c>
      <c r="I54" s="9">
        <v>65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146</v>
      </c>
      <c r="AA54" s="8">
        <v>18719.800000000003</v>
      </c>
      <c r="AB54" s="8">
        <v>7658</v>
      </c>
      <c r="AC54" s="8">
        <v>11061.800000000003</v>
      </c>
      <c r="AD54" s="8">
        <v>0</v>
      </c>
      <c r="AE54" s="8">
        <v>0</v>
      </c>
      <c r="AF54" s="8" t="s">
        <v>58</v>
      </c>
      <c r="AG54" s="1" t="s">
        <v>121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105</v>
      </c>
      <c r="BD54" s="56">
        <v>0</v>
      </c>
    </row>
    <row r="55" spans="1:56" ht="27.75" customHeight="1" x14ac:dyDescent="0.45">
      <c r="A55" s="3">
        <v>45796</v>
      </c>
      <c r="B55" s="14" t="s">
        <v>369</v>
      </c>
      <c r="C55" s="9" t="s">
        <v>147</v>
      </c>
      <c r="D55" s="13" t="s">
        <v>361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45821</v>
      </c>
      <c r="U55" s="11">
        <v>3280</v>
      </c>
      <c r="V55" s="10">
        <v>2447</v>
      </c>
      <c r="W55" s="10">
        <v>833</v>
      </c>
      <c r="X55" s="10">
        <v>5975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121</v>
      </c>
      <c r="AH55" s="1" t="s">
        <v>75</v>
      </c>
      <c r="AI55" s="1">
        <v>4</v>
      </c>
      <c r="AJ55" s="3">
        <v>45821</v>
      </c>
      <c r="AK55" s="3">
        <v>45817</v>
      </c>
      <c r="AL55" s="3">
        <v>45810</v>
      </c>
      <c r="AM55" s="3">
        <v>45818</v>
      </c>
      <c r="AN55" s="3">
        <v>45819</v>
      </c>
      <c r="AO55" s="3">
        <v>45820</v>
      </c>
      <c r="AP55" s="3">
        <v>45816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45796</v>
      </c>
      <c r="B56" s="14" t="s">
        <v>370</v>
      </c>
      <c r="C56" s="9" t="s">
        <v>147</v>
      </c>
      <c r="D56" s="13" t="s">
        <v>261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45821</v>
      </c>
      <c r="U56" s="11">
        <v>3853</v>
      </c>
      <c r="V56" s="10">
        <v>840</v>
      </c>
      <c r="W56" s="10">
        <v>3013</v>
      </c>
      <c r="X56" s="10">
        <v>15401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121</v>
      </c>
      <c r="AH56" s="1" t="s">
        <v>75</v>
      </c>
      <c r="AI56" s="1">
        <v>4</v>
      </c>
      <c r="AJ56" s="3">
        <v>45821</v>
      </c>
      <c r="AK56" s="3">
        <v>45817</v>
      </c>
      <c r="AL56" s="3">
        <v>45810</v>
      </c>
      <c r="AM56" s="3">
        <v>45818</v>
      </c>
      <c r="AN56" s="3">
        <v>45819</v>
      </c>
      <c r="AO56" s="3">
        <v>45820</v>
      </c>
      <c r="AP56" s="3">
        <v>45816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45796</v>
      </c>
      <c r="B57" s="14" t="s">
        <v>370</v>
      </c>
      <c r="C57" s="9" t="s">
        <v>147</v>
      </c>
      <c r="D57" s="13" t="s">
        <v>209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45821</v>
      </c>
      <c r="U57" s="11">
        <v>4349</v>
      </c>
      <c r="V57" s="10">
        <v>0</v>
      </c>
      <c r="W57" s="10">
        <v>4349</v>
      </c>
      <c r="X57" s="10">
        <v>0</v>
      </c>
      <c r="Y57" s="10">
        <v>4566.45</v>
      </c>
      <c r="Z57" s="9" t="s">
        <v>81</v>
      </c>
      <c r="AA57" s="8">
        <v>4556.6647499999999</v>
      </c>
      <c r="AB57" s="8">
        <v>4556.6647499999999</v>
      </c>
      <c r="AC57" s="8">
        <v>0</v>
      </c>
      <c r="AD57" s="8">
        <v>0</v>
      </c>
      <c r="AE57" s="8">
        <v>4556.6647499999999</v>
      </c>
      <c r="AF57" s="8">
        <v>0</v>
      </c>
      <c r="AG57" s="1" t="s">
        <v>119</v>
      </c>
      <c r="AH57" s="1" t="s">
        <v>75</v>
      </c>
      <c r="AI57" s="1">
        <v>4</v>
      </c>
      <c r="AJ57" s="3">
        <v>45821</v>
      </c>
      <c r="AK57" s="3">
        <v>45817</v>
      </c>
      <c r="AL57" s="3">
        <v>45810</v>
      </c>
      <c r="AM57" s="3">
        <v>45818</v>
      </c>
      <c r="AN57" s="3">
        <v>45819</v>
      </c>
      <c r="AO57" s="3">
        <v>45820</v>
      </c>
      <c r="AP57" s="3">
        <v>45816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45796</v>
      </c>
      <c r="B58" s="14" t="s">
        <v>373</v>
      </c>
      <c r="C58" s="9" t="s">
        <v>147</v>
      </c>
      <c r="D58" s="13" t="s">
        <v>154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45821</v>
      </c>
      <c r="U58" s="11">
        <v>17200</v>
      </c>
      <c r="V58" s="10">
        <v>0</v>
      </c>
      <c r="W58" s="10">
        <v>17200</v>
      </c>
      <c r="X58" s="10">
        <v>35200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45821</v>
      </c>
      <c r="AK58" s="3">
        <v>45817</v>
      </c>
      <c r="AL58" s="3">
        <v>45810</v>
      </c>
      <c r="AM58" s="3">
        <v>45818</v>
      </c>
      <c r="AN58" s="3">
        <v>45819</v>
      </c>
      <c r="AO58" s="3">
        <v>45820</v>
      </c>
      <c r="AP58" s="3">
        <v>45816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364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45796</v>
      </c>
      <c r="B59" s="14" t="s">
        <v>374</v>
      </c>
      <c r="C59" s="9" t="s">
        <v>147</v>
      </c>
      <c r="D59" s="13" t="s">
        <v>263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45821</v>
      </c>
      <c r="U59" s="11">
        <v>10000</v>
      </c>
      <c r="V59" s="10">
        <v>3920</v>
      </c>
      <c r="W59" s="10">
        <v>6080</v>
      </c>
      <c r="X59" s="10">
        <v>12101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120</v>
      </c>
      <c r="AH59" s="1" t="s">
        <v>75</v>
      </c>
      <c r="AI59" s="1">
        <v>4</v>
      </c>
      <c r="AJ59" s="3">
        <v>45821</v>
      </c>
      <c r="AK59" s="3">
        <v>45817</v>
      </c>
      <c r="AL59" s="3">
        <v>45810</v>
      </c>
      <c r="AM59" s="3">
        <v>45818</v>
      </c>
      <c r="AN59" s="3">
        <v>45819</v>
      </c>
      <c r="AO59" s="3">
        <v>45820</v>
      </c>
      <c r="AP59" s="3">
        <v>45816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45766</v>
      </c>
      <c r="B60" s="14" t="s">
        <v>323</v>
      </c>
      <c r="C60" s="9" t="s">
        <v>147</v>
      </c>
      <c r="D60" s="13" t="s">
        <v>263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221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45821</v>
      </c>
      <c r="U60" s="11">
        <v>1120</v>
      </c>
      <c r="V60" s="10">
        <v>1120</v>
      </c>
      <c r="W60" s="10">
        <v>0</v>
      </c>
      <c r="X60" s="10">
        <v>1200</v>
      </c>
      <c r="Y60" s="10">
        <v>0</v>
      </c>
      <c r="Z60" s="9" t="s">
        <v>81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 t="s">
        <v>240</v>
      </c>
      <c r="AG60" s="1" t="s">
        <v>121</v>
      </c>
      <c r="AH60" s="1" t="s">
        <v>75</v>
      </c>
      <c r="AI60" s="1">
        <v>4</v>
      </c>
      <c r="AJ60" s="3">
        <v>45821</v>
      </c>
      <c r="AK60" s="3">
        <v>45817</v>
      </c>
      <c r="AL60" s="3">
        <v>45810</v>
      </c>
      <c r="AM60" s="3">
        <v>45818</v>
      </c>
      <c r="AN60" s="3">
        <v>45819</v>
      </c>
      <c r="AO60" s="3">
        <v>45820</v>
      </c>
      <c r="AP60" s="3">
        <v>45816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45799</v>
      </c>
      <c r="B61" s="14" t="s">
        <v>407</v>
      </c>
      <c r="C61" s="9" t="s">
        <v>385</v>
      </c>
      <c r="D61" s="13" t="s">
        <v>386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12000</v>
      </c>
      <c r="V61" s="10">
        <v>0</v>
      </c>
      <c r="W61" s="10">
        <v>12000</v>
      </c>
      <c r="X61" s="10">
        <v>8045</v>
      </c>
      <c r="Y61" s="10">
        <v>4152.75</v>
      </c>
      <c r="Z61" s="9" t="s">
        <v>81</v>
      </c>
      <c r="AA61" s="8">
        <v>4118.9881425000003</v>
      </c>
      <c r="AB61" s="8">
        <v>4118.9881425000003</v>
      </c>
      <c r="AC61" s="8">
        <v>0</v>
      </c>
      <c r="AD61" s="8">
        <v>4118.9881425000003</v>
      </c>
      <c r="AE61" s="8">
        <v>0</v>
      </c>
      <c r="AF61" s="8" t="s">
        <v>240</v>
      </c>
      <c r="AG61" s="1" t="s">
        <v>121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45810</v>
      </c>
      <c r="B62" s="14" t="s">
        <v>451</v>
      </c>
      <c r="C62" s="9" t="s">
        <v>452</v>
      </c>
      <c r="D62" s="13" t="s">
        <v>386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45819</v>
      </c>
      <c r="U62" s="11">
        <v>1500</v>
      </c>
      <c r="V62" s="10">
        <v>0</v>
      </c>
      <c r="W62" s="10">
        <v>1500</v>
      </c>
      <c r="X62" s="10">
        <v>0</v>
      </c>
      <c r="Y62" s="10">
        <v>1575</v>
      </c>
      <c r="Z62" s="9" t="s">
        <v>81</v>
      </c>
      <c r="AA62" s="8">
        <v>1487.8050000000001</v>
      </c>
      <c r="AB62" s="8">
        <v>1487.8050000000001</v>
      </c>
      <c r="AC62" s="8">
        <v>0</v>
      </c>
      <c r="AD62" s="8">
        <v>1487.8050000000001</v>
      </c>
      <c r="AE62" s="8">
        <v>0</v>
      </c>
      <c r="AF62" s="8">
        <v>0</v>
      </c>
      <c r="AG62" s="1" t="s">
        <v>120</v>
      </c>
      <c r="AH62" s="1" t="s">
        <v>75</v>
      </c>
      <c r="AI62" s="1">
        <v>4</v>
      </c>
      <c r="AJ62" s="3">
        <v>45819</v>
      </c>
      <c r="AK62" s="3">
        <v>45815</v>
      </c>
      <c r="AL62" s="3">
        <v>45808</v>
      </c>
      <c r="AM62" s="3">
        <v>45816</v>
      </c>
      <c r="AN62" s="3">
        <v>45817</v>
      </c>
      <c r="AO62" s="3">
        <v>45818</v>
      </c>
      <c r="AP62" s="3">
        <v>45814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45799</v>
      </c>
      <c r="B63" s="14" t="s">
        <v>407</v>
      </c>
      <c r="C63" s="9" t="s">
        <v>385</v>
      </c>
      <c r="D63" s="13" t="s">
        <v>387</v>
      </c>
      <c r="E63" s="9">
        <v>20</v>
      </c>
      <c r="F63" s="9">
        <v>34</v>
      </c>
      <c r="G63" s="9" t="s">
        <v>60</v>
      </c>
      <c r="H63" s="9" t="s">
        <v>66</v>
      </c>
      <c r="I63" s="9">
        <v>95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45819</v>
      </c>
      <c r="U63" s="11">
        <v>8000</v>
      </c>
      <c r="V63" s="10">
        <v>0</v>
      </c>
      <c r="W63" s="10">
        <v>8000</v>
      </c>
      <c r="X63" s="10">
        <v>8450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 t="s">
        <v>240</v>
      </c>
      <c r="AG63" s="1" t="s">
        <v>119</v>
      </c>
      <c r="AH63" s="1" t="s">
        <v>75</v>
      </c>
      <c r="AI63" s="1">
        <v>4</v>
      </c>
      <c r="AJ63" s="3">
        <v>45819</v>
      </c>
      <c r="AK63" s="3">
        <v>45815</v>
      </c>
      <c r="AL63" s="3">
        <v>45808</v>
      </c>
      <c r="AM63" s="3">
        <v>45816</v>
      </c>
      <c r="AN63" s="3">
        <v>45817</v>
      </c>
      <c r="AO63" s="3">
        <v>45818</v>
      </c>
      <c r="AP63" s="3">
        <v>45814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45810</v>
      </c>
      <c r="B64" s="14" t="s">
        <v>451</v>
      </c>
      <c r="C64" s="9" t="s">
        <v>452</v>
      </c>
      <c r="D64" s="13" t="s">
        <v>387</v>
      </c>
      <c r="E64" s="9">
        <v>20</v>
      </c>
      <c r="F64" s="9">
        <v>34</v>
      </c>
      <c r="G64" s="9" t="s">
        <v>60</v>
      </c>
      <c r="H64" s="9" t="s">
        <v>66</v>
      </c>
      <c r="I64" s="9">
        <v>95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71</v>
      </c>
      <c r="T64" s="12">
        <v>45819</v>
      </c>
      <c r="U64" s="11">
        <v>1000</v>
      </c>
      <c r="V64" s="10">
        <v>0</v>
      </c>
      <c r="W64" s="10">
        <v>1000</v>
      </c>
      <c r="X64" s="10">
        <v>1000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>
        <v>45819</v>
      </c>
      <c r="AK64" s="3">
        <v>45815</v>
      </c>
      <c r="AL64" s="3">
        <v>45808</v>
      </c>
      <c r="AM64" s="3">
        <v>45816</v>
      </c>
      <c r="AN64" s="3">
        <v>45817</v>
      </c>
      <c r="AO64" s="3">
        <v>45818</v>
      </c>
      <c r="AP64" s="3">
        <v>45814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45782</v>
      </c>
      <c r="B65" s="14" t="s">
        <v>358</v>
      </c>
      <c r="C65" s="9" t="s">
        <v>80</v>
      </c>
      <c r="D65" s="13" t="s">
        <v>311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45820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81</v>
      </c>
      <c r="AA65" s="8">
        <v>5518.15</v>
      </c>
      <c r="AB65" s="8">
        <v>5518.15</v>
      </c>
      <c r="AC65" s="8">
        <v>0</v>
      </c>
      <c r="AD65" s="8">
        <v>5518.15</v>
      </c>
      <c r="AE65" s="8">
        <v>0</v>
      </c>
      <c r="AF65" s="8">
        <v>0</v>
      </c>
      <c r="AG65" s="1" t="s">
        <v>119</v>
      </c>
      <c r="AH65" s="1" t="s">
        <v>75</v>
      </c>
      <c r="AI65" s="1">
        <v>4</v>
      </c>
      <c r="AJ65" s="3">
        <v>45820</v>
      </c>
      <c r="AK65" s="3">
        <v>45816</v>
      </c>
      <c r="AL65" s="3">
        <v>45809</v>
      </c>
      <c r="AM65" s="3">
        <v>45817</v>
      </c>
      <c r="AN65" s="3">
        <v>45818</v>
      </c>
      <c r="AO65" s="3">
        <v>45819</v>
      </c>
      <c r="AP65" s="3">
        <v>45815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45756</v>
      </c>
      <c r="B66" s="14" t="s">
        <v>314</v>
      </c>
      <c r="C66" s="9" t="s">
        <v>80</v>
      </c>
      <c r="D66" s="13" t="s">
        <v>315</v>
      </c>
      <c r="E66" s="9">
        <v>20</v>
      </c>
      <c r="F66" s="9">
        <v>37</v>
      </c>
      <c r="G66" s="9" t="s">
        <v>60</v>
      </c>
      <c r="H66" s="9" t="s">
        <v>76</v>
      </c>
      <c r="I66" s="9">
        <v>97</v>
      </c>
      <c r="J66" s="9" t="s">
        <v>57</v>
      </c>
      <c r="K66" s="9">
        <v>5</v>
      </c>
      <c r="L66" s="9" t="s">
        <v>93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45820</v>
      </c>
      <c r="U66" s="11">
        <v>3000</v>
      </c>
      <c r="V66" s="10">
        <v>3148</v>
      </c>
      <c r="W66" s="10">
        <v>0</v>
      </c>
      <c r="X66" s="10">
        <v>6505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45820</v>
      </c>
      <c r="AK66" s="3">
        <v>45816</v>
      </c>
      <c r="AL66" s="3">
        <v>45809</v>
      </c>
      <c r="AM66" s="3">
        <v>45817</v>
      </c>
      <c r="AN66" s="3">
        <v>45818</v>
      </c>
      <c r="AO66" s="3">
        <v>45819</v>
      </c>
      <c r="AP66" s="3">
        <v>45815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45740</v>
      </c>
      <c r="B67" s="14" t="s">
        <v>303</v>
      </c>
      <c r="C67" s="9" t="s">
        <v>80</v>
      </c>
      <c r="D67" s="13" t="s">
        <v>257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45820</v>
      </c>
      <c r="U67" s="11">
        <v>2500</v>
      </c>
      <c r="V67" s="10">
        <v>2825</v>
      </c>
      <c r="W67" s="10">
        <v>0</v>
      </c>
      <c r="X67" s="10">
        <v>5688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45820</v>
      </c>
      <c r="AK67" s="3">
        <v>45816</v>
      </c>
      <c r="AL67" s="3">
        <v>45809</v>
      </c>
      <c r="AM67" s="3">
        <v>45817</v>
      </c>
      <c r="AN67" s="3">
        <v>45818</v>
      </c>
      <c r="AO67" s="3">
        <v>45819</v>
      </c>
      <c r="AP67" s="3">
        <v>45815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140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45752</v>
      </c>
      <c r="B68" s="14" t="s">
        <v>309</v>
      </c>
      <c r="C68" s="9" t="s">
        <v>80</v>
      </c>
      <c r="D68" s="13" t="s">
        <v>310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45820</v>
      </c>
      <c r="U68" s="11">
        <v>5000</v>
      </c>
      <c r="V68" s="10">
        <v>5168</v>
      </c>
      <c r="W68" s="10">
        <v>0</v>
      </c>
      <c r="X68" s="10">
        <v>5400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45820</v>
      </c>
      <c r="AK68" s="3">
        <v>45816</v>
      </c>
      <c r="AL68" s="3">
        <v>45809</v>
      </c>
      <c r="AM68" s="3">
        <v>45817</v>
      </c>
      <c r="AN68" s="3">
        <v>45818</v>
      </c>
      <c r="AO68" s="3">
        <v>45819</v>
      </c>
      <c r="AP68" s="3">
        <v>45815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313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45808</v>
      </c>
      <c r="B69" s="14" t="s">
        <v>445</v>
      </c>
      <c r="C69" s="9" t="s">
        <v>436</v>
      </c>
      <c r="D69" s="13" t="s">
        <v>437</v>
      </c>
      <c r="E69" s="9">
        <v>20</v>
      </c>
      <c r="F69" s="9">
        <v>30</v>
      </c>
      <c r="G69" s="9" t="s">
        <v>60</v>
      </c>
      <c r="H69" s="9" t="s">
        <v>66</v>
      </c>
      <c r="I69" s="9">
        <v>80</v>
      </c>
      <c r="J69" s="9" t="s">
        <v>57</v>
      </c>
      <c r="K69" s="9">
        <v>5</v>
      </c>
      <c r="L69" s="9" t="s">
        <v>220</v>
      </c>
      <c r="M69" s="10">
        <v>21</v>
      </c>
      <c r="N69" s="9">
        <v>33</v>
      </c>
      <c r="O69" s="9">
        <v>40</v>
      </c>
      <c r="P69" s="10">
        <v>170.969464512</v>
      </c>
      <c r="Q69" s="10">
        <v>0</v>
      </c>
      <c r="R69" s="10">
        <v>170.969464512</v>
      </c>
      <c r="S69" s="9" t="s">
        <v>71</v>
      </c>
      <c r="T69" s="12">
        <v>45821</v>
      </c>
      <c r="U69" s="11">
        <v>10000</v>
      </c>
      <c r="V69" s="10">
        <v>0</v>
      </c>
      <c r="W69" s="10">
        <v>10000</v>
      </c>
      <c r="X69" s="10">
        <v>0</v>
      </c>
      <c r="Y69" s="10">
        <v>10500</v>
      </c>
      <c r="Z69" s="9" t="s">
        <v>81</v>
      </c>
      <c r="AA69" s="8">
        <v>8801.1</v>
      </c>
      <c r="AB69" s="8">
        <v>8801.1</v>
      </c>
      <c r="AC69" s="8">
        <v>0</v>
      </c>
      <c r="AD69" s="8">
        <v>0</v>
      </c>
      <c r="AE69" s="8">
        <v>8801.1</v>
      </c>
      <c r="AF69" s="8">
        <v>0</v>
      </c>
      <c r="AG69" s="1" t="s">
        <v>120</v>
      </c>
      <c r="AH69" s="1" t="s">
        <v>68</v>
      </c>
      <c r="AI69" s="1">
        <v>4</v>
      </c>
      <c r="AJ69" s="3">
        <v>45821</v>
      </c>
      <c r="AK69" s="3">
        <v>45817</v>
      </c>
      <c r="AL69" s="3">
        <v>45811</v>
      </c>
      <c r="AM69" s="3">
        <v>45818</v>
      </c>
      <c r="AN69" s="3">
        <v>45819</v>
      </c>
      <c r="AO69" s="3">
        <v>45819</v>
      </c>
      <c r="AP69" s="3">
        <v>45816</v>
      </c>
      <c r="AQ69" s="3">
        <v>45820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45808</v>
      </c>
      <c r="B70" s="14" t="s">
        <v>453</v>
      </c>
      <c r="C70" s="9" t="s">
        <v>147</v>
      </c>
      <c r="D70" s="13" t="s">
        <v>155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322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>
        <v>45822</v>
      </c>
      <c r="U70" s="11">
        <v>5040</v>
      </c>
      <c r="V70" s="10">
        <v>0</v>
      </c>
      <c r="W70" s="10">
        <v>5040</v>
      </c>
      <c r="X70" s="10">
        <v>0</v>
      </c>
      <c r="Y70" s="10">
        <v>5292</v>
      </c>
      <c r="Z70" s="9" t="s">
        <v>81</v>
      </c>
      <c r="AA70" s="8">
        <v>5280.6600000000008</v>
      </c>
      <c r="AB70" s="8">
        <v>5280.6600000000008</v>
      </c>
      <c r="AC70" s="8">
        <v>0</v>
      </c>
      <c r="AD70" s="8">
        <v>0</v>
      </c>
      <c r="AE70" s="8">
        <v>5280.6600000000008</v>
      </c>
      <c r="AF70" s="8">
        <v>0</v>
      </c>
      <c r="AG70" s="1" t="s">
        <v>120</v>
      </c>
      <c r="AH70" s="1" t="s">
        <v>75</v>
      </c>
      <c r="AI70" s="1">
        <v>4</v>
      </c>
      <c r="AJ70" s="3">
        <v>45822</v>
      </c>
      <c r="AK70" s="3">
        <v>45818</v>
      </c>
      <c r="AL70" s="3">
        <v>45811</v>
      </c>
      <c r="AM70" s="3">
        <v>45819</v>
      </c>
      <c r="AN70" s="3">
        <v>45820</v>
      </c>
      <c r="AO70" s="3">
        <v>45821</v>
      </c>
      <c r="AP70" s="3">
        <v>45817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45803</v>
      </c>
      <c r="B71" s="14" t="s">
        <v>412</v>
      </c>
      <c r="C71" s="9" t="s">
        <v>111</v>
      </c>
      <c r="D71" s="13" t="s">
        <v>413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45831</v>
      </c>
      <c r="U71" s="11">
        <v>3000</v>
      </c>
      <c r="V71" s="10">
        <v>0</v>
      </c>
      <c r="W71" s="10">
        <v>3000</v>
      </c>
      <c r="X71" s="10">
        <v>0</v>
      </c>
      <c r="Y71" s="10">
        <v>3150</v>
      </c>
      <c r="Z71" s="9" t="s">
        <v>81</v>
      </c>
      <c r="AA71" s="8">
        <v>3310.89</v>
      </c>
      <c r="AB71" s="8">
        <v>3310.89</v>
      </c>
      <c r="AC71" s="8">
        <v>0</v>
      </c>
      <c r="AD71" s="8">
        <v>3310.89</v>
      </c>
      <c r="AE71" s="8">
        <v>0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45831</v>
      </c>
      <c r="AK71" s="3">
        <v>45827</v>
      </c>
      <c r="AL71" s="3">
        <v>45820</v>
      </c>
      <c r="AM71" s="3">
        <v>45828</v>
      </c>
      <c r="AN71" s="3">
        <v>45829</v>
      </c>
      <c r="AO71" s="3">
        <v>45830</v>
      </c>
      <c r="AP71" s="3">
        <v>45826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45803</v>
      </c>
      <c r="B72" s="14" t="s">
        <v>408</v>
      </c>
      <c r="C72" s="9" t="s">
        <v>111</v>
      </c>
      <c r="D72" s="13" t="s">
        <v>409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45835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81</v>
      </c>
      <c r="AA72" s="8">
        <v>3310.89</v>
      </c>
      <c r="AB72" s="8">
        <v>3310.89</v>
      </c>
      <c r="AC72" s="8">
        <v>0</v>
      </c>
      <c r="AD72" s="8">
        <v>0</v>
      </c>
      <c r="AE72" s="8">
        <v>3310.89</v>
      </c>
      <c r="AF72" s="8">
        <v>0</v>
      </c>
      <c r="AG72" s="1" t="s">
        <v>120</v>
      </c>
      <c r="AH72" s="1" t="s">
        <v>75</v>
      </c>
      <c r="AI72" s="1">
        <v>4</v>
      </c>
      <c r="AJ72" s="3">
        <v>45835</v>
      </c>
      <c r="AK72" s="3">
        <v>45831</v>
      </c>
      <c r="AL72" s="3">
        <v>45824</v>
      </c>
      <c r="AM72" s="3">
        <v>45832</v>
      </c>
      <c r="AN72" s="3">
        <v>45833</v>
      </c>
      <c r="AO72" s="3">
        <v>45834</v>
      </c>
      <c r="AP72" s="3">
        <v>45830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45814</v>
      </c>
      <c r="B73" s="14" t="s">
        <v>500</v>
      </c>
      <c r="C73" s="9" t="s">
        <v>501</v>
      </c>
      <c r="D73" s="13" t="s">
        <v>502</v>
      </c>
      <c r="E73" s="9">
        <v>20</v>
      </c>
      <c r="F73" s="9">
        <v>37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45835</v>
      </c>
      <c r="U73" s="11">
        <v>20000</v>
      </c>
      <c r="V73" s="10">
        <v>0</v>
      </c>
      <c r="W73" s="10">
        <v>20000</v>
      </c>
      <c r="X73" s="10">
        <v>0</v>
      </c>
      <c r="Y73" s="10">
        <v>21000</v>
      </c>
      <c r="Z73" s="9" t="s">
        <v>81</v>
      </c>
      <c r="AA73" s="8">
        <v>21513.800000000003</v>
      </c>
      <c r="AB73" s="8">
        <v>21513.800000000003</v>
      </c>
      <c r="AC73" s="8">
        <v>0</v>
      </c>
      <c r="AD73" s="8">
        <v>0</v>
      </c>
      <c r="AE73" s="8">
        <v>21513.800000000003</v>
      </c>
      <c r="AF73" s="8">
        <v>0</v>
      </c>
      <c r="AG73" s="1" t="s">
        <v>120</v>
      </c>
      <c r="AH73" s="1" t="s">
        <v>75</v>
      </c>
      <c r="AI73" s="1">
        <v>4</v>
      </c>
      <c r="AJ73" s="3">
        <v>45835</v>
      </c>
      <c r="AK73" s="3">
        <v>45831</v>
      </c>
      <c r="AL73" s="3">
        <v>45824</v>
      </c>
      <c r="AM73" s="3">
        <v>45832</v>
      </c>
      <c r="AN73" s="3">
        <v>45833</v>
      </c>
      <c r="AO73" s="3">
        <v>45834</v>
      </c>
      <c r="AP73" s="3">
        <v>45830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140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45814</v>
      </c>
      <c r="B74" s="14" t="s">
        <v>500</v>
      </c>
      <c r="C74" s="9" t="s">
        <v>501</v>
      </c>
      <c r="D74" s="13" t="s">
        <v>503</v>
      </c>
      <c r="E74" s="9">
        <v>20</v>
      </c>
      <c r="F74" s="9">
        <v>37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45835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81</v>
      </c>
      <c r="AA74" s="8">
        <v>10756.900000000001</v>
      </c>
      <c r="AB74" s="8">
        <v>10756.900000000001</v>
      </c>
      <c r="AC74" s="8">
        <v>0</v>
      </c>
      <c r="AD74" s="8">
        <v>0</v>
      </c>
      <c r="AE74" s="8">
        <v>10756.900000000001</v>
      </c>
      <c r="AF74" s="8">
        <v>0</v>
      </c>
      <c r="AG74" s="1" t="s">
        <v>120</v>
      </c>
      <c r="AH74" s="1" t="s">
        <v>75</v>
      </c>
      <c r="AI74" s="1">
        <v>4</v>
      </c>
      <c r="AJ74" s="3">
        <v>45835</v>
      </c>
      <c r="AK74" s="3">
        <v>45831</v>
      </c>
      <c r="AL74" s="3">
        <v>45824</v>
      </c>
      <c r="AM74" s="3">
        <v>45832</v>
      </c>
      <c r="AN74" s="3">
        <v>45833</v>
      </c>
      <c r="AO74" s="3">
        <v>45834</v>
      </c>
      <c r="AP74" s="3">
        <v>45830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45814</v>
      </c>
      <c r="B75" s="14" t="s">
        <v>500</v>
      </c>
      <c r="C75" s="9" t="s">
        <v>501</v>
      </c>
      <c r="D75" s="13" t="s">
        <v>504</v>
      </c>
      <c r="E75" s="9">
        <v>20</v>
      </c>
      <c r="F75" s="9">
        <v>37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45835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81</v>
      </c>
      <c r="AA75" s="8">
        <v>10756.900000000001</v>
      </c>
      <c r="AB75" s="8">
        <v>0</v>
      </c>
      <c r="AC75" s="8">
        <v>10756.900000000001</v>
      </c>
      <c r="AD75" s="8">
        <v>0</v>
      </c>
      <c r="AE75" s="8">
        <v>10756.900000000001</v>
      </c>
      <c r="AF75" s="8">
        <v>0</v>
      </c>
      <c r="AG75" s="1" t="s">
        <v>61</v>
      </c>
      <c r="AH75" s="1" t="s">
        <v>75</v>
      </c>
      <c r="AI75" s="1">
        <v>4</v>
      </c>
      <c r="AJ75" s="3">
        <v>45835</v>
      </c>
      <c r="AK75" s="3">
        <v>45831</v>
      </c>
      <c r="AL75" s="3">
        <v>45824</v>
      </c>
      <c r="AM75" s="3">
        <v>45832</v>
      </c>
      <c r="AN75" s="3">
        <v>45833</v>
      </c>
      <c r="AO75" s="3">
        <v>45834</v>
      </c>
      <c r="AP75" s="3">
        <v>45830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812.74355555555564</v>
      </c>
    </row>
    <row r="76" spans="1:56" ht="27.75" customHeight="1" x14ac:dyDescent="0.45">
      <c r="A76" s="3">
        <v>45814</v>
      </c>
      <c r="B76" s="14" t="s">
        <v>505</v>
      </c>
      <c r="C76" s="9" t="s">
        <v>501</v>
      </c>
      <c r="D76" s="13" t="s">
        <v>506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93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45835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81</v>
      </c>
      <c r="AA76" s="8">
        <v>5378.4500000000007</v>
      </c>
      <c r="AB76" s="8">
        <v>0</v>
      </c>
      <c r="AC76" s="8">
        <v>5378.4500000000007</v>
      </c>
      <c r="AD76" s="8">
        <v>0</v>
      </c>
      <c r="AE76" s="8">
        <v>5378.4500000000007</v>
      </c>
      <c r="AF76" s="8">
        <v>0</v>
      </c>
      <c r="AG76" s="1" t="s">
        <v>119</v>
      </c>
      <c r="AH76" s="1" t="s">
        <v>75</v>
      </c>
      <c r="AI76" s="1">
        <v>4</v>
      </c>
      <c r="AJ76" s="3">
        <v>45835</v>
      </c>
      <c r="AK76" s="3">
        <v>45831</v>
      </c>
      <c r="AL76" s="3">
        <v>45824</v>
      </c>
      <c r="AM76" s="3">
        <v>45832</v>
      </c>
      <c r="AN76" s="3">
        <v>45833</v>
      </c>
      <c r="AO76" s="3">
        <v>45834</v>
      </c>
      <c r="AP76" s="3">
        <v>45830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406.37177777777782</v>
      </c>
    </row>
    <row r="77" spans="1:56" ht="27.75" customHeight="1" x14ac:dyDescent="0.45">
      <c r="A77" s="3">
        <v>45814</v>
      </c>
      <c r="B77" s="14" t="s">
        <v>505</v>
      </c>
      <c r="C77" s="9" t="s">
        <v>501</v>
      </c>
      <c r="D77" s="13" t="s">
        <v>507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93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45835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10756.900000000001</v>
      </c>
      <c r="AB77" s="8">
        <v>0</v>
      </c>
      <c r="AC77" s="8">
        <v>10756.900000000001</v>
      </c>
      <c r="AD77" s="8">
        <v>0</v>
      </c>
      <c r="AE77" s="8">
        <v>10756.900000000001</v>
      </c>
      <c r="AF77" s="8">
        <v>0</v>
      </c>
      <c r="AG77" s="1" t="s">
        <v>119</v>
      </c>
      <c r="AH77" s="1" t="s">
        <v>75</v>
      </c>
      <c r="AI77" s="1">
        <v>4</v>
      </c>
      <c r="AJ77" s="3">
        <v>45835</v>
      </c>
      <c r="AK77" s="3">
        <v>45831</v>
      </c>
      <c r="AL77" s="3">
        <v>45824</v>
      </c>
      <c r="AM77" s="3">
        <v>45832</v>
      </c>
      <c r="AN77" s="3">
        <v>45833</v>
      </c>
      <c r="AO77" s="3">
        <v>45834</v>
      </c>
      <c r="AP77" s="3">
        <v>45830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812.74355555555564</v>
      </c>
    </row>
    <row r="78" spans="1:56" ht="27.75" customHeight="1" x14ac:dyDescent="0.45">
      <c r="A78" s="3" t="s">
        <v>141</v>
      </c>
      <c r="B78" s="14" t="s">
        <v>141</v>
      </c>
      <c r="C78" s="9" t="s">
        <v>147</v>
      </c>
      <c r="D78" s="13" t="s">
        <v>61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45838</v>
      </c>
      <c r="U78" s="11">
        <v>100000</v>
      </c>
      <c r="V78" s="10">
        <v>0</v>
      </c>
      <c r="W78" s="10">
        <v>100000</v>
      </c>
      <c r="X78" s="10">
        <v>0</v>
      </c>
      <c r="Y78" s="10">
        <v>105000</v>
      </c>
      <c r="Z78" s="9" t="s">
        <v>81</v>
      </c>
      <c r="AA78" s="8">
        <v>104775.00000000001</v>
      </c>
      <c r="AB78" s="8">
        <v>0</v>
      </c>
      <c r="AC78" s="8">
        <v>104775.00000000001</v>
      </c>
      <c r="AD78" s="8">
        <v>0</v>
      </c>
      <c r="AE78" s="8">
        <v>104775.00000000001</v>
      </c>
      <c r="AF78" s="8">
        <v>0</v>
      </c>
      <c r="AG78" s="1" t="s">
        <v>119</v>
      </c>
      <c r="AH78" s="1" t="s">
        <v>75</v>
      </c>
      <c r="AI78" s="1">
        <v>4</v>
      </c>
      <c r="AJ78" s="3">
        <v>45838</v>
      </c>
      <c r="AK78" s="3">
        <v>45834</v>
      </c>
      <c r="AL78" s="3">
        <v>45827</v>
      </c>
      <c r="AM78" s="3">
        <v>45835</v>
      </c>
      <c r="AN78" s="3">
        <v>45836</v>
      </c>
      <c r="AO78" s="3">
        <v>45837</v>
      </c>
      <c r="AP78" s="3">
        <v>45833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7916.333333333333</v>
      </c>
    </row>
    <row r="79" spans="1:56" ht="27.75" customHeight="1" x14ac:dyDescent="0.45">
      <c r="A79" s="3">
        <v>45796</v>
      </c>
      <c r="B79" s="14" t="s">
        <v>369</v>
      </c>
      <c r="C79" s="9" t="s">
        <v>147</v>
      </c>
      <c r="D79" s="13" t="s">
        <v>360</v>
      </c>
      <c r="E79" s="9">
        <v>20</v>
      </c>
      <c r="F79" s="9">
        <v>36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366</v>
      </c>
      <c r="V79" s="10">
        <v>0</v>
      </c>
      <c r="W79" s="10">
        <v>366</v>
      </c>
      <c r="X79" s="10">
        <v>5113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45796</v>
      </c>
      <c r="B80" s="14" t="s">
        <v>371</v>
      </c>
      <c r="C80" s="9" t="s">
        <v>147</v>
      </c>
      <c r="D80" s="13" t="s">
        <v>293</v>
      </c>
      <c r="E80" s="9">
        <v>20</v>
      </c>
      <c r="F80" s="9">
        <v>36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91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179</v>
      </c>
      <c r="V80" s="10">
        <v>0</v>
      </c>
      <c r="W80" s="10">
        <v>179</v>
      </c>
      <c r="X80" s="10">
        <v>11000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120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45796</v>
      </c>
      <c r="B81" s="14" t="s">
        <v>371</v>
      </c>
      <c r="C81" s="9" t="s">
        <v>147</v>
      </c>
      <c r="D81" s="13" t="s">
        <v>362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302</v>
      </c>
      <c r="V81" s="10">
        <v>0</v>
      </c>
      <c r="W81" s="10">
        <v>302</v>
      </c>
      <c r="X81" s="10">
        <v>5300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45796</v>
      </c>
      <c r="B82" s="14" t="s">
        <v>372</v>
      </c>
      <c r="C82" s="9" t="s">
        <v>147</v>
      </c>
      <c r="D82" s="13" t="s">
        <v>136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1200</v>
      </c>
      <c r="V82" s="10">
        <v>0</v>
      </c>
      <c r="W82" s="10">
        <v>1200</v>
      </c>
      <c r="X82" s="10">
        <v>10700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120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45798</v>
      </c>
      <c r="B83" s="14" t="s">
        <v>396</v>
      </c>
      <c r="C83" s="9" t="s">
        <v>111</v>
      </c>
      <c r="D83" s="13" t="s">
        <v>388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 t="s">
        <v>63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81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120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416.92688888888887</v>
      </c>
    </row>
    <row r="84" spans="1:56" ht="27.75" customHeight="1" x14ac:dyDescent="0.45">
      <c r="A84" s="3">
        <v>45782</v>
      </c>
      <c r="B84" s="14" t="s">
        <v>358</v>
      </c>
      <c r="C84" s="9" t="s">
        <v>80</v>
      </c>
      <c r="D84" s="13" t="s">
        <v>311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63</v>
      </c>
      <c r="U84" s="11">
        <v>20000</v>
      </c>
      <c r="V84" s="10">
        <v>0</v>
      </c>
      <c r="W84" s="10">
        <v>20000</v>
      </c>
      <c r="X84" s="10">
        <v>0</v>
      </c>
      <c r="Y84" s="10">
        <v>21000</v>
      </c>
      <c r="Z84" s="9" t="s">
        <v>81</v>
      </c>
      <c r="AA84" s="8">
        <v>22072.6</v>
      </c>
      <c r="AB84" s="8">
        <v>0</v>
      </c>
      <c r="AC84" s="8">
        <v>22072.6</v>
      </c>
      <c r="AD84" s="8">
        <v>0</v>
      </c>
      <c r="AE84" s="8">
        <v>22072.6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1667.7075555555555</v>
      </c>
    </row>
    <row r="85" spans="1:56" ht="27.75" customHeight="1" x14ac:dyDescent="0.45">
      <c r="A85" s="3">
        <v>45810</v>
      </c>
      <c r="B85" s="14" t="s">
        <v>463</v>
      </c>
      <c r="C85" s="9" t="s">
        <v>80</v>
      </c>
      <c r="D85" s="13" t="s">
        <v>257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63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81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416.92688888888887</v>
      </c>
    </row>
    <row r="86" spans="1:56" ht="27.75" customHeight="1" x14ac:dyDescent="0.45">
      <c r="A86" s="3">
        <v>45810</v>
      </c>
      <c r="B86" s="14" t="s">
        <v>464</v>
      </c>
      <c r="C86" s="9" t="s">
        <v>80</v>
      </c>
      <c r="D86" s="13" t="s">
        <v>465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81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119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250.15613333333337</v>
      </c>
    </row>
    <row r="87" spans="1:56" ht="27.75" customHeight="1" x14ac:dyDescent="0.45">
      <c r="A87" s="3">
        <v>45721</v>
      </c>
      <c r="B87" s="14" t="s">
        <v>296</v>
      </c>
      <c r="C87" s="9" t="s">
        <v>147</v>
      </c>
      <c r="D87" s="13" t="s">
        <v>262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111</v>
      </c>
      <c r="V87" s="10">
        <v>0</v>
      </c>
      <c r="W87" s="10">
        <v>111</v>
      </c>
      <c r="X87" s="10">
        <v>5600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61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45611</v>
      </c>
      <c r="B88" s="14" t="s">
        <v>219</v>
      </c>
      <c r="C88" s="9" t="s">
        <v>147</v>
      </c>
      <c r="D88" s="13" t="s">
        <v>127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67</v>
      </c>
      <c r="V88" s="10">
        <v>67</v>
      </c>
      <c r="W88" s="10">
        <v>0</v>
      </c>
      <c r="X88" s="10">
        <v>80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61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45721</v>
      </c>
      <c r="B89" s="14" t="s">
        <v>297</v>
      </c>
      <c r="C89" s="9" t="s">
        <v>147</v>
      </c>
      <c r="D89" s="13" t="s">
        <v>294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734</v>
      </c>
      <c r="V89" s="10">
        <v>0</v>
      </c>
      <c r="W89" s="10">
        <v>734</v>
      </c>
      <c r="X89" s="10">
        <v>5520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 t="s">
        <v>141</v>
      </c>
      <c r="B90" s="14" t="s">
        <v>141</v>
      </c>
      <c r="C90" s="9" t="s">
        <v>80</v>
      </c>
      <c r="D90" s="13" t="s">
        <v>61</v>
      </c>
      <c r="E90" s="9">
        <v>20</v>
      </c>
      <c r="F90" s="9">
        <v>38</v>
      </c>
      <c r="G90" s="9" t="s">
        <v>60</v>
      </c>
      <c r="H90" s="9" t="s">
        <v>66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45838</v>
      </c>
      <c r="U90" s="11">
        <v>20000</v>
      </c>
      <c r="V90" s="10">
        <v>0</v>
      </c>
      <c r="W90" s="10">
        <v>20000</v>
      </c>
      <c r="X90" s="10">
        <v>0</v>
      </c>
      <c r="Y90" s="10">
        <v>21000</v>
      </c>
      <c r="Z90" s="9" t="s">
        <v>81</v>
      </c>
      <c r="AA90" s="8">
        <v>22072.6</v>
      </c>
      <c r="AB90" s="8">
        <v>0</v>
      </c>
      <c r="AC90" s="8">
        <v>22072.6</v>
      </c>
      <c r="AD90" s="8">
        <v>0</v>
      </c>
      <c r="AE90" s="8">
        <v>22072.6</v>
      </c>
      <c r="AF90" s="8">
        <v>0</v>
      </c>
      <c r="AG90" s="1" t="s">
        <v>121</v>
      </c>
      <c r="AH90" s="1" t="s">
        <v>75</v>
      </c>
      <c r="AI90" s="1">
        <v>4</v>
      </c>
      <c r="AJ90" s="3">
        <v>45838</v>
      </c>
      <c r="AK90" s="3">
        <v>45834</v>
      </c>
      <c r="AL90" s="3">
        <v>45827</v>
      </c>
      <c r="AM90" s="3">
        <v>45835</v>
      </c>
      <c r="AN90" s="3">
        <v>45836</v>
      </c>
      <c r="AO90" s="3">
        <v>45837</v>
      </c>
      <c r="AP90" s="3">
        <v>45833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1667.7075555555555</v>
      </c>
    </row>
    <row r="91" spans="1:56" ht="27.75" customHeight="1" x14ac:dyDescent="0.45">
      <c r="A91" s="3" t="s">
        <v>141</v>
      </c>
      <c r="B91" s="14" t="s">
        <v>141</v>
      </c>
      <c r="C91" s="9" t="s">
        <v>98</v>
      </c>
      <c r="D91" s="13" t="s">
        <v>61</v>
      </c>
      <c r="E91" s="9">
        <v>20</v>
      </c>
      <c r="F91" s="9">
        <v>37</v>
      </c>
      <c r="G91" s="9" t="s">
        <v>60</v>
      </c>
      <c r="H91" s="9" t="s">
        <v>76</v>
      </c>
      <c r="I91" s="9">
        <v>97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>
        <v>45838</v>
      </c>
      <c r="U91" s="11">
        <v>40000</v>
      </c>
      <c r="V91" s="10">
        <v>0</v>
      </c>
      <c r="W91" s="10">
        <v>40000</v>
      </c>
      <c r="X91" s="10">
        <v>0</v>
      </c>
      <c r="Y91" s="10">
        <v>42000</v>
      </c>
      <c r="Z91" s="9" t="s">
        <v>81</v>
      </c>
      <c r="AA91" s="8">
        <v>43027.600000000006</v>
      </c>
      <c r="AB91" s="8">
        <v>0</v>
      </c>
      <c r="AC91" s="8">
        <v>43027.600000000006</v>
      </c>
      <c r="AD91" s="8">
        <v>0</v>
      </c>
      <c r="AE91" s="8">
        <v>43027.600000000006</v>
      </c>
      <c r="AF91" s="8">
        <v>0</v>
      </c>
      <c r="AG91" s="1" t="s">
        <v>119</v>
      </c>
      <c r="AH91" s="1" t="s">
        <v>75</v>
      </c>
      <c r="AI91" s="1">
        <v>4</v>
      </c>
      <c r="AJ91" s="3">
        <v>45838</v>
      </c>
      <c r="AK91" s="3">
        <v>45834</v>
      </c>
      <c r="AL91" s="3">
        <v>45827</v>
      </c>
      <c r="AM91" s="3">
        <v>45835</v>
      </c>
      <c r="AN91" s="3">
        <v>45836</v>
      </c>
      <c r="AO91" s="3">
        <v>45837</v>
      </c>
      <c r="AP91" s="3">
        <v>45833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3250.9742222222226</v>
      </c>
    </row>
    <row r="92" spans="1:56" ht="27.75" customHeight="1" x14ac:dyDescent="0.45">
      <c r="A92" s="3">
        <v>45681</v>
      </c>
      <c r="B92" s="14" t="s">
        <v>268</v>
      </c>
      <c r="C92" s="9" t="s">
        <v>80</v>
      </c>
      <c r="D92" s="13" t="s">
        <v>267</v>
      </c>
      <c r="E92" s="9">
        <v>20</v>
      </c>
      <c r="F92" s="9">
        <v>40</v>
      </c>
      <c r="G92" s="9" t="s">
        <v>60</v>
      </c>
      <c r="H92" s="9" t="s">
        <v>76</v>
      </c>
      <c r="I92" s="9">
        <v>108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3478.5300000000007</v>
      </c>
      <c r="AB92" s="8">
        <v>0</v>
      </c>
      <c r="AC92" s="8">
        <v>3478.5300000000007</v>
      </c>
      <c r="AD92" s="8">
        <v>0</v>
      </c>
      <c r="AE92" s="8">
        <v>3478.5300000000007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262.82226666666674</v>
      </c>
    </row>
    <row r="93" spans="1:56" ht="27.75" customHeight="1" x14ac:dyDescent="0.45">
      <c r="A93" s="3">
        <v>45705</v>
      </c>
      <c r="B93" s="14" t="s">
        <v>287</v>
      </c>
      <c r="C93" s="9" t="s">
        <v>147</v>
      </c>
      <c r="D93" s="13" t="s">
        <v>198</v>
      </c>
      <c r="E93" s="9">
        <v>20</v>
      </c>
      <c r="F93" s="9">
        <v>35</v>
      </c>
      <c r="G93" s="9" t="s">
        <v>60</v>
      </c>
      <c r="H93" s="9" t="s">
        <v>76</v>
      </c>
      <c r="I93" s="9">
        <v>97</v>
      </c>
      <c r="J93" s="9" t="s">
        <v>57</v>
      </c>
      <c r="K93" s="9">
        <v>5</v>
      </c>
      <c r="L93" s="9" t="s">
        <v>221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855</v>
      </c>
      <c r="V93" s="10">
        <v>0</v>
      </c>
      <c r="W93" s="10">
        <v>855</v>
      </c>
      <c r="X93" s="10">
        <v>16440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121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289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45674</v>
      </c>
      <c r="B94" s="14" t="s">
        <v>265</v>
      </c>
      <c r="C94" s="9" t="s">
        <v>147</v>
      </c>
      <c r="D94" s="13" t="s">
        <v>264</v>
      </c>
      <c r="E94" s="9">
        <v>20</v>
      </c>
      <c r="F94" s="9">
        <v>35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221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152</v>
      </c>
      <c r="V94" s="10">
        <v>0</v>
      </c>
      <c r="W94" s="10">
        <v>152</v>
      </c>
      <c r="X94" s="10">
        <v>6000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5987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288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45611</v>
      </c>
      <c r="B95" s="14" t="s">
        <v>218</v>
      </c>
      <c r="C95" s="9" t="s">
        <v>147</v>
      </c>
      <c r="D95" s="13" t="s">
        <v>217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117</v>
      </c>
      <c r="V95" s="10">
        <v>0</v>
      </c>
      <c r="W95" s="10">
        <v>117</v>
      </c>
      <c r="X95" s="10">
        <v>10065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119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45523</v>
      </c>
      <c r="B96" s="14" t="s">
        <v>195</v>
      </c>
      <c r="C96" s="9" t="s">
        <v>147</v>
      </c>
      <c r="D96" s="13" t="s">
        <v>193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1260</v>
      </c>
      <c r="V96" s="10">
        <v>0</v>
      </c>
      <c r="W96" s="10">
        <v>1260</v>
      </c>
      <c r="X96" s="10">
        <v>11095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119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45523</v>
      </c>
      <c r="B97" s="14" t="s">
        <v>195</v>
      </c>
      <c r="C97" s="9" t="s">
        <v>147</v>
      </c>
      <c r="D97" s="13" t="s">
        <v>194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89</v>
      </c>
      <c r="V97" s="10">
        <v>0</v>
      </c>
      <c r="W97" s="10">
        <v>89</v>
      </c>
      <c r="X97" s="10">
        <v>11180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119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45741</v>
      </c>
      <c r="B98" s="14" t="s">
        <v>304</v>
      </c>
      <c r="C98" s="9" t="s">
        <v>111</v>
      </c>
      <c r="D98" s="13" t="s">
        <v>302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137</v>
      </c>
      <c r="U98" s="11">
        <v>4000</v>
      </c>
      <c r="V98" s="10">
        <v>3857</v>
      </c>
      <c r="W98" s="10">
        <v>143</v>
      </c>
      <c r="X98" s="10">
        <v>4200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137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313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45720</v>
      </c>
      <c r="B99" s="14" t="s">
        <v>133</v>
      </c>
      <c r="C99" s="9" t="s">
        <v>111</v>
      </c>
      <c r="D99" s="13" t="s">
        <v>238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137</v>
      </c>
      <c r="U99" s="11">
        <v>4000</v>
      </c>
      <c r="V99" s="10">
        <v>4010</v>
      </c>
      <c r="W99" s="10">
        <v>0</v>
      </c>
      <c r="X99" s="10">
        <v>4470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75</v>
      </c>
      <c r="AI99" s="1">
        <v>4</v>
      </c>
      <c r="AJ99" s="3" t="s">
        <v>137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45720</v>
      </c>
      <c r="B100" s="14" t="s">
        <v>133</v>
      </c>
      <c r="C100" s="9" t="s">
        <v>111</v>
      </c>
      <c r="D100" s="13" t="s">
        <v>256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137</v>
      </c>
      <c r="U100" s="11">
        <v>3000</v>
      </c>
      <c r="V100" s="10">
        <v>3065</v>
      </c>
      <c r="W100" s="10">
        <v>0</v>
      </c>
      <c r="X100" s="10">
        <v>3300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137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45541</v>
      </c>
      <c r="B101" s="14" t="s">
        <v>199</v>
      </c>
      <c r="C101" s="9" t="s">
        <v>111</v>
      </c>
      <c r="D101" s="13" t="s">
        <v>200</v>
      </c>
      <c r="E101" s="9">
        <v>20</v>
      </c>
      <c r="F101" s="9">
        <v>40</v>
      </c>
      <c r="G101" s="9" t="s">
        <v>60</v>
      </c>
      <c r="H101" s="9" t="s">
        <v>76</v>
      </c>
      <c r="I101" s="9">
        <v>108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137</v>
      </c>
      <c r="U101" s="11">
        <v>3000</v>
      </c>
      <c r="V101" s="10">
        <v>3318</v>
      </c>
      <c r="W101" s="10">
        <v>0</v>
      </c>
      <c r="X101" s="10">
        <v>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 t="s">
        <v>203</v>
      </c>
      <c r="AG101" s="1" t="s">
        <v>119</v>
      </c>
      <c r="AH101" s="1" t="s">
        <v>75</v>
      </c>
      <c r="AI101" s="1">
        <v>4</v>
      </c>
      <c r="AJ101" s="3" t="s">
        <v>137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>
        <v>0</v>
      </c>
      <c r="AY101" s="2" t="s">
        <v>259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45548</v>
      </c>
      <c r="B102" s="14" t="s">
        <v>202</v>
      </c>
      <c r="C102" s="9" t="s">
        <v>111</v>
      </c>
      <c r="D102" s="13" t="s">
        <v>201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137</v>
      </c>
      <c r="U102" s="11">
        <v>2500</v>
      </c>
      <c r="V102" s="10">
        <v>2364</v>
      </c>
      <c r="W102" s="10">
        <v>136</v>
      </c>
      <c r="X102" s="10">
        <v>5500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137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140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45581</v>
      </c>
      <c r="B103" s="14" t="s">
        <v>207</v>
      </c>
      <c r="C103" s="9" t="s">
        <v>111</v>
      </c>
      <c r="D103" s="13" t="s">
        <v>208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137</v>
      </c>
      <c r="U103" s="11">
        <v>3000</v>
      </c>
      <c r="V103" s="10">
        <v>3194</v>
      </c>
      <c r="W103" s="10">
        <v>0</v>
      </c>
      <c r="X103" s="10">
        <v>5632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137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38</v>
      </c>
      <c r="G104" s="9">
        <v>0</v>
      </c>
      <c r="H104" s="9">
        <v>0</v>
      </c>
      <c r="I104" s="9">
        <v>84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81</v>
      </c>
      <c r="AA104" s="8">
        <v>305321.61789250013</v>
      </c>
      <c r="AB104" s="8">
        <v>68655.847892500009</v>
      </c>
      <c r="AC104" s="8">
        <v>236665.77000000005</v>
      </c>
      <c r="AD104" s="8">
        <v>14435.8331425</v>
      </c>
      <c r="AE104" s="8">
        <v>290885.78475000011</v>
      </c>
      <c r="AF104" s="8" t="s">
        <v>58</v>
      </c>
      <c r="AG104" s="1" t="s">
        <v>120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45818</v>
      </c>
      <c r="B105" s="14" t="s">
        <v>133</v>
      </c>
      <c r="C105" s="9" t="s">
        <v>86</v>
      </c>
      <c r="D105" s="13" t="s">
        <v>529</v>
      </c>
      <c r="E105" s="9">
        <v>20</v>
      </c>
      <c r="F105" s="9">
        <v>37</v>
      </c>
      <c r="G105" s="9" t="s">
        <v>60</v>
      </c>
      <c r="H105" s="9">
        <v>0</v>
      </c>
      <c r="I105" s="9">
        <v>80</v>
      </c>
      <c r="J105" s="9" t="s">
        <v>57</v>
      </c>
      <c r="K105" s="9">
        <v>3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212</v>
      </c>
      <c r="T105" s="12">
        <v>45826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82</v>
      </c>
      <c r="AA105" s="8">
        <v>10756.900000000001</v>
      </c>
      <c r="AB105" s="8">
        <v>10756.900000000001</v>
      </c>
      <c r="AC105" s="8">
        <v>0</v>
      </c>
      <c r="AD105" s="8">
        <v>0</v>
      </c>
      <c r="AE105" s="8">
        <v>0</v>
      </c>
      <c r="AF105" s="8" t="s">
        <v>530</v>
      </c>
      <c r="AG105" s="1" t="s">
        <v>120</v>
      </c>
      <c r="AH105" s="1" t="s">
        <v>74</v>
      </c>
      <c r="AI105" s="1">
        <v>2</v>
      </c>
      <c r="AJ105" s="3">
        <v>45826</v>
      </c>
      <c r="AK105" s="3">
        <v>0</v>
      </c>
      <c r="AL105" s="3">
        <v>45817</v>
      </c>
      <c r="AM105" s="3">
        <v>45824</v>
      </c>
      <c r="AN105" s="3">
        <v>45825</v>
      </c>
      <c r="AO105" s="3">
        <v>45825</v>
      </c>
      <c r="AP105" s="3">
        <v>45821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104</v>
      </c>
      <c r="BD105" s="56">
        <v>0</v>
      </c>
    </row>
    <row r="106" spans="1:56" ht="27.75" customHeight="1" x14ac:dyDescent="0.45">
      <c r="A106" s="3">
        <v>45818</v>
      </c>
      <c r="B106" s="14" t="s">
        <v>133</v>
      </c>
      <c r="C106" s="9" t="s">
        <v>86</v>
      </c>
      <c r="D106" s="13" t="s">
        <v>531</v>
      </c>
      <c r="E106" s="9">
        <v>20</v>
      </c>
      <c r="F106" s="9">
        <v>37</v>
      </c>
      <c r="G106" s="9" t="s">
        <v>60</v>
      </c>
      <c r="H106" s="9">
        <v>0</v>
      </c>
      <c r="I106" s="9">
        <v>80</v>
      </c>
      <c r="J106" s="9" t="s">
        <v>57</v>
      </c>
      <c r="K106" s="9">
        <v>3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212</v>
      </c>
      <c r="T106" s="12">
        <v>45826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82</v>
      </c>
      <c r="AA106" s="8">
        <v>5378.4500000000007</v>
      </c>
      <c r="AB106" s="8">
        <v>5378.4500000000007</v>
      </c>
      <c r="AC106" s="8">
        <v>0</v>
      </c>
      <c r="AD106" s="8">
        <v>0</v>
      </c>
      <c r="AE106" s="8">
        <v>0</v>
      </c>
      <c r="AF106" s="8" t="s">
        <v>530</v>
      </c>
      <c r="AG106" s="1" t="s">
        <v>119</v>
      </c>
      <c r="AH106" s="1" t="s">
        <v>74</v>
      </c>
      <c r="AI106" s="1">
        <v>2</v>
      </c>
      <c r="AJ106" s="3">
        <v>45826</v>
      </c>
      <c r="AK106" s="3">
        <v>0</v>
      </c>
      <c r="AL106" s="3">
        <v>45817</v>
      </c>
      <c r="AM106" s="3">
        <v>45824</v>
      </c>
      <c r="AN106" s="3">
        <v>45825</v>
      </c>
      <c r="AO106" s="3">
        <v>45825</v>
      </c>
      <c r="AP106" s="3">
        <v>45821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104</v>
      </c>
      <c r="BD106" s="56">
        <v>0</v>
      </c>
    </row>
    <row r="107" spans="1:56" ht="27.75" customHeight="1" x14ac:dyDescent="0.45">
      <c r="A107" s="3">
        <v>45812</v>
      </c>
      <c r="B107" s="14" t="s">
        <v>489</v>
      </c>
      <c r="C107" s="9" t="s">
        <v>73</v>
      </c>
      <c r="D107" s="13" t="s">
        <v>466</v>
      </c>
      <c r="E107" s="9">
        <v>20</v>
      </c>
      <c r="F107" s="9">
        <v>32</v>
      </c>
      <c r="G107" s="9" t="s">
        <v>60</v>
      </c>
      <c r="H107" s="9">
        <v>0</v>
      </c>
      <c r="I107" s="9">
        <v>72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150</v>
      </c>
      <c r="T107" s="12">
        <v>45827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82</v>
      </c>
      <c r="AA107" s="8">
        <v>4679.9500000000007</v>
      </c>
      <c r="AB107" s="8">
        <v>4679.9500000000007</v>
      </c>
      <c r="AC107" s="8">
        <v>0</v>
      </c>
      <c r="AD107" s="8">
        <v>0</v>
      </c>
      <c r="AE107" s="8">
        <v>0</v>
      </c>
      <c r="AF107" s="8" t="s">
        <v>467</v>
      </c>
      <c r="AG107" s="1" t="s">
        <v>120</v>
      </c>
      <c r="AH107" s="1" t="s">
        <v>74</v>
      </c>
      <c r="AI107" s="1">
        <v>2</v>
      </c>
      <c r="AJ107" s="3">
        <v>45827</v>
      </c>
      <c r="AK107" s="3">
        <v>0</v>
      </c>
      <c r="AL107" s="3">
        <v>45818</v>
      </c>
      <c r="AM107" s="3">
        <v>45825</v>
      </c>
      <c r="AN107" s="3">
        <v>45826</v>
      </c>
      <c r="AO107" s="3">
        <v>45826</v>
      </c>
      <c r="AP107" s="3">
        <v>45822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104</v>
      </c>
      <c r="BD107" s="56">
        <v>0</v>
      </c>
    </row>
    <row r="108" spans="1:56" ht="27.75" customHeight="1" x14ac:dyDescent="0.45">
      <c r="A108" s="3">
        <v>45818</v>
      </c>
      <c r="B108" s="14" t="s">
        <v>133</v>
      </c>
      <c r="C108" s="9" t="s">
        <v>86</v>
      </c>
      <c r="D108" s="13" t="s">
        <v>346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57</v>
      </c>
      <c r="K108" s="9">
        <v>3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212</v>
      </c>
      <c r="T108" s="12">
        <v>45831</v>
      </c>
      <c r="U108" s="11">
        <v>30000</v>
      </c>
      <c r="V108" s="10">
        <v>0</v>
      </c>
      <c r="W108" s="10">
        <v>30000</v>
      </c>
      <c r="X108" s="10">
        <v>0</v>
      </c>
      <c r="Y108" s="10">
        <v>31500</v>
      </c>
      <c r="Z108" s="9" t="s">
        <v>82</v>
      </c>
      <c r="AA108" s="8">
        <v>32270.700000000004</v>
      </c>
      <c r="AB108" s="8">
        <v>32270.700000000004</v>
      </c>
      <c r="AC108" s="8">
        <v>0</v>
      </c>
      <c r="AD108" s="8">
        <v>0</v>
      </c>
      <c r="AE108" s="8">
        <v>0</v>
      </c>
      <c r="AF108" s="8" t="s">
        <v>532</v>
      </c>
      <c r="AG108" s="1" t="s">
        <v>120</v>
      </c>
      <c r="AH108" s="1" t="s">
        <v>74</v>
      </c>
      <c r="AI108" s="1">
        <v>2</v>
      </c>
      <c r="AJ108" s="3">
        <v>45831</v>
      </c>
      <c r="AK108" s="3">
        <v>0</v>
      </c>
      <c r="AL108" s="3">
        <v>45822</v>
      </c>
      <c r="AM108" s="3">
        <v>45829</v>
      </c>
      <c r="AN108" s="3">
        <v>45830</v>
      </c>
      <c r="AO108" s="3">
        <v>45830</v>
      </c>
      <c r="AP108" s="3">
        <v>45826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45786</v>
      </c>
      <c r="B109" s="14" t="s">
        <v>356</v>
      </c>
      <c r="C109" s="9" t="s">
        <v>86</v>
      </c>
      <c r="D109" s="13" t="s">
        <v>351</v>
      </c>
      <c r="E109" s="9">
        <v>20</v>
      </c>
      <c r="F109" s="9">
        <v>37</v>
      </c>
      <c r="G109" s="9" t="s">
        <v>60</v>
      </c>
      <c r="H109" s="9">
        <v>0</v>
      </c>
      <c r="I109" s="9">
        <v>80</v>
      </c>
      <c r="J109" s="9" t="s">
        <v>57</v>
      </c>
      <c r="K109" s="9">
        <v>3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252</v>
      </c>
      <c r="T109" s="12">
        <v>45838</v>
      </c>
      <c r="U109" s="11">
        <v>10000</v>
      </c>
      <c r="V109" s="10">
        <v>10196</v>
      </c>
      <c r="W109" s="10">
        <v>0</v>
      </c>
      <c r="X109" s="10">
        <v>10500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239</v>
      </c>
      <c r="AG109" s="1" t="s">
        <v>121</v>
      </c>
      <c r="AH109" s="1" t="s">
        <v>74</v>
      </c>
      <c r="AI109" s="1">
        <v>2</v>
      </c>
      <c r="AJ109" s="3">
        <v>45838</v>
      </c>
      <c r="AK109" s="3">
        <v>0</v>
      </c>
      <c r="AL109" s="3">
        <v>45829</v>
      </c>
      <c r="AM109" s="3">
        <v>45836</v>
      </c>
      <c r="AN109" s="3">
        <v>45837</v>
      </c>
      <c r="AO109" s="3">
        <v>45837</v>
      </c>
      <c r="AP109" s="3">
        <v>45833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45813</v>
      </c>
      <c r="B110" s="14" t="s">
        <v>508</v>
      </c>
      <c r="C110" s="9" t="s">
        <v>86</v>
      </c>
      <c r="D110" s="13" t="s">
        <v>490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252</v>
      </c>
      <c r="T110" s="12">
        <v>45838</v>
      </c>
      <c r="U110" s="11">
        <v>5000</v>
      </c>
      <c r="V110" s="10">
        <v>0</v>
      </c>
      <c r="W110" s="10">
        <v>5000</v>
      </c>
      <c r="X110" s="10">
        <v>0</v>
      </c>
      <c r="Y110" s="10">
        <v>5250</v>
      </c>
      <c r="Z110" s="9" t="s">
        <v>82</v>
      </c>
      <c r="AA110" s="8">
        <v>5378.4500000000007</v>
      </c>
      <c r="AB110" s="8">
        <v>5378.4500000000007</v>
      </c>
      <c r="AC110" s="8">
        <v>0</v>
      </c>
      <c r="AD110" s="8">
        <v>0</v>
      </c>
      <c r="AE110" s="8">
        <v>0</v>
      </c>
      <c r="AF110" s="8" t="s">
        <v>239</v>
      </c>
      <c r="AG110" s="1" t="s">
        <v>121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45818</v>
      </c>
      <c r="B111" s="14" t="s">
        <v>133</v>
      </c>
      <c r="C111" s="9" t="s">
        <v>86</v>
      </c>
      <c r="D111" s="13" t="s">
        <v>346</v>
      </c>
      <c r="E111" s="9">
        <v>20</v>
      </c>
      <c r="F111" s="9">
        <v>37</v>
      </c>
      <c r="G111" s="9" t="s">
        <v>60</v>
      </c>
      <c r="H111" s="9">
        <v>0</v>
      </c>
      <c r="I111" s="9">
        <v>80</v>
      </c>
      <c r="J111" s="9" t="s">
        <v>57</v>
      </c>
      <c r="K111" s="9">
        <v>3</v>
      </c>
      <c r="L111" s="9" t="s">
        <v>93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212</v>
      </c>
      <c r="T111" s="12">
        <v>45842</v>
      </c>
      <c r="U111" s="11">
        <v>50000</v>
      </c>
      <c r="V111" s="10">
        <v>0</v>
      </c>
      <c r="W111" s="10">
        <v>50000</v>
      </c>
      <c r="X111" s="10">
        <v>0</v>
      </c>
      <c r="Y111" s="10">
        <v>52500</v>
      </c>
      <c r="Z111" s="9" t="s">
        <v>82</v>
      </c>
      <c r="AA111" s="8">
        <v>53784.500000000007</v>
      </c>
      <c r="AB111" s="8">
        <v>53784.500000000007</v>
      </c>
      <c r="AC111" s="8">
        <v>0</v>
      </c>
      <c r="AD111" s="8">
        <v>0</v>
      </c>
      <c r="AE111" s="8">
        <v>0</v>
      </c>
      <c r="AF111" s="8" t="s">
        <v>532</v>
      </c>
      <c r="AG111" s="1" t="s">
        <v>120</v>
      </c>
      <c r="AH111" s="1" t="s">
        <v>74</v>
      </c>
      <c r="AI111" s="1">
        <v>2</v>
      </c>
      <c r="AJ111" s="3">
        <v>45842</v>
      </c>
      <c r="AK111" s="3">
        <v>0</v>
      </c>
      <c r="AL111" s="3">
        <v>45833</v>
      </c>
      <c r="AM111" s="3">
        <v>45840</v>
      </c>
      <c r="AN111" s="3">
        <v>45841</v>
      </c>
      <c r="AO111" s="3">
        <v>45841</v>
      </c>
      <c r="AP111" s="3">
        <v>45837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45805</v>
      </c>
      <c r="B112" s="14" t="s">
        <v>430</v>
      </c>
      <c r="C112" s="9" t="s">
        <v>86</v>
      </c>
      <c r="D112" s="13" t="s">
        <v>431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212</v>
      </c>
      <c r="T112" s="12">
        <v>45845</v>
      </c>
      <c r="U112" s="11">
        <v>5000</v>
      </c>
      <c r="V112" s="10">
        <v>0</v>
      </c>
      <c r="W112" s="10">
        <v>5000</v>
      </c>
      <c r="X112" s="10">
        <v>5400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347</v>
      </c>
      <c r="AG112" s="1" t="s">
        <v>120</v>
      </c>
      <c r="AH112" s="1" t="s">
        <v>74</v>
      </c>
      <c r="AI112" s="1">
        <v>2</v>
      </c>
      <c r="AJ112" s="3">
        <v>45845</v>
      </c>
      <c r="AK112" s="3">
        <v>0</v>
      </c>
      <c r="AL112" s="3">
        <v>45836</v>
      </c>
      <c r="AM112" s="3">
        <v>45843</v>
      </c>
      <c r="AN112" s="3">
        <v>45844</v>
      </c>
      <c r="AO112" s="3">
        <v>45844</v>
      </c>
      <c r="AP112" s="3">
        <v>45840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45805</v>
      </c>
      <c r="B113" s="14" t="s">
        <v>430</v>
      </c>
      <c r="C113" s="9" t="s">
        <v>86</v>
      </c>
      <c r="D113" s="13" t="s">
        <v>328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212</v>
      </c>
      <c r="T113" s="12">
        <v>45845</v>
      </c>
      <c r="U113" s="11">
        <v>5000</v>
      </c>
      <c r="V113" s="10">
        <v>0</v>
      </c>
      <c r="W113" s="10">
        <v>5000</v>
      </c>
      <c r="X113" s="10">
        <v>5450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347</v>
      </c>
      <c r="AG113" s="1" t="s">
        <v>120</v>
      </c>
      <c r="AH113" s="1" t="s">
        <v>74</v>
      </c>
      <c r="AI113" s="1">
        <v>2</v>
      </c>
      <c r="AJ113" s="3">
        <v>45845</v>
      </c>
      <c r="AK113" s="3">
        <v>0</v>
      </c>
      <c r="AL113" s="3">
        <v>45836</v>
      </c>
      <c r="AM113" s="3">
        <v>45843</v>
      </c>
      <c r="AN113" s="3">
        <v>45844</v>
      </c>
      <c r="AO113" s="3">
        <v>45844</v>
      </c>
      <c r="AP113" s="3">
        <v>45840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45818</v>
      </c>
      <c r="B114" s="14" t="s">
        <v>133</v>
      </c>
      <c r="C114" s="9" t="s">
        <v>86</v>
      </c>
      <c r="D114" s="13" t="s">
        <v>533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93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212</v>
      </c>
      <c r="T114" s="12">
        <v>45847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82</v>
      </c>
      <c r="AA114" s="8">
        <v>32270.700000000004</v>
      </c>
      <c r="AB114" s="8">
        <v>32270.700000000004</v>
      </c>
      <c r="AC114" s="8">
        <v>0</v>
      </c>
      <c r="AD114" s="8">
        <v>0</v>
      </c>
      <c r="AE114" s="8">
        <v>0</v>
      </c>
      <c r="AF114" s="8" t="s">
        <v>532</v>
      </c>
      <c r="AG114" s="1" t="s">
        <v>120</v>
      </c>
      <c r="AH114" s="1" t="s">
        <v>74</v>
      </c>
      <c r="AI114" s="1">
        <v>2</v>
      </c>
      <c r="AJ114" s="3">
        <v>45847</v>
      </c>
      <c r="AK114" s="3">
        <v>0</v>
      </c>
      <c r="AL114" s="3">
        <v>45838</v>
      </c>
      <c r="AM114" s="3">
        <v>45845</v>
      </c>
      <c r="AN114" s="3">
        <v>45846</v>
      </c>
      <c r="AO114" s="3">
        <v>45846</v>
      </c>
      <c r="AP114" s="3">
        <v>45842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45818</v>
      </c>
      <c r="B115" s="14" t="s">
        <v>133</v>
      </c>
      <c r="C115" s="9" t="s">
        <v>86</v>
      </c>
      <c r="D115" s="13" t="s">
        <v>534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212</v>
      </c>
      <c r="T115" s="12">
        <v>45847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82</v>
      </c>
      <c r="AA115" s="8">
        <v>32270.700000000004</v>
      </c>
      <c r="AB115" s="8">
        <v>32270.700000000004</v>
      </c>
      <c r="AC115" s="8">
        <v>0</v>
      </c>
      <c r="AD115" s="8">
        <v>0</v>
      </c>
      <c r="AE115" s="8">
        <v>0</v>
      </c>
      <c r="AF115" s="8" t="s">
        <v>532</v>
      </c>
      <c r="AG115" s="1" t="s">
        <v>120</v>
      </c>
      <c r="AH115" s="1" t="s">
        <v>74</v>
      </c>
      <c r="AI115" s="1">
        <v>2</v>
      </c>
      <c r="AJ115" s="3">
        <v>45847</v>
      </c>
      <c r="AK115" s="3">
        <v>0</v>
      </c>
      <c r="AL115" s="3">
        <v>45838</v>
      </c>
      <c r="AM115" s="3">
        <v>45845</v>
      </c>
      <c r="AN115" s="3">
        <v>45846</v>
      </c>
      <c r="AO115" s="3">
        <v>45846</v>
      </c>
      <c r="AP115" s="3">
        <v>45842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45818</v>
      </c>
      <c r="B116" s="14" t="s">
        <v>133</v>
      </c>
      <c r="C116" s="9" t="s">
        <v>86</v>
      </c>
      <c r="D116" s="13" t="s">
        <v>535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212</v>
      </c>
      <c r="T116" s="12">
        <v>45849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82</v>
      </c>
      <c r="AA116" s="8">
        <v>5378.4500000000007</v>
      </c>
      <c r="AB116" s="8">
        <v>5378.4500000000007</v>
      </c>
      <c r="AC116" s="8">
        <v>0</v>
      </c>
      <c r="AD116" s="8">
        <v>0</v>
      </c>
      <c r="AE116" s="8">
        <v>0</v>
      </c>
      <c r="AF116" s="8" t="s">
        <v>530</v>
      </c>
      <c r="AG116" s="1" t="s">
        <v>119</v>
      </c>
      <c r="AH116" s="1" t="s">
        <v>74</v>
      </c>
      <c r="AI116" s="1">
        <v>2</v>
      </c>
      <c r="AJ116" s="3">
        <v>45849</v>
      </c>
      <c r="AK116" s="3">
        <v>0</v>
      </c>
      <c r="AL116" s="3">
        <v>45840</v>
      </c>
      <c r="AM116" s="3">
        <v>45847</v>
      </c>
      <c r="AN116" s="3">
        <v>45848</v>
      </c>
      <c r="AO116" s="3">
        <v>45848</v>
      </c>
      <c r="AP116" s="3">
        <v>45844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45818</v>
      </c>
      <c r="B117" s="14" t="s">
        <v>133</v>
      </c>
      <c r="C117" s="9" t="s">
        <v>86</v>
      </c>
      <c r="D117" s="13" t="s">
        <v>346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212</v>
      </c>
      <c r="T117" s="12">
        <v>45859</v>
      </c>
      <c r="U117" s="11">
        <v>50000</v>
      </c>
      <c r="V117" s="10">
        <v>0</v>
      </c>
      <c r="W117" s="10">
        <v>50000</v>
      </c>
      <c r="X117" s="10">
        <v>0</v>
      </c>
      <c r="Y117" s="10">
        <v>52500</v>
      </c>
      <c r="Z117" s="9" t="s">
        <v>82</v>
      </c>
      <c r="AA117" s="8">
        <v>53784.500000000007</v>
      </c>
      <c r="AB117" s="8">
        <v>25073</v>
      </c>
      <c r="AC117" s="8">
        <v>28711.500000000007</v>
      </c>
      <c r="AD117" s="8">
        <v>0</v>
      </c>
      <c r="AE117" s="8">
        <v>0</v>
      </c>
      <c r="AF117" s="8" t="s">
        <v>532</v>
      </c>
      <c r="AG117" s="1" t="s">
        <v>61</v>
      </c>
      <c r="AH117" s="1" t="s">
        <v>74</v>
      </c>
      <c r="AI117" s="1">
        <v>2</v>
      </c>
      <c r="AJ117" s="3">
        <v>45859</v>
      </c>
      <c r="AK117" s="3">
        <v>0</v>
      </c>
      <c r="AL117" s="3">
        <v>45850</v>
      </c>
      <c r="AM117" s="3">
        <v>45857</v>
      </c>
      <c r="AN117" s="3">
        <v>45858</v>
      </c>
      <c r="AO117" s="3">
        <v>45858</v>
      </c>
      <c r="AP117" s="3">
        <v>45854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2194.8346666666675</v>
      </c>
    </row>
    <row r="118" spans="1:56" ht="27.75" customHeight="1" x14ac:dyDescent="0.45">
      <c r="A118" s="3">
        <v>45818</v>
      </c>
      <c r="B118" s="14" t="s">
        <v>133</v>
      </c>
      <c r="C118" s="9" t="s">
        <v>86</v>
      </c>
      <c r="D118" s="13" t="s">
        <v>533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212</v>
      </c>
      <c r="T118" s="12">
        <v>45859</v>
      </c>
      <c r="U118" s="11">
        <v>30000</v>
      </c>
      <c r="V118" s="10">
        <v>0</v>
      </c>
      <c r="W118" s="10">
        <v>30000</v>
      </c>
      <c r="X118" s="10">
        <v>0</v>
      </c>
      <c r="Y118" s="10">
        <v>31500</v>
      </c>
      <c r="Z118" s="9" t="s">
        <v>82</v>
      </c>
      <c r="AA118" s="8">
        <v>32270.700000000004</v>
      </c>
      <c r="AB118" s="8">
        <v>0</v>
      </c>
      <c r="AC118" s="8">
        <v>32270.700000000004</v>
      </c>
      <c r="AD118" s="8">
        <v>0</v>
      </c>
      <c r="AE118" s="8">
        <v>0</v>
      </c>
      <c r="AF118" s="8" t="s">
        <v>532</v>
      </c>
      <c r="AG118" s="1" t="s">
        <v>119</v>
      </c>
      <c r="AH118" s="1" t="s">
        <v>74</v>
      </c>
      <c r="AI118" s="1">
        <v>2</v>
      </c>
      <c r="AJ118" s="3">
        <v>45859</v>
      </c>
      <c r="AK118" s="3">
        <v>0</v>
      </c>
      <c r="AL118" s="3">
        <v>45850</v>
      </c>
      <c r="AM118" s="3">
        <v>45857</v>
      </c>
      <c r="AN118" s="3">
        <v>45858</v>
      </c>
      <c r="AO118" s="3">
        <v>45858</v>
      </c>
      <c r="AP118" s="3">
        <v>45854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2466.9157333333337</v>
      </c>
    </row>
    <row r="119" spans="1:56" ht="27.75" customHeight="1" x14ac:dyDescent="0.45">
      <c r="A119" s="3">
        <v>45796</v>
      </c>
      <c r="B119" s="14" t="s">
        <v>375</v>
      </c>
      <c r="C119" s="9" t="s">
        <v>147</v>
      </c>
      <c r="D119" s="13" t="s">
        <v>363</v>
      </c>
      <c r="E119" s="9">
        <v>20</v>
      </c>
      <c r="F119" s="9">
        <v>36</v>
      </c>
      <c r="G119" s="9" t="s">
        <v>60</v>
      </c>
      <c r="H119" s="9">
        <v>0</v>
      </c>
      <c r="I119" s="9">
        <v>78</v>
      </c>
      <c r="J119" s="9" t="s">
        <v>57</v>
      </c>
      <c r="K119" s="9">
        <v>5</v>
      </c>
      <c r="L119" s="9" t="s">
        <v>221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112</v>
      </c>
      <c r="T119" s="12" t="s">
        <v>63</v>
      </c>
      <c r="U119" s="11">
        <v>640</v>
      </c>
      <c r="V119" s="10">
        <v>0</v>
      </c>
      <c r="W119" s="10">
        <v>640</v>
      </c>
      <c r="X119" s="10">
        <v>83500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240</v>
      </c>
      <c r="AG119" s="1" t="s">
        <v>119</v>
      </c>
      <c r="AH119" s="1" t="s">
        <v>74</v>
      </c>
      <c r="AI119" s="1">
        <v>2</v>
      </c>
      <c r="AJ119" s="3" t="s">
        <v>63</v>
      </c>
      <c r="AK119" s="3">
        <v>0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 t="s">
        <v>141</v>
      </c>
      <c r="B120" s="14" t="s">
        <v>141</v>
      </c>
      <c r="C120" s="9" t="s">
        <v>147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221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45838</v>
      </c>
      <c r="U120" s="11">
        <v>150000</v>
      </c>
      <c r="V120" s="10">
        <v>0</v>
      </c>
      <c r="W120" s="10">
        <v>150000</v>
      </c>
      <c r="X120" s="10">
        <v>0</v>
      </c>
      <c r="Y120" s="10">
        <v>157500</v>
      </c>
      <c r="Z120" s="9" t="s">
        <v>82</v>
      </c>
      <c r="AA120" s="8">
        <v>157162.5</v>
      </c>
      <c r="AB120" s="8">
        <v>0</v>
      </c>
      <c r="AC120" s="8">
        <v>157162.5</v>
      </c>
      <c r="AD120" s="8">
        <v>0</v>
      </c>
      <c r="AE120" s="8">
        <v>0</v>
      </c>
      <c r="AF120" s="8" t="s">
        <v>240</v>
      </c>
      <c r="AG120" s="1" t="s">
        <v>119</v>
      </c>
      <c r="AH120" s="1" t="s">
        <v>74</v>
      </c>
      <c r="AI120" s="1">
        <v>2</v>
      </c>
      <c r="AJ120" s="3">
        <v>45838</v>
      </c>
      <c r="AK120" s="3">
        <v>0</v>
      </c>
      <c r="AL120" s="3">
        <v>45829</v>
      </c>
      <c r="AM120" s="3">
        <v>45836</v>
      </c>
      <c r="AN120" s="3">
        <v>45837</v>
      </c>
      <c r="AO120" s="3">
        <v>45837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12014.2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82</v>
      </c>
      <c r="AA121" s="8">
        <v>425386.50000000006</v>
      </c>
      <c r="AB121" s="8">
        <v>207241.80000000005</v>
      </c>
      <c r="AC121" s="8">
        <v>218144.7</v>
      </c>
      <c r="AD121" s="8">
        <v>0</v>
      </c>
      <c r="AE121" s="8">
        <v>0</v>
      </c>
      <c r="AF121" s="8" t="s">
        <v>58</v>
      </c>
      <c r="AG121" s="1" t="s">
        <v>119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45815</v>
      </c>
      <c r="B122" s="14" t="s">
        <v>518</v>
      </c>
      <c r="C122" s="9" t="s">
        <v>519</v>
      </c>
      <c r="D122" s="13" t="s">
        <v>332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128</v>
      </c>
      <c r="T122" s="12">
        <v>45838</v>
      </c>
      <c r="U122" s="11">
        <v>1345000</v>
      </c>
      <c r="V122" s="10">
        <v>0</v>
      </c>
      <c r="W122" s="10">
        <v>1345000</v>
      </c>
      <c r="X122" s="10">
        <v>756311</v>
      </c>
      <c r="Y122" s="10">
        <v>618123.45000000007</v>
      </c>
      <c r="Z122" s="9" t="s">
        <v>333</v>
      </c>
      <c r="AA122" s="8">
        <v>562935.53401365003</v>
      </c>
      <c r="AB122" s="8">
        <v>73641.007366014645</v>
      </c>
      <c r="AC122" s="8">
        <v>489294.52664763539</v>
      </c>
      <c r="AD122" s="8">
        <v>0</v>
      </c>
      <c r="AE122" s="8">
        <v>0</v>
      </c>
      <c r="AF122" s="8">
        <v>0</v>
      </c>
      <c r="AG122" s="1" t="s">
        <v>119</v>
      </c>
      <c r="AH122" s="1" t="s">
        <v>74</v>
      </c>
      <c r="AI122" s="1">
        <v>2</v>
      </c>
      <c r="AJ122" s="3">
        <v>45838</v>
      </c>
      <c r="AK122" s="3">
        <v>0</v>
      </c>
      <c r="AL122" s="3">
        <v>45829</v>
      </c>
      <c r="AM122" s="3">
        <v>45836</v>
      </c>
      <c r="AN122" s="3">
        <v>45837</v>
      </c>
      <c r="AO122" s="3">
        <v>45837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334</v>
      </c>
      <c r="BD122" s="56">
        <v>42976.369257217302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333</v>
      </c>
      <c r="AA123" s="8">
        <v>562935.53401365003</v>
      </c>
      <c r="AB123" s="8">
        <v>73641.007366014645</v>
      </c>
      <c r="AC123" s="8">
        <v>489294.52664763539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335</v>
      </c>
      <c r="BD123" s="56">
        <v>0</v>
      </c>
    </row>
    <row r="124" spans="1:56" ht="27.75" customHeight="1" x14ac:dyDescent="0.45">
      <c r="A124" s="3">
        <v>45803</v>
      </c>
      <c r="B124" s="14" t="s">
        <v>415</v>
      </c>
      <c r="C124" s="9" t="s">
        <v>232</v>
      </c>
      <c r="D124" s="13" t="s">
        <v>403</v>
      </c>
      <c r="E124" s="9">
        <v>21</v>
      </c>
      <c r="F124" s="9">
        <v>34</v>
      </c>
      <c r="G124" s="9" t="s">
        <v>60</v>
      </c>
      <c r="H124" s="9">
        <v>0</v>
      </c>
      <c r="I124" s="9">
        <v>60</v>
      </c>
      <c r="J124" s="9" t="s">
        <v>57</v>
      </c>
      <c r="K124" s="9">
        <v>5</v>
      </c>
      <c r="L124" s="9" t="s">
        <v>93</v>
      </c>
      <c r="M124" s="10">
        <v>22</v>
      </c>
      <c r="N124" s="9">
        <v>36</v>
      </c>
      <c r="O124" s="9">
        <v>40</v>
      </c>
      <c r="P124" s="10">
        <v>195.39367372799995</v>
      </c>
      <c r="Q124" s="10">
        <v>0</v>
      </c>
      <c r="R124" s="10">
        <v>195.39367372799995</v>
      </c>
      <c r="S124" s="9" t="s">
        <v>67</v>
      </c>
      <c r="T124" s="12">
        <v>45820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135</v>
      </c>
      <c r="AA124" s="8">
        <v>9918.7000000000007</v>
      </c>
      <c r="AB124" s="8">
        <v>7700</v>
      </c>
      <c r="AC124" s="8">
        <v>2218.7000000000007</v>
      </c>
      <c r="AD124" s="8">
        <v>0</v>
      </c>
      <c r="AE124" s="8">
        <v>0</v>
      </c>
      <c r="AF124" s="8">
        <v>0</v>
      </c>
      <c r="AG124" s="1" t="s">
        <v>122</v>
      </c>
      <c r="AH124" s="1" t="s">
        <v>72</v>
      </c>
      <c r="AI124" s="1">
        <v>3</v>
      </c>
      <c r="AJ124" s="3">
        <v>45820</v>
      </c>
      <c r="AK124" s="3">
        <v>0</v>
      </c>
      <c r="AL124" s="3">
        <v>45810</v>
      </c>
      <c r="AM124" s="3">
        <v>45817</v>
      </c>
      <c r="AN124" s="3">
        <v>45818</v>
      </c>
      <c r="AO124" s="3">
        <v>45818</v>
      </c>
      <c r="AP124" s="3">
        <v>45815</v>
      </c>
      <c r="AQ124" s="3">
        <v>45819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151.42627500000006</v>
      </c>
    </row>
    <row r="125" spans="1:56" ht="27.75" customHeight="1" x14ac:dyDescent="0.45">
      <c r="A125" s="3">
        <v>45813</v>
      </c>
      <c r="B125" s="14" t="s">
        <v>520</v>
      </c>
      <c r="C125" s="9" t="s">
        <v>185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45820</v>
      </c>
      <c r="U125" s="11">
        <v>4000</v>
      </c>
      <c r="V125" s="10">
        <v>0</v>
      </c>
      <c r="W125" s="10">
        <v>4000</v>
      </c>
      <c r="X125" s="10">
        <v>0</v>
      </c>
      <c r="Y125" s="10">
        <v>0</v>
      </c>
      <c r="Z125" s="9" t="s">
        <v>135</v>
      </c>
      <c r="AA125" s="8">
        <v>4414.5199999999995</v>
      </c>
      <c r="AB125" s="8">
        <v>0</v>
      </c>
      <c r="AC125" s="8">
        <v>4414.5199999999995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77</v>
      </c>
      <c r="AI125" s="1">
        <v>2</v>
      </c>
      <c r="AJ125" s="3">
        <v>45820</v>
      </c>
      <c r="AK125" s="3">
        <v>0</v>
      </c>
      <c r="AL125" s="3">
        <v>0</v>
      </c>
      <c r="AM125" s="3">
        <v>0</v>
      </c>
      <c r="AN125" s="3">
        <v>0</v>
      </c>
      <c r="AO125" s="3">
        <v>45818</v>
      </c>
      <c r="AP125" s="3">
        <v>45815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301.29098999999991</v>
      </c>
    </row>
    <row r="126" spans="1:56" ht="27.75" customHeight="1" x14ac:dyDescent="0.45">
      <c r="A126" s="3">
        <v>0</v>
      </c>
      <c r="B126" s="14" t="s">
        <v>133</v>
      </c>
      <c r="C126" s="9" t="s">
        <v>185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93</v>
      </c>
      <c r="M126" s="10">
        <v>22</v>
      </c>
      <c r="N126" s="9">
        <v>41</v>
      </c>
      <c r="O126" s="9">
        <v>40</v>
      </c>
      <c r="P126" s="10">
        <v>333.79752595199994</v>
      </c>
      <c r="Q126" s="10">
        <v>0</v>
      </c>
      <c r="R126" s="10">
        <v>333.79752595199994</v>
      </c>
      <c r="S126" s="9" t="s">
        <v>71</v>
      </c>
      <c r="T126" s="12">
        <v>45824</v>
      </c>
      <c r="U126" s="11">
        <v>15000</v>
      </c>
      <c r="V126" s="10">
        <v>0</v>
      </c>
      <c r="W126" s="10">
        <v>15000</v>
      </c>
      <c r="X126" s="10">
        <v>0</v>
      </c>
      <c r="Y126" s="10">
        <v>0</v>
      </c>
      <c r="Z126" s="9" t="s">
        <v>135</v>
      </c>
      <c r="AA126" s="8">
        <v>16554.45</v>
      </c>
      <c r="AB126" s="8">
        <v>0</v>
      </c>
      <c r="AC126" s="8">
        <v>16554.45</v>
      </c>
      <c r="AD126" s="8">
        <v>0</v>
      </c>
      <c r="AE126" s="8">
        <v>0</v>
      </c>
      <c r="AF126" s="8">
        <v>0</v>
      </c>
      <c r="AG126" s="1" t="s">
        <v>122</v>
      </c>
      <c r="AH126" s="1" t="s">
        <v>389</v>
      </c>
      <c r="AI126" s="1">
        <v>2</v>
      </c>
      <c r="AJ126" s="3">
        <v>45824</v>
      </c>
      <c r="AK126" s="3">
        <v>0</v>
      </c>
      <c r="AL126" s="3">
        <v>0</v>
      </c>
      <c r="AM126" s="3">
        <v>0</v>
      </c>
      <c r="AN126" s="3">
        <v>0</v>
      </c>
      <c r="AO126" s="3">
        <v>45822</v>
      </c>
      <c r="AP126" s="3">
        <v>45819</v>
      </c>
      <c r="AQ126" s="3">
        <v>45823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1129.8412125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21</v>
      </c>
      <c r="F127" s="9">
        <v>37</v>
      </c>
      <c r="G127" s="9" t="s">
        <v>60</v>
      </c>
      <c r="H127" s="9">
        <v>0</v>
      </c>
      <c r="I127" s="9">
        <v>67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135</v>
      </c>
      <c r="AA127" s="8">
        <v>33206.69</v>
      </c>
      <c r="AB127" s="8">
        <v>7700</v>
      </c>
      <c r="AC127" s="8">
        <v>25506.690000000002</v>
      </c>
      <c r="AD127" s="8">
        <v>0</v>
      </c>
      <c r="AE127" s="8">
        <v>0</v>
      </c>
      <c r="AF127" s="8" t="s">
        <v>58</v>
      </c>
      <c r="AG127" s="1" t="s">
        <v>120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>
        <v>45818</v>
      </c>
      <c r="B128" s="14" t="s">
        <v>133</v>
      </c>
      <c r="C128" s="9" t="s">
        <v>536</v>
      </c>
      <c r="D128" s="13" t="s">
        <v>59</v>
      </c>
      <c r="E128" s="9">
        <v>21</v>
      </c>
      <c r="F128" s="9">
        <v>40</v>
      </c>
      <c r="G128" s="9" t="s">
        <v>60</v>
      </c>
      <c r="H128" s="9">
        <v>0</v>
      </c>
      <c r="I128" s="9">
        <v>73</v>
      </c>
      <c r="J128" s="9" t="s">
        <v>57</v>
      </c>
      <c r="K128" s="9">
        <v>5</v>
      </c>
      <c r="L128" s="9" t="s">
        <v>93</v>
      </c>
      <c r="M128" s="10">
        <v>22</v>
      </c>
      <c r="N128" s="9">
        <v>42</v>
      </c>
      <c r="O128" s="9">
        <v>40</v>
      </c>
      <c r="P128" s="10">
        <v>45.591857203199993</v>
      </c>
      <c r="Q128" s="10">
        <v>0</v>
      </c>
      <c r="R128" s="10">
        <v>45.591857203199993</v>
      </c>
      <c r="S128" s="9" t="s">
        <v>71</v>
      </c>
      <c r="T128" s="12">
        <v>45819</v>
      </c>
      <c r="U128" s="11">
        <v>2000</v>
      </c>
      <c r="V128" s="10">
        <v>0</v>
      </c>
      <c r="W128" s="10">
        <v>2000</v>
      </c>
      <c r="X128" s="10">
        <v>0</v>
      </c>
      <c r="Y128" s="10">
        <v>0</v>
      </c>
      <c r="Z128" s="9" t="s">
        <v>320</v>
      </c>
      <c r="AA128" s="8">
        <v>2319.0200000000004</v>
      </c>
      <c r="AB128" s="8">
        <v>2319.0200000000004</v>
      </c>
      <c r="AC128" s="8">
        <v>0</v>
      </c>
      <c r="AD128" s="8">
        <v>0</v>
      </c>
      <c r="AE128" s="8">
        <v>0</v>
      </c>
      <c r="AF128" s="8">
        <v>0</v>
      </c>
      <c r="AG128" s="1" t="s">
        <v>123</v>
      </c>
      <c r="AH128" s="1" t="s">
        <v>389</v>
      </c>
      <c r="AI128" s="1">
        <v>2</v>
      </c>
      <c r="AJ128" s="3">
        <v>45819</v>
      </c>
      <c r="AK128" s="3">
        <v>0</v>
      </c>
      <c r="AL128" s="3">
        <v>0</v>
      </c>
      <c r="AM128" s="3">
        <v>0</v>
      </c>
      <c r="AN128" s="3">
        <v>0</v>
      </c>
      <c r="AO128" s="3">
        <v>45817</v>
      </c>
      <c r="AP128" s="3">
        <v>45814</v>
      </c>
      <c r="AQ128" s="3">
        <v>45818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104</v>
      </c>
      <c r="BD128" s="56">
        <v>0</v>
      </c>
    </row>
    <row r="129" spans="1:56" ht="27.75" customHeight="1" x14ac:dyDescent="0.45">
      <c r="A129" s="3">
        <v>45815</v>
      </c>
      <c r="B129" s="14" t="s">
        <v>521</v>
      </c>
      <c r="C129" s="9" t="s">
        <v>522</v>
      </c>
      <c r="D129" s="13" t="s">
        <v>523</v>
      </c>
      <c r="E129" s="9">
        <v>21</v>
      </c>
      <c r="F129" s="9">
        <v>34</v>
      </c>
      <c r="G129" s="9" t="s">
        <v>60</v>
      </c>
      <c r="H129" s="9">
        <v>0</v>
      </c>
      <c r="I129" s="9">
        <v>76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>
        <v>45822</v>
      </c>
      <c r="U129" s="11">
        <v>8000</v>
      </c>
      <c r="V129" s="10">
        <v>0</v>
      </c>
      <c r="W129" s="10">
        <v>8000</v>
      </c>
      <c r="X129" s="10">
        <v>0</v>
      </c>
      <c r="Y129" s="10">
        <v>8400</v>
      </c>
      <c r="Z129" s="9" t="s">
        <v>320</v>
      </c>
      <c r="AA129" s="8">
        <v>7934.96</v>
      </c>
      <c r="AB129" s="8">
        <v>7934.96</v>
      </c>
      <c r="AC129" s="8">
        <v>0</v>
      </c>
      <c r="AD129" s="8">
        <v>0</v>
      </c>
      <c r="AE129" s="8">
        <v>0</v>
      </c>
      <c r="AF129" s="8">
        <v>0</v>
      </c>
      <c r="AG129" s="1" t="s">
        <v>119</v>
      </c>
      <c r="AH129" s="1" t="s">
        <v>74</v>
      </c>
      <c r="AI129" s="1">
        <v>2</v>
      </c>
      <c r="AJ129" s="3">
        <v>45822</v>
      </c>
      <c r="AK129" s="3">
        <v>0</v>
      </c>
      <c r="AL129" s="3">
        <v>45813</v>
      </c>
      <c r="AM129" s="3">
        <v>45820</v>
      </c>
      <c r="AN129" s="3">
        <v>45821</v>
      </c>
      <c r="AO129" s="3">
        <v>45821</v>
      </c>
      <c r="AP129" s="3">
        <v>45817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65</v>
      </c>
      <c r="AY129" s="2">
        <v>0</v>
      </c>
      <c r="AZ129" s="2">
        <v>0</v>
      </c>
      <c r="BA129" s="2">
        <v>0</v>
      </c>
      <c r="BB129" s="2">
        <v>0</v>
      </c>
      <c r="BC129" s="1" t="s">
        <v>104</v>
      </c>
      <c r="BD129" s="56">
        <v>0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</v>
      </c>
      <c r="F130" s="9">
        <v>37</v>
      </c>
      <c r="G130" s="9" t="s">
        <v>60</v>
      </c>
      <c r="H130" s="9">
        <v>0</v>
      </c>
      <c r="I130" s="9">
        <v>83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320</v>
      </c>
      <c r="AA130" s="8">
        <v>10253.98</v>
      </c>
      <c r="AB130" s="8">
        <v>10253.98</v>
      </c>
      <c r="AC130" s="8">
        <v>0</v>
      </c>
      <c r="AD130" s="8">
        <v>0</v>
      </c>
      <c r="AE130" s="8">
        <v>0</v>
      </c>
      <c r="AF130" s="8" t="s">
        <v>58</v>
      </c>
      <c r="AG130" s="1" t="s">
        <v>120</v>
      </c>
      <c r="AH130" s="1">
        <v>0</v>
      </c>
      <c r="AI130" s="1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321</v>
      </c>
      <c r="BD130" s="56">
        <v>0</v>
      </c>
    </row>
    <row r="131" spans="1:56" ht="27.75" customHeight="1" x14ac:dyDescent="0.45">
      <c r="A131" s="3">
        <v>45799</v>
      </c>
      <c r="B131" s="14" t="s">
        <v>419</v>
      </c>
      <c r="C131" s="9" t="s">
        <v>115</v>
      </c>
      <c r="D131" s="13" t="s">
        <v>298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45819</v>
      </c>
      <c r="U131" s="11">
        <v>50000</v>
      </c>
      <c r="V131" s="10">
        <v>30455</v>
      </c>
      <c r="W131" s="10">
        <v>19545</v>
      </c>
      <c r="X131" s="10">
        <v>31500</v>
      </c>
      <c r="Y131" s="10">
        <v>19425</v>
      </c>
      <c r="Z131" s="9" t="s">
        <v>124</v>
      </c>
      <c r="AA131" s="8">
        <v>20895.278250000003</v>
      </c>
      <c r="AB131" s="8">
        <v>20895.278250000003</v>
      </c>
      <c r="AC131" s="8">
        <v>0</v>
      </c>
      <c r="AD131" s="8">
        <v>0</v>
      </c>
      <c r="AE131" s="8">
        <v>20895.278250000003</v>
      </c>
      <c r="AF131" s="8">
        <v>0</v>
      </c>
      <c r="AG131" s="1" t="s">
        <v>123</v>
      </c>
      <c r="AH131" s="1" t="s">
        <v>68</v>
      </c>
      <c r="AI131" s="1">
        <v>4</v>
      </c>
      <c r="AJ131" s="3">
        <v>45819</v>
      </c>
      <c r="AK131" s="3">
        <v>45815</v>
      </c>
      <c r="AL131" s="3">
        <v>45809</v>
      </c>
      <c r="AM131" s="3">
        <v>45816</v>
      </c>
      <c r="AN131" s="3">
        <v>45817</v>
      </c>
      <c r="AO131" s="3">
        <v>45817</v>
      </c>
      <c r="AP131" s="3">
        <v>45814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125</v>
      </c>
      <c r="BD131" s="56">
        <v>0</v>
      </c>
    </row>
    <row r="132" spans="1:56" ht="27.75" customHeight="1" x14ac:dyDescent="0.45">
      <c r="A132" s="3">
        <v>45799</v>
      </c>
      <c r="B132" s="14" t="s">
        <v>419</v>
      </c>
      <c r="C132" s="9" t="s">
        <v>115</v>
      </c>
      <c r="D132" s="13" t="s">
        <v>324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45819</v>
      </c>
      <c r="U132" s="11">
        <v>25000</v>
      </c>
      <c r="V132" s="10">
        <v>25858</v>
      </c>
      <c r="W132" s="10">
        <v>0</v>
      </c>
      <c r="X132" s="10">
        <v>52800</v>
      </c>
      <c r="Y132" s="10">
        <v>0</v>
      </c>
      <c r="Z132" s="9" t="s">
        <v>124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120</v>
      </c>
      <c r="AH132" s="1" t="s">
        <v>68</v>
      </c>
      <c r="AI132" s="1">
        <v>4</v>
      </c>
      <c r="AJ132" s="3">
        <v>45819</v>
      </c>
      <c r="AK132" s="3">
        <v>45815</v>
      </c>
      <c r="AL132" s="3">
        <v>45809</v>
      </c>
      <c r="AM132" s="3">
        <v>45816</v>
      </c>
      <c r="AN132" s="3">
        <v>45817</v>
      </c>
      <c r="AO132" s="3">
        <v>45817</v>
      </c>
      <c r="AP132" s="3">
        <v>45814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125</v>
      </c>
      <c r="BD132" s="56">
        <v>0</v>
      </c>
    </row>
    <row r="133" spans="1:56" ht="27.75" customHeight="1" x14ac:dyDescent="0.45">
      <c r="A133" s="3">
        <v>45808</v>
      </c>
      <c r="B133" s="14" t="s">
        <v>447</v>
      </c>
      <c r="C133" s="9" t="s">
        <v>111</v>
      </c>
      <c r="D133" s="13" t="s">
        <v>394</v>
      </c>
      <c r="E133" s="9">
        <v>21</v>
      </c>
      <c r="F133" s="9">
        <v>38</v>
      </c>
      <c r="G133" s="9" t="s">
        <v>60</v>
      </c>
      <c r="H133" s="9" t="s">
        <v>66</v>
      </c>
      <c r="I133" s="9">
        <v>102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108.55204095999999</v>
      </c>
      <c r="Q133" s="10">
        <v>0</v>
      </c>
      <c r="R133" s="10">
        <v>108.55204095999999</v>
      </c>
      <c r="S133" s="9" t="s">
        <v>67</v>
      </c>
      <c r="T133" s="12">
        <v>45821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124</v>
      </c>
      <c r="AA133" s="8">
        <v>5518.15</v>
      </c>
      <c r="AB133" s="8">
        <v>5518.15</v>
      </c>
      <c r="AC133" s="8">
        <v>0</v>
      </c>
      <c r="AD133" s="8">
        <v>0</v>
      </c>
      <c r="AE133" s="8">
        <v>5518.15</v>
      </c>
      <c r="AF133" s="8">
        <v>0</v>
      </c>
      <c r="AG133" s="1" t="s">
        <v>120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45820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125</v>
      </c>
      <c r="BD133" s="56">
        <v>0</v>
      </c>
    </row>
    <row r="134" spans="1:56" ht="27.75" customHeight="1" x14ac:dyDescent="0.45">
      <c r="A134" s="3">
        <v>45799</v>
      </c>
      <c r="B134" s="14" t="s">
        <v>418</v>
      </c>
      <c r="C134" s="9" t="s">
        <v>115</v>
      </c>
      <c r="D134" s="13" t="s">
        <v>390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45821</v>
      </c>
      <c r="U134" s="11">
        <v>30000</v>
      </c>
      <c r="V134" s="10">
        <v>17467</v>
      </c>
      <c r="W134" s="10">
        <v>12533</v>
      </c>
      <c r="X134" s="10">
        <v>18428</v>
      </c>
      <c r="Y134" s="10">
        <v>12150.6</v>
      </c>
      <c r="Z134" s="9" t="s">
        <v>124</v>
      </c>
      <c r="AA134" s="8">
        <v>13070.278914</v>
      </c>
      <c r="AB134" s="8">
        <v>13070.278914</v>
      </c>
      <c r="AC134" s="8">
        <v>0</v>
      </c>
      <c r="AD134" s="8">
        <v>0</v>
      </c>
      <c r="AE134" s="8">
        <v>13070.278914</v>
      </c>
      <c r="AF134" s="8">
        <v>0</v>
      </c>
      <c r="AG134" s="1" t="s">
        <v>120</v>
      </c>
      <c r="AH134" s="1" t="s">
        <v>68</v>
      </c>
      <c r="AI134" s="1">
        <v>4</v>
      </c>
      <c r="AJ134" s="3">
        <v>45821</v>
      </c>
      <c r="AK134" s="3">
        <v>45817</v>
      </c>
      <c r="AL134" s="3">
        <v>45811</v>
      </c>
      <c r="AM134" s="3">
        <v>45818</v>
      </c>
      <c r="AN134" s="3">
        <v>45819</v>
      </c>
      <c r="AO134" s="3">
        <v>45819</v>
      </c>
      <c r="AP134" s="3">
        <v>45816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125</v>
      </c>
      <c r="BD134" s="56">
        <v>0</v>
      </c>
    </row>
    <row r="135" spans="1:56" ht="27.75" customHeight="1" x14ac:dyDescent="0.45">
      <c r="A135" s="3">
        <v>45799</v>
      </c>
      <c r="B135" s="14" t="s">
        <v>418</v>
      </c>
      <c r="C135" s="9" t="s">
        <v>115</v>
      </c>
      <c r="D135" s="13" t="s">
        <v>341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>
        <v>45821</v>
      </c>
      <c r="U135" s="11">
        <v>30000</v>
      </c>
      <c r="V135" s="10">
        <v>0</v>
      </c>
      <c r="W135" s="10">
        <v>30000</v>
      </c>
      <c r="X135" s="10">
        <v>0</v>
      </c>
      <c r="Y135" s="10">
        <v>31500</v>
      </c>
      <c r="Z135" s="9" t="s">
        <v>124</v>
      </c>
      <c r="AA135" s="8">
        <v>32270.700000000004</v>
      </c>
      <c r="AB135" s="8">
        <v>8071</v>
      </c>
      <c r="AC135" s="8">
        <v>24199.700000000004</v>
      </c>
      <c r="AD135" s="8">
        <v>0</v>
      </c>
      <c r="AE135" s="8">
        <v>32270.700000000004</v>
      </c>
      <c r="AF135" s="8">
        <v>0</v>
      </c>
      <c r="AG135" s="1" t="s">
        <v>120</v>
      </c>
      <c r="AH135" s="1" t="s">
        <v>68</v>
      </c>
      <c r="AI135" s="1">
        <v>4</v>
      </c>
      <c r="AJ135" s="3">
        <v>45821</v>
      </c>
      <c r="AK135" s="3">
        <v>45817</v>
      </c>
      <c r="AL135" s="3">
        <v>45811</v>
      </c>
      <c r="AM135" s="3">
        <v>45818</v>
      </c>
      <c r="AN135" s="3">
        <v>45819</v>
      </c>
      <c r="AO135" s="3">
        <v>45819</v>
      </c>
      <c r="AP135" s="3">
        <v>45816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125</v>
      </c>
      <c r="BD135" s="56">
        <v>1740.2810926666666</v>
      </c>
    </row>
    <row r="136" spans="1:56" ht="27.75" customHeight="1" x14ac:dyDescent="0.45">
      <c r="A136" s="3">
        <v>45799</v>
      </c>
      <c r="B136" s="14" t="s">
        <v>418</v>
      </c>
      <c r="C136" s="9" t="s">
        <v>115</v>
      </c>
      <c r="D136" s="13" t="s">
        <v>391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92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>
        <v>45821</v>
      </c>
      <c r="U136" s="11">
        <v>20000</v>
      </c>
      <c r="V136" s="10">
        <v>0</v>
      </c>
      <c r="W136" s="10">
        <v>20000</v>
      </c>
      <c r="X136" s="10">
        <v>0</v>
      </c>
      <c r="Y136" s="10">
        <v>21000</v>
      </c>
      <c r="Z136" s="9" t="s">
        <v>124</v>
      </c>
      <c r="AA136" s="8">
        <v>21513.800000000003</v>
      </c>
      <c r="AB136" s="8">
        <v>0</v>
      </c>
      <c r="AC136" s="8">
        <v>21513.800000000003</v>
      </c>
      <c r="AD136" s="8">
        <v>0</v>
      </c>
      <c r="AE136" s="8">
        <v>21513.800000000003</v>
      </c>
      <c r="AF136" s="8">
        <v>0</v>
      </c>
      <c r="AG136" s="1" t="s">
        <v>120</v>
      </c>
      <c r="AH136" s="1" t="s">
        <v>68</v>
      </c>
      <c r="AI136" s="1">
        <v>4</v>
      </c>
      <c r="AJ136" s="3">
        <v>45821</v>
      </c>
      <c r="AK136" s="3">
        <v>45817</v>
      </c>
      <c r="AL136" s="3">
        <v>45811</v>
      </c>
      <c r="AM136" s="3">
        <v>45818</v>
      </c>
      <c r="AN136" s="3">
        <v>45819</v>
      </c>
      <c r="AO136" s="3">
        <v>45819</v>
      </c>
      <c r="AP136" s="3">
        <v>45816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1547.1290706666666</v>
      </c>
    </row>
    <row r="137" spans="1:56" ht="27.75" customHeight="1" x14ac:dyDescent="0.45">
      <c r="A137" s="3">
        <v>45814</v>
      </c>
      <c r="B137" s="14" t="s">
        <v>525</v>
      </c>
      <c r="C137" s="9" t="s">
        <v>111</v>
      </c>
      <c r="D137" s="13" t="s">
        <v>511</v>
      </c>
      <c r="E137" s="9">
        <v>21</v>
      </c>
      <c r="F137" s="9">
        <v>38</v>
      </c>
      <c r="G137" s="9" t="s">
        <v>60</v>
      </c>
      <c r="H137" s="9" t="s">
        <v>76</v>
      </c>
      <c r="I137" s="9">
        <v>102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40</v>
      </c>
      <c r="O137" s="9">
        <v>40</v>
      </c>
      <c r="P137" s="10">
        <v>65.13122457599998</v>
      </c>
      <c r="Q137" s="10">
        <v>0</v>
      </c>
      <c r="R137" s="10">
        <v>65.13122457599998</v>
      </c>
      <c r="S137" s="9" t="s">
        <v>67</v>
      </c>
      <c r="T137" s="12">
        <v>45821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124</v>
      </c>
      <c r="AA137" s="8">
        <v>3310.89</v>
      </c>
      <c r="AB137" s="8">
        <v>3310.89</v>
      </c>
      <c r="AC137" s="8">
        <v>0</v>
      </c>
      <c r="AD137" s="8">
        <v>3310.89</v>
      </c>
      <c r="AE137" s="8">
        <v>0</v>
      </c>
      <c r="AF137" s="8">
        <v>0</v>
      </c>
      <c r="AG137" s="1" t="s">
        <v>120</v>
      </c>
      <c r="AH137" s="1" t="s">
        <v>68</v>
      </c>
      <c r="AI137" s="1">
        <v>4</v>
      </c>
      <c r="AJ137" s="3">
        <v>45821</v>
      </c>
      <c r="AK137" s="3">
        <v>45817</v>
      </c>
      <c r="AL137" s="3">
        <v>45811</v>
      </c>
      <c r="AM137" s="3">
        <v>45818</v>
      </c>
      <c r="AN137" s="3">
        <v>45819</v>
      </c>
      <c r="AO137" s="3">
        <v>45819</v>
      </c>
      <c r="AP137" s="3">
        <v>45816</v>
      </c>
      <c r="AQ137" s="3">
        <v>45820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125</v>
      </c>
      <c r="BD137" s="56">
        <v>0</v>
      </c>
    </row>
    <row r="138" spans="1:56" ht="27.75" customHeight="1" x14ac:dyDescent="0.45">
      <c r="A138" s="3">
        <v>45814</v>
      </c>
      <c r="B138" s="14" t="s">
        <v>526</v>
      </c>
      <c r="C138" s="9" t="s">
        <v>111</v>
      </c>
      <c r="D138" s="13" t="s">
        <v>398</v>
      </c>
      <c r="E138" s="9">
        <v>21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42</v>
      </c>
      <c r="O138" s="9">
        <v>40</v>
      </c>
      <c r="P138" s="10">
        <v>68.387785804799989</v>
      </c>
      <c r="Q138" s="10">
        <v>0</v>
      </c>
      <c r="R138" s="10">
        <v>68.387785804799989</v>
      </c>
      <c r="S138" s="9" t="s">
        <v>67</v>
      </c>
      <c r="T138" s="12">
        <v>45821</v>
      </c>
      <c r="U138" s="11">
        <v>3000</v>
      </c>
      <c r="V138" s="10">
        <v>0</v>
      </c>
      <c r="W138" s="10">
        <v>3000</v>
      </c>
      <c r="X138" s="10">
        <v>0</v>
      </c>
      <c r="Y138" s="10">
        <v>3150</v>
      </c>
      <c r="Z138" s="9" t="s">
        <v>124</v>
      </c>
      <c r="AA138" s="8">
        <v>3478.5300000000007</v>
      </c>
      <c r="AB138" s="8">
        <v>2062</v>
      </c>
      <c r="AC138" s="8">
        <v>1416.5300000000007</v>
      </c>
      <c r="AD138" s="8">
        <v>2062</v>
      </c>
      <c r="AE138" s="8">
        <v>1416.5300000000007</v>
      </c>
      <c r="AF138" s="8">
        <v>0</v>
      </c>
      <c r="AG138" s="1" t="s">
        <v>120</v>
      </c>
      <c r="AH138" s="1" t="s">
        <v>68</v>
      </c>
      <c r="AI138" s="1">
        <v>4</v>
      </c>
      <c r="AJ138" s="3">
        <v>45821</v>
      </c>
      <c r="AK138" s="3">
        <v>45817</v>
      </c>
      <c r="AL138" s="3">
        <v>45811</v>
      </c>
      <c r="AM138" s="3">
        <v>45818</v>
      </c>
      <c r="AN138" s="3">
        <v>45819</v>
      </c>
      <c r="AO138" s="3">
        <v>45819</v>
      </c>
      <c r="AP138" s="3">
        <v>45816</v>
      </c>
      <c r="AQ138" s="3">
        <v>45820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101.86739406666671</v>
      </c>
    </row>
    <row r="139" spans="1:56" ht="27.75" customHeight="1" x14ac:dyDescent="0.45">
      <c r="A139" s="3">
        <v>45814</v>
      </c>
      <c r="B139" s="14" t="s">
        <v>514</v>
      </c>
      <c r="C139" s="9" t="s">
        <v>515</v>
      </c>
      <c r="D139" s="13" t="s">
        <v>516</v>
      </c>
      <c r="E139" s="9">
        <v>21</v>
      </c>
      <c r="F139" s="9">
        <v>37</v>
      </c>
      <c r="G139" s="9" t="s">
        <v>60</v>
      </c>
      <c r="H139" s="9" t="s">
        <v>76</v>
      </c>
      <c r="I139" s="9">
        <v>100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45822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124</v>
      </c>
      <c r="AA139" s="8">
        <v>5378.4500000000007</v>
      </c>
      <c r="AB139" s="8">
        <v>5378.4500000000007</v>
      </c>
      <c r="AC139" s="8">
        <v>0</v>
      </c>
      <c r="AD139" s="8">
        <v>5378.4500000000007</v>
      </c>
      <c r="AE139" s="8">
        <v>0</v>
      </c>
      <c r="AF139" s="8">
        <v>0</v>
      </c>
      <c r="AG139" s="1" t="s">
        <v>120</v>
      </c>
      <c r="AH139" s="1" t="s">
        <v>68</v>
      </c>
      <c r="AI139" s="1">
        <v>4</v>
      </c>
      <c r="AJ139" s="3">
        <v>45822</v>
      </c>
      <c r="AK139" s="3">
        <v>45818</v>
      </c>
      <c r="AL139" s="3">
        <v>45812</v>
      </c>
      <c r="AM139" s="3">
        <v>45819</v>
      </c>
      <c r="AN139" s="3">
        <v>45820</v>
      </c>
      <c r="AO139" s="3">
        <v>45820</v>
      </c>
      <c r="AP139" s="3">
        <v>45817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0</v>
      </c>
    </row>
    <row r="140" spans="1:56" ht="27.75" customHeight="1" x14ac:dyDescent="0.45">
      <c r="A140" s="3">
        <v>45815</v>
      </c>
      <c r="B140" s="14" t="s">
        <v>524</v>
      </c>
      <c r="C140" s="9" t="s">
        <v>509</v>
      </c>
      <c r="D140" s="13" t="s">
        <v>510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217.10408191999997</v>
      </c>
      <c r="Q140" s="10">
        <v>0</v>
      </c>
      <c r="R140" s="10">
        <v>217.10408191999997</v>
      </c>
      <c r="S140" s="9" t="s">
        <v>71</v>
      </c>
      <c r="T140" s="12">
        <v>45825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124</v>
      </c>
      <c r="AA140" s="8">
        <v>10756.900000000001</v>
      </c>
      <c r="AB140" s="8">
        <v>0</v>
      </c>
      <c r="AC140" s="8">
        <v>10756.900000000001</v>
      </c>
      <c r="AD140" s="8">
        <v>0</v>
      </c>
      <c r="AE140" s="8">
        <v>10756.900000000001</v>
      </c>
      <c r="AF140" s="8">
        <v>0</v>
      </c>
      <c r="AG140" s="1" t="s">
        <v>120</v>
      </c>
      <c r="AH140" s="1" t="s">
        <v>68</v>
      </c>
      <c r="AI140" s="1">
        <v>4</v>
      </c>
      <c r="AJ140" s="3">
        <v>45825</v>
      </c>
      <c r="AK140" s="3">
        <v>45821</v>
      </c>
      <c r="AL140" s="3">
        <v>45815</v>
      </c>
      <c r="AM140" s="3">
        <v>45822</v>
      </c>
      <c r="AN140" s="3">
        <v>45823</v>
      </c>
      <c r="AO140" s="3">
        <v>45823</v>
      </c>
      <c r="AP140" s="3">
        <v>45820</v>
      </c>
      <c r="AQ140" s="3">
        <v>45824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125</v>
      </c>
      <c r="BD140" s="56">
        <v>773.56453533333331</v>
      </c>
    </row>
    <row r="141" spans="1:56" ht="27.75" customHeight="1" x14ac:dyDescent="0.45">
      <c r="A141" s="3">
        <v>45817</v>
      </c>
      <c r="B141" s="14" t="s">
        <v>133</v>
      </c>
      <c r="C141" s="9" t="s">
        <v>185</v>
      </c>
      <c r="D141" s="13" t="s">
        <v>537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40</v>
      </c>
      <c r="O141" s="9">
        <v>40</v>
      </c>
      <c r="P141" s="10">
        <v>217.10408191999997</v>
      </c>
      <c r="Q141" s="10">
        <v>0</v>
      </c>
      <c r="R141" s="10">
        <v>217.10408191999997</v>
      </c>
      <c r="S141" s="9" t="s">
        <v>71</v>
      </c>
      <c r="T141" s="12">
        <v>45829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124</v>
      </c>
      <c r="AA141" s="8">
        <v>10756.900000000001</v>
      </c>
      <c r="AB141" s="8">
        <v>0</v>
      </c>
      <c r="AC141" s="8">
        <v>10756.900000000001</v>
      </c>
      <c r="AD141" s="8">
        <v>0</v>
      </c>
      <c r="AE141" s="8">
        <v>10756.900000000001</v>
      </c>
      <c r="AF141" s="8">
        <v>0</v>
      </c>
      <c r="AG141" s="1" t="s">
        <v>120</v>
      </c>
      <c r="AH141" s="1" t="s">
        <v>68</v>
      </c>
      <c r="AI141" s="1">
        <v>4</v>
      </c>
      <c r="AJ141" s="3">
        <v>45829</v>
      </c>
      <c r="AK141" s="3">
        <v>45825</v>
      </c>
      <c r="AL141" s="3">
        <v>45819</v>
      </c>
      <c r="AM141" s="3">
        <v>45826</v>
      </c>
      <c r="AN141" s="3">
        <v>45827</v>
      </c>
      <c r="AO141" s="3">
        <v>45827</v>
      </c>
      <c r="AP141" s="3">
        <v>45824</v>
      </c>
      <c r="AQ141" s="3">
        <v>45828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125</v>
      </c>
      <c r="BD141" s="56">
        <v>773.56453533333331</v>
      </c>
    </row>
    <row r="142" spans="1:56" ht="27.75" customHeight="1" x14ac:dyDescent="0.45">
      <c r="A142" s="3">
        <v>45803</v>
      </c>
      <c r="B142" s="14" t="s">
        <v>416</v>
      </c>
      <c r="C142" s="9" t="s">
        <v>111</v>
      </c>
      <c r="D142" s="13" t="s">
        <v>417</v>
      </c>
      <c r="E142" s="9">
        <v>21</v>
      </c>
      <c r="F142" s="9">
        <v>40</v>
      </c>
      <c r="G142" s="9" t="s">
        <v>60</v>
      </c>
      <c r="H142" s="9" t="s">
        <v>66</v>
      </c>
      <c r="I142" s="9">
        <v>108</v>
      </c>
      <c r="J142" s="9" t="s">
        <v>57</v>
      </c>
      <c r="K142" s="9">
        <v>5</v>
      </c>
      <c r="L142" s="9" t="s">
        <v>91</v>
      </c>
      <c r="M142" s="10">
        <v>22</v>
      </c>
      <c r="N142" s="9">
        <v>42</v>
      </c>
      <c r="O142" s="9">
        <v>40</v>
      </c>
      <c r="P142" s="10">
        <v>113.97964300799998</v>
      </c>
      <c r="Q142" s="10">
        <v>0</v>
      </c>
      <c r="R142" s="10">
        <v>113.97964300799998</v>
      </c>
      <c r="S142" s="9" t="s">
        <v>67</v>
      </c>
      <c r="T142" s="12">
        <v>45831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124</v>
      </c>
      <c r="AA142" s="8">
        <v>5797.55</v>
      </c>
      <c r="AB142" s="8">
        <v>0</v>
      </c>
      <c r="AC142" s="8">
        <v>5797.55</v>
      </c>
      <c r="AD142" s="8">
        <v>0</v>
      </c>
      <c r="AE142" s="8">
        <v>5797.55</v>
      </c>
      <c r="AF142" s="8">
        <v>0</v>
      </c>
      <c r="AG142" s="1" t="s">
        <v>61</v>
      </c>
      <c r="AH142" s="1" t="s">
        <v>68</v>
      </c>
      <c r="AI142" s="1">
        <v>4</v>
      </c>
      <c r="AJ142" s="3">
        <v>45831</v>
      </c>
      <c r="AK142" s="3">
        <v>45827</v>
      </c>
      <c r="AL142" s="3">
        <v>45821</v>
      </c>
      <c r="AM142" s="3">
        <v>45828</v>
      </c>
      <c r="AN142" s="3">
        <v>45829</v>
      </c>
      <c r="AO142" s="3">
        <v>45829</v>
      </c>
      <c r="AP142" s="3">
        <v>45826</v>
      </c>
      <c r="AQ142" s="3">
        <v>45830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416.92114566666663</v>
      </c>
    </row>
    <row r="143" spans="1:56" ht="27.75" customHeight="1" x14ac:dyDescent="0.45">
      <c r="A143" s="3">
        <v>45817</v>
      </c>
      <c r="B143" s="14" t="s">
        <v>133</v>
      </c>
      <c r="C143" s="9" t="s">
        <v>538</v>
      </c>
      <c r="D143" s="13" t="s">
        <v>539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108.55204095999999</v>
      </c>
      <c r="Q143" s="10">
        <v>0</v>
      </c>
      <c r="R143" s="10">
        <v>108.55204095999999</v>
      </c>
      <c r="S143" s="9" t="s">
        <v>71</v>
      </c>
      <c r="T143" s="12">
        <v>45831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124</v>
      </c>
      <c r="AA143" s="8">
        <v>5378.4500000000007</v>
      </c>
      <c r="AB143" s="8">
        <v>0</v>
      </c>
      <c r="AC143" s="8">
        <v>5378.4500000000007</v>
      </c>
      <c r="AD143" s="8">
        <v>0</v>
      </c>
      <c r="AE143" s="8">
        <v>5378.4500000000007</v>
      </c>
      <c r="AF143" s="8">
        <v>0</v>
      </c>
      <c r="AG143" s="1" t="s">
        <v>120</v>
      </c>
      <c r="AH143" s="1" t="s">
        <v>68</v>
      </c>
      <c r="AI143" s="1">
        <v>4</v>
      </c>
      <c r="AJ143" s="3">
        <v>45831</v>
      </c>
      <c r="AK143" s="3">
        <v>45827</v>
      </c>
      <c r="AL143" s="3">
        <v>45821</v>
      </c>
      <c r="AM143" s="3">
        <v>45828</v>
      </c>
      <c r="AN143" s="3">
        <v>45829</v>
      </c>
      <c r="AO143" s="3">
        <v>45829</v>
      </c>
      <c r="AP143" s="3">
        <v>45826</v>
      </c>
      <c r="AQ143" s="3">
        <v>45830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386.78226766666666</v>
      </c>
    </row>
    <row r="144" spans="1:56" ht="27.75" customHeight="1" x14ac:dyDescent="0.45">
      <c r="A144" s="3">
        <v>45817</v>
      </c>
      <c r="B144" s="14" t="s">
        <v>133</v>
      </c>
      <c r="C144" s="9" t="s">
        <v>538</v>
      </c>
      <c r="D144" s="13" t="s">
        <v>540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71</v>
      </c>
      <c r="T144" s="12">
        <v>45831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124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5378.4500000000007</v>
      </c>
      <c r="AF144" s="8">
        <v>0</v>
      </c>
      <c r="AG144" s="1" t="s">
        <v>119</v>
      </c>
      <c r="AH144" s="1" t="s">
        <v>68</v>
      </c>
      <c r="AI144" s="1">
        <v>4</v>
      </c>
      <c r="AJ144" s="3">
        <v>45831</v>
      </c>
      <c r="AK144" s="3">
        <v>45827</v>
      </c>
      <c r="AL144" s="3">
        <v>45821</v>
      </c>
      <c r="AM144" s="3">
        <v>45828</v>
      </c>
      <c r="AN144" s="3">
        <v>45829</v>
      </c>
      <c r="AO144" s="3">
        <v>45829</v>
      </c>
      <c r="AP144" s="3">
        <v>45826</v>
      </c>
      <c r="AQ144" s="3">
        <v>45830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125</v>
      </c>
      <c r="BD144" s="56">
        <v>386.78226766666666</v>
      </c>
    </row>
    <row r="145" spans="1:56" ht="27.75" customHeight="1" x14ac:dyDescent="0.45">
      <c r="A145" s="3" t="s">
        <v>141</v>
      </c>
      <c r="B145" s="14" t="s">
        <v>141</v>
      </c>
      <c r="C145" s="9" t="s">
        <v>115</v>
      </c>
      <c r="D145" s="13" t="s">
        <v>61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>
        <v>45838</v>
      </c>
      <c r="U145" s="11">
        <v>130000</v>
      </c>
      <c r="V145" s="10">
        <v>0</v>
      </c>
      <c r="W145" s="10">
        <v>130000</v>
      </c>
      <c r="X145" s="10">
        <v>0</v>
      </c>
      <c r="Y145" s="10">
        <v>136500</v>
      </c>
      <c r="Z145" s="9" t="s">
        <v>124</v>
      </c>
      <c r="AA145" s="8">
        <v>139839.70000000001</v>
      </c>
      <c r="AB145" s="8">
        <v>0</v>
      </c>
      <c r="AC145" s="8">
        <v>139839.70000000001</v>
      </c>
      <c r="AD145" s="8">
        <v>0</v>
      </c>
      <c r="AE145" s="8">
        <v>139839.70000000001</v>
      </c>
      <c r="AF145" s="8">
        <v>0</v>
      </c>
      <c r="AG145" s="1" t="s">
        <v>120</v>
      </c>
      <c r="AH145" s="1" t="s">
        <v>68</v>
      </c>
      <c r="AI145" s="1">
        <v>4</v>
      </c>
      <c r="AJ145" s="3">
        <v>45838</v>
      </c>
      <c r="AK145" s="3">
        <v>45834</v>
      </c>
      <c r="AL145" s="3">
        <v>45828</v>
      </c>
      <c r="AM145" s="3">
        <v>45835</v>
      </c>
      <c r="AN145" s="3">
        <v>45836</v>
      </c>
      <c r="AO145" s="3">
        <v>45836</v>
      </c>
      <c r="AP145" s="3">
        <v>45833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10056.338959333332</v>
      </c>
    </row>
    <row r="146" spans="1:56" ht="27.75" customHeight="1" x14ac:dyDescent="0.45">
      <c r="A146" s="3">
        <v>45628</v>
      </c>
      <c r="B146" s="14" t="s">
        <v>226</v>
      </c>
      <c r="C146" s="9" t="s">
        <v>113</v>
      </c>
      <c r="D146" s="13" t="s">
        <v>153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>
        <v>45838</v>
      </c>
      <c r="U146" s="11">
        <v>8000</v>
      </c>
      <c r="V146" s="10">
        <v>0</v>
      </c>
      <c r="W146" s="10">
        <v>8000</v>
      </c>
      <c r="X146" s="10">
        <v>0</v>
      </c>
      <c r="Y146" s="10">
        <v>8400</v>
      </c>
      <c r="Z146" s="9" t="s">
        <v>124</v>
      </c>
      <c r="AA146" s="8">
        <v>8605.52</v>
      </c>
      <c r="AB146" s="8">
        <v>0</v>
      </c>
      <c r="AC146" s="8">
        <v>8605.52</v>
      </c>
      <c r="AD146" s="8">
        <v>0</v>
      </c>
      <c r="AE146" s="8">
        <v>8605.52</v>
      </c>
      <c r="AF146" s="8">
        <v>0</v>
      </c>
      <c r="AG146" s="1" t="s">
        <v>120</v>
      </c>
      <c r="AH146" s="1" t="s">
        <v>68</v>
      </c>
      <c r="AI146" s="1">
        <v>4</v>
      </c>
      <c r="AJ146" s="3">
        <v>45838</v>
      </c>
      <c r="AK146" s="3">
        <v>45834</v>
      </c>
      <c r="AL146" s="3">
        <v>45828</v>
      </c>
      <c r="AM146" s="3">
        <v>45835</v>
      </c>
      <c r="AN146" s="3">
        <v>45836</v>
      </c>
      <c r="AO146" s="3">
        <v>45836</v>
      </c>
      <c r="AP146" s="3">
        <v>45833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 t="s">
        <v>253</v>
      </c>
      <c r="AZ146" s="2">
        <v>0</v>
      </c>
      <c r="BA146" s="2">
        <v>0</v>
      </c>
      <c r="BB146" s="2">
        <v>0</v>
      </c>
      <c r="BC146" s="1" t="s">
        <v>125</v>
      </c>
      <c r="BD146" s="56">
        <v>618.85162826666658</v>
      </c>
    </row>
    <row r="147" spans="1:56" ht="27.75" customHeight="1" x14ac:dyDescent="0.45">
      <c r="A147" s="3">
        <v>45800</v>
      </c>
      <c r="B147" s="14" t="s">
        <v>397</v>
      </c>
      <c r="C147" s="9" t="s">
        <v>80</v>
      </c>
      <c r="D147" s="13" t="s">
        <v>398</v>
      </c>
      <c r="E147" s="9">
        <v>21</v>
      </c>
      <c r="F147" s="9">
        <v>40</v>
      </c>
      <c r="G147" s="9" t="s">
        <v>60</v>
      </c>
      <c r="H147" s="9" t="s">
        <v>76</v>
      </c>
      <c r="I147" s="9">
        <v>108</v>
      </c>
      <c r="J147" s="9" t="s">
        <v>57</v>
      </c>
      <c r="K147" s="9">
        <v>5</v>
      </c>
      <c r="L147" s="9" t="s">
        <v>92</v>
      </c>
      <c r="M147" s="10">
        <v>22</v>
      </c>
      <c r="N147" s="9">
        <v>42</v>
      </c>
      <c r="O147" s="9">
        <v>40</v>
      </c>
      <c r="P147" s="10">
        <v>5.2886554355711999</v>
      </c>
      <c r="Q147" s="10">
        <v>0</v>
      </c>
      <c r="R147" s="10">
        <v>5.2886554355711999</v>
      </c>
      <c r="S147" s="9" t="s">
        <v>67</v>
      </c>
      <c r="T147" s="12">
        <v>45838</v>
      </c>
      <c r="U147" s="11">
        <v>5000</v>
      </c>
      <c r="V147" s="10">
        <v>4768</v>
      </c>
      <c r="W147" s="10">
        <v>232</v>
      </c>
      <c r="X147" s="10">
        <v>10420</v>
      </c>
      <c r="Y147" s="10">
        <v>0</v>
      </c>
      <c r="Z147" s="9" t="s">
        <v>124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120</v>
      </c>
      <c r="AH147" s="1" t="s">
        <v>68</v>
      </c>
      <c r="AI147" s="1">
        <v>4</v>
      </c>
      <c r="AJ147" s="3">
        <v>45838</v>
      </c>
      <c r="AK147" s="3">
        <v>45834</v>
      </c>
      <c r="AL147" s="3">
        <v>45828</v>
      </c>
      <c r="AM147" s="3">
        <v>45835</v>
      </c>
      <c r="AN147" s="3">
        <v>45836</v>
      </c>
      <c r="AO147" s="3">
        <v>45836</v>
      </c>
      <c r="AP147" s="3">
        <v>45833</v>
      </c>
      <c r="AQ147" s="3">
        <v>45837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125</v>
      </c>
      <c r="BD147" s="56">
        <v>0</v>
      </c>
    </row>
    <row r="148" spans="1:56" ht="27.75" customHeight="1" x14ac:dyDescent="0.45">
      <c r="A148" s="3">
        <v>45798</v>
      </c>
      <c r="B148" s="14" t="s">
        <v>399</v>
      </c>
      <c r="C148" s="9" t="s">
        <v>111</v>
      </c>
      <c r="D148" s="13" t="s">
        <v>392</v>
      </c>
      <c r="E148" s="9">
        <v>21</v>
      </c>
      <c r="F148" s="9">
        <v>38</v>
      </c>
      <c r="G148" s="9" t="s">
        <v>60</v>
      </c>
      <c r="H148" s="9" t="s">
        <v>66</v>
      </c>
      <c r="I148" s="9">
        <v>102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65.13122457599998</v>
      </c>
      <c r="Q148" s="10">
        <v>0</v>
      </c>
      <c r="R148" s="10">
        <v>65.13122457599998</v>
      </c>
      <c r="S148" s="9" t="s">
        <v>67</v>
      </c>
      <c r="T148" s="12" t="s">
        <v>63</v>
      </c>
      <c r="U148" s="11">
        <v>3000</v>
      </c>
      <c r="V148" s="10">
        <v>0</v>
      </c>
      <c r="W148" s="10">
        <v>3000</v>
      </c>
      <c r="X148" s="10">
        <v>0</v>
      </c>
      <c r="Y148" s="10">
        <v>3150</v>
      </c>
      <c r="Z148" s="9" t="s">
        <v>124</v>
      </c>
      <c r="AA148" s="8">
        <v>3310.89</v>
      </c>
      <c r="AB148" s="8">
        <v>0</v>
      </c>
      <c r="AC148" s="8">
        <v>3310.89</v>
      </c>
      <c r="AD148" s="8">
        <v>0</v>
      </c>
      <c r="AE148" s="8">
        <v>3310.89</v>
      </c>
      <c r="AF148" s="8">
        <v>0</v>
      </c>
      <c r="AG148" s="1" t="s">
        <v>120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125</v>
      </c>
      <c r="BD148" s="56">
        <v>238.09713619999999</v>
      </c>
    </row>
    <row r="149" spans="1:56" ht="27.75" customHeight="1" x14ac:dyDescent="0.45">
      <c r="A149" s="3">
        <v>45631</v>
      </c>
      <c r="B149" s="14" t="s">
        <v>229</v>
      </c>
      <c r="C149" s="9" t="s">
        <v>113</v>
      </c>
      <c r="D149" s="13" t="s">
        <v>153</v>
      </c>
      <c r="E149" s="9">
        <v>21</v>
      </c>
      <c r="F149" s="9">
        <v>37</v>
      </c>
      <c r="G149" s="9" t="s">
        <v>60</v>
      </c>
      <c r="H149" s="9" t="s">
        <v>66</v>
      </c>
      <c r="I149" s="9">
        <v>100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114</v>
      </c>
      <c r="T149" s="12" t="s">
        <v>63</v>
      </c>
      <c r="U149" s="11">
        <v>16000</v>
      </c>
      <c r="V149" s="10">
        <v>0</v>
      </c>
      <c r="W149" s="10">
        <v>16000</v>
      </c>
      <c r="X149" s="10">
        <v>0</v>
      </c>
      <c r="Y149" s="10">
        <v>16800</v>
      </c>
      <c r="Z149" s="9" t="s">
        <v>124</v>
      </c>
      <c r="AA149" s="8">
        <v>17211.04</v>
      </c>
      <c r="AB149" s="8">
        <v>0</v>
      </c>
      <c r="AC149" s="8">
        <v>17211.04</v>
      </c>
      <c r="AD149" s="8">
        <v>0</v>
      </c>
      <c r="AE149" s="8">
        <v>17211.04</v>
      </c>
      <c r="AF149" s="8">
        <v>0</v>
      </c>
      <c r="AG149" s="1" t="s">
        <v>61</v>
      </c>
      <c r="AH149" s="1" t="s">
        <v>68</v>
      </c>
      <c r="AI149" s="1">
        <v>4</v>
      </c>
      <c r="AJ149" s="3" t="s">
        <v>63</v>
      </c>
      <c r="AK149" s="3" t="e">
        <v>#VALUE!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70</v>
      </c>
      <c r="AY149" s="2" t="s">
        <v>254</v>
      </c>
      <c r="AZ149" s="2">
        <v>0</v>
      </c>
      <c r="BA149" s="2">
        <v>0</v>
      </c>
      <c r="BB149" s="2">
        <v>0</v>
      </c>
      <c r="BC149" s="1" t="s">
        <v>125</v>
      </c>
      <c r="BD149" s="56">
        <v>1237.7032565333332</v>
      </c>
    </row>
    <row r="150" spans="1:56" ht="27.75" customHeight="1" x14ac:dyDescent="0.45">
      <c r="A150" s="3">
        <v>45631</v>
      </c>
      <c r="B150" s="14" t="s">
        <v>230</v>
      </c>
      <c r="C150" s="9" t="s">
        <v>113</v>
      </c>
      <c r="D150" s="13" t="s">
        <v>153</v>
      </c>
      <c r="E150" s="9">
        <v>21</v>
      </c>
      <c r="F150" s="9">
        <v>37</v>
      </c>
      <c r="G150" s="9" t="s">
        <v>60</v>
      </c>
      <c r="H150" s="9" t="s">
        <v>66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114</v>
      </c>
      <c r="T150" s="12" t="s">
        <v>63</v>
      </c>
      <c r="U150" s="11">
        <v>16000</v>
      </c>
      <c r="V150" s="10">
        <v>0</v>
      </c>
      <c r="W150" s="10">
        <v>16000</v>
      </c>
      <c r="X150" s="10">
        <v>0</v>
      </c>
      <c r="Y150" s="10">
        <v>16800</v>
      </c>
      <c r="Z150" s="9" t="s">
        <v>124</v>
      </c>
      <c r="AA150" s="8">
        <v>17211.04</v>
      </c>
      <c r="AB150" s="8">
        <v>0</v>
      </c>
      <c r="AC150" s="8">
        <v>17211.04</v>
      </c>
      <c r="AD150" s="8">
        <v>0</v>
      </c>
      <c r="AE150" s="8">
        <v>17211.04</v>
      </c>
      <c r="AF150" s="8">
        <v>0</v>
      </c>
      <c r="AG150" s="1" t="s">
        <v>120</v>
      </c>
      <c r="AH150" s="1" t="s">
        <v>68</v>
      </c>
      <c r="AI150" s="1">
        <v>4</v>
      </c>
      <c r="AJ150" s="3" t="s">
        <v>63</v>
      </c>
      <c r="AK150" s="3" t="e">
        <v>#VALUE!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 t="s">
        <v>255</v>
      </c>
      <c r="AZ150" s="2">
        <v>0</v>
      </c>
      <c r="BA150" s="2">
        <v>0</v>
      </c>
      <c r="BB150" s="2">
        <v>0</v>
      </c>
      <c r="BC150" s="1" t="s">
        <v>125</v>
      </c>
      <c r="BD150" s="56">
        <v>1237.7032565333332</v>
      </c>
    </row>
    <row r="151" spans="1:56" ht="27.75" customHeight="1" x14ac:dyDescent="0.45">
      <c r="A151" s="3" t="s">
        <v>141</v>
      </c>
      <c r="B151" s="14" t="s">
        <v>141</v>
      </c>
      <c r="C151" s="9" t="s">
        <v>113</v>
      </c>
      <c r="D151" s="13" t="s">
        <v>153</v>
      </c>
      <c r="E151" s="9">
        <v>21</v>
      </c>
      <c r="F151" s="9">
        <v>37</v>
      </c>
      <c r="G151" s="9" t="s">
        <v>60</v>
      </c>
      <c r="H151" s="9" t="s">
        <v>66</v>
      </c>
      <c r="I151" s="9">
        <v>100</v>
      </c>
      <c r="J151" s="9" t="s">
        <v>57</v>
      </c>
      <c r="K151" s="9">
        <v>5</v>
      </c>
      <c r="L151" s="9" t="s">
        <v>93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114</v>
      </c>
      <c r="T151" s="12" t="s">
        <v>63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124</v>
      </c>
      <c r="AA151" s="8">
        <v>10756.900000000001</v>
      </c>
      <c r="AB151" s="8">
        <v>0</v>
      </c>
      <c r="AC151" s="8">
        <v>10756.900000000001</v>
      </c>
      <c r="AD151" s="8">
        <v>0</v>
      </c>
      <c r="AE151" s="8">
        <v>10756.900000000001</v>
      </c>
      <c r="AF151" s="8">
        <v>0</v>
      </c>
      <c r="AG151" s="1" t="s">
        <v>119</v>
      </c>
      <c r="AH151" s="1" t="s">
        <v>68</v>
      </c>
      <c r="AI151" s="1">
        <v>4</v>
      </c>
      <c r="AJ151" s="3" t="s">
        <v>63</v>
      </c>
      <c r="AK151" s="3" t="e">
        <v>#VALUE!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69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125</v>
      </c>
      <c r="BD151" s="56">
        <v>773.56453533333331</v>
      </c>
    </row>
    <row r="152" spans="1:56" ht="27.75" customHeight="1" x14ac:dyDescent="0.45">
      <c r="A152" s="3" t="s">
        <v>141</v>
      </c>
      <c r="B152" s="14" t="s">
        <v>141</v>
      </c>
      <c r="C152" s="9" t="s">
        <v>111</v>
      </c>
      <c r="D152" s="13" t="s">
        <v>61</v>
      </c>
      <c r="E152" s="9">
        <v>21</v>
      </c>
      <c r="F152" s="9">
        <v>40</v>
      </c>
      <c r="G152" s="9" t="s">
        <v>60</v>
      </c>
      <c r="H152" s="9" t="s">
        <v>66</v>
      </c>
      <c r="I152" s="9">
        <v>108</v>
      </c>
      <c r="J152" s="9" t="s">
        <v>57</v>
      </c>
      <c r="K152" s="9">
        <v>5</v>
      </c>
      <c r="L152" s="9" t="s">
        <v>91</v>
      </c>
      <c r="M152" s="10">
        <v>22</v>
      </c>
      <c r="N152" s="9">
        <v>42</v>
      </c>
      <c r="O152" s="9">
        <v>40</v>
      </c>
      <c r="P152" s="10">
        <v>227.95928601599996</v>
      </c>
      <c r="Q152" s="10">
        <v>0</v>
      </c>
      <c r="R152" s="10">
        <v>227.95928601599996</v>
      </c>
      <c r="S152" s="9" t="s">
        <v>67</v>
      </c>
      <c r="T152" s="12" t="s">
        <v>63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124</v>
      </c>
      <c r="AA152" s="8">
        <v>11595.1</v>
      </c>
      <c r="AB152" s="8">
        <v>0</v>
      </c>
      <c r="AC152" s="8">
        <v>11595.1</v>
      </c>
      <c r="AD152" s="8">
        <v>0</v>
      </c>
      <c r="AE152" s="8">
        <v>11595.1</v>
      </c>
      <c r="AF152" s="8">
        <v>0</v>
      </c>
      <c r="AG152" s="1" t="s">
        <v>123</v>
      </c>
      <c r="AH152" s="1" t="s">
        <v>68</v>
      </c>
      <c r="AI152" s="1">
        <v>4</v>
      </c>
      <c r="AJ152" s="3" t="s">
        <v>63</v>
      </c>
      <c r="AK152" s="3" t="e">
        <v>#VALUE!</v>
      </c>
      <c r="AL152" s="3" t="e">
        <v>#VALUE!</v>
      </c>
      <c r="AM152" s="3" t="e">
        <v>#VALUE!</v>
      </c>
      <c r="AN152" s="3" t="e">
        <v>#VALUE!</v>
      </c>
      <c r="AO152" s="3" t="e">
        <v>#VALUE!</v>
      </c>
      <c r="AP152" s="3" t="e">
        <v>#VALUE!</v>
      </c>
      <c r="AQ152" s="3" t="e">
        <v>#VALUE!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125</v>
      </c>
      <c r="BD152" s="56">
        <v>833.84229133333326</v>
      </c>
    </row>
    <row r="153" spans="1:56" ht="27.75" customHeight="1" x14ac:dyDescent="0.45">
      <c r="A153" s="3">
        <v>45066</v>
      </c>
      <c r="B153" s="14" t="s">
        <v>131</v>
      </c>
      <c r="C153" s="9" t="s">
        <v>80</v>
      </c>
      <c r="D153" s="13" t="s">
        <v>130</v>
      </c>
      <c r="E153" s="9">
        <v>21</v>
      </c>
      <c r="F153" s="9">
        <v>38</v>
      </c>
      <c r="G153" s="9" t="s">
        <v>60</v>
      </c>
      <c r="H153" s="9" t="s">
        <v>76</v>
      </c>
      <c r="I153" s="9">
        <v>102</v>
      </c>
      <c r="J153" s="9" t="s">
        <v>57</v>
      </c>
      <c r="K153" s="9">
        <v>5</v>
      </c>
      <c r="L153" s="9" t="s">
        <v>92</v>
      </c>
      <c r="M153" s="10">
        <v>22</v>
      </c>
      <c r="N153" s="9">
        <v>40</v>
      </c>
      <c r="O153" s="9">
        <v>40</v>
      </c>
      <c r="P153" s="10">
        <v>108.55204095999999</v>
      </c>
      <c r="Q153" s="10">
        <v>0</v>
      </c>
      <c r="R153" s="10">
        <v>108.55204095999999</v>
      </c>
      <c r="S153" s="9" t="s">
        <v>67</v>
      </c>
      <c r="T153" s="12" t="s">
        <v>63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124</v>
      </c>
      <c r="AA153" s="8">
        <v>5518.15</v>
      </c>
      <c r="AB153" s="8">
        <v>0</v>
      </c>
      <c r="AC153" s="8">
        <v>5518.15</v>
      </c>
      <c r="AD153" s="8">
        <v>0</v>
      </c>
      <c r="AE153" s="8">
        <v>5518.15</v>
      </c>
      <c r="AF153" s="8">
        <v>0</v>
      </c>
      <c r="AG153" s="1" t="s">
        <v>119</v>
      </c>
      <c r="AH153" s="1" t="s">
        <v>68</v>
      </c>
      <c r="AI153" s="1">
        <v>4</v>
      </c>
      <c r="AJ153" s="3" t="s">
        <v>63</v>
      </c>
      <c r="AK153" s="3" t="e">
        <v>#VALUE!</v>
      </c>
      <c r="AL153" s="3" t="e">
        <v>#VALUE!</v>
      </c>
      <c r="AM153" s="3" t="e">
        <v>#VALUE!</v>
      </c>
      <c r="AN153" s="3" t="e">
        <v>#VALUE!</v>
      </c>
      <c r="AO153" s="3" t="e">
        <v>#VALUE!</v>
      </c>
      <c r="AP153" s="3" t="e">
        <v>#VALUE!</v>
      </c>
      <c r="AQ153" s="3" t="e">
        <v>#VALUE!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69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125</v>
      </c>
      <c r="BD153" s="56">
        <v>396.82856033333326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21</v>
      </c>
      <c r="F154" s="9">
        <v>37</v>
      </c>
      <c r="G154" s="9">
        <v>0</v>
      </c>
      <c r="H154" s="9">
        <v>0</v>
      </c>
      <c r="I154" s="9">
        <v>74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 t="s">
        <v>83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124</v>
      </c>
      <c r="AA154" s="8">
        <v>357552.66716400004</v>
      </c>
      <c r="AB154" s="8">
        <v>58306.047164000003</v>
      </c>
      <c r="AC154" s="8">
        <v>299246.62000000005</v>
      </c>
      <c r="AD154" s="8">
        <v>10751.34</v>
      </c>
      <c r="AE154" s="8">
        <v>346801.32716400002</v>
      </c>
      <c r="AF154" s="8" t="s">
        <v>58</v>
      </c>
      <c r="AG154" s="1" t="s">
        <v>61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126</v>
      </c>
      <c r="BD154" s="56">
        <v>0</v>
      </c>
    </row>
    <row r="155" spans="1:56" ht="27.75" customHeight="1" x14ac:dyDescent="0.45">
      <c r="A155" s="3">
        <v>9</v>
      </c>
      <c r="B155" s="14" t="s">
        <v>357</v>
      </c>
      <c r="C155" s="9" t="s">
        <v>352</v>
      </c>
      <c r="D155" s="13" t="s">
        <v>353</v>
      </c>
      <c r="E155" s="9">
        <v>22</v>
      </c>
      <c r="F155" s="9">
        <v>34</v>
      </c>
      <c r="G155" s="9" t="s">
        <v>60</v>
      </c>
      <c r="H155" s="9" t="s">
        <v>66</v>
      </c>
      <c r="I155" s="9">
        <v>115</v>
      </c>
      <c r="J155" s="9" t="s">
        <v>78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354</v>
      </c>
      <c r="T155" s="12">
        <v>45833</v>
      </c>
      <c r="U155" s="11">
        <v>239700</v>
      </c>
      <c r="V155" s="10">
        <v>0</v>
      </c>
      <c r="W155" s="10">
        <v>239700</v>
      </c>
      <c r="X155" s="10">
        <v>117200</v>
      </c>
      <c r="Y155" s="10">
        <v>128625</v>
      </c>
      <c r="Z155" s="9" t="s">
        <v>279</v>
      </c>
      <c r="AA155" s="8">
        <v>127579.27875</v>
      </c>
      <c r="AB155" s="8">
        <v>37618</v>
      </c>
      <c r="AC155" s="8">
        <v>89961.278749999998</v>
      </c>
      <c r="AD155" s="8">
        <v>7900</v>
      </c>
      <c r="AE155" s="8">
        <v>119679.27875</v>
      </c>
      <c r="AF155" s="8" t="s">
        <v>355</v>
      </c>
      <c r="AG155" s="1" t="s">
        <v>61</v>
      </c>
      <c r="AH155" s="1" t="s">
        <v>68</v>
      </c>
      <c r="AI155" s="1">
        <v>4</v>
      </c>
      <c r="AJ155" s="3">
        <v>45833</v>
      </c>
      <c r="AK155" s="3">
        <v>45829</v>
      </c>
      <c r="AL155" s="3">
        <v>45823</v>
      </c>
      <c r="AM155" s="3">
        <v>45830</v>
      </c>
      <c r="AN155" s="3">
        <v>45831</v>
      </c>
      <c r="AO155" s="3">
        <v>45831</v>
      </c>
      <c r="AP155" s="3">
        <v>45828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69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281</v>
      </c>
      <c r="BD155" s="56">
        <v>9612.0627635083347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21.6</v>
      </c>
      <c r="F156" s="9">
        <v>34</v>
      </c>
      <c r="G156" s="9">
        <v>0</v>
      </c>
      <c r="H156" s="9">
        <v>0</v>
      </c>
      <c r="I156" s="9">
        <v>97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279</v>
      </c>
      <c r="AA156" s="8">
        <v>127579.27875</v>
      </c>
      <c r="AB156" s="8">
        <v>37618</v>
      </c>
      <c r="AC156" s="8">
        <v>89961.278749999998</v>
      </c>
      <c r="AD156" s="8">
        <v>7900</v>
      </c>
      <c r="AE156" s="8">
        <v>119679.27875</v>
      </c>
      <c r="AF156" s="8" t="s">
        <v>58</v>
      </c>
      <c r="AG156" s="1" t="s">
        <v>119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281</v>
      </c>
      <c r="BD156" s="56">
        <v>0</v>
      </c>
    </row>
    <row r="157" spans="1:56" ht="27.75" customHeight="1" x14ac:dyDescent="0.45">
      <c r="A157" s="3" t="s">
        <v>141</v>
      </c>
      <c r="B157" s="14" t="s">
        <v>141</v>
      </c>
      <c r="C157" s="9" t="s">
        <v>258</v>
      </c>
      <c r="D157" s="13" t="s">
        <v>61</v>
      </c>
      <c r="E157" s="9">
        <v>23</v>
      </c>
      <c r="F157" s="9">
        <v>34</v>
      </c>
      <c r="G157" s="9" t="s">
        <v>60</v>
      </c>
      <c r="H157" s="9" t="s">
        <v>66</v>
      </c>
      <c r="I157" s="9">
        <v>92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128</v>
      </c>
      <c r="T157" s="12">
        <v>45838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84</v>
      </c>
      <c r="AA157" s="8">
        <v>9918.7000000000007</v>
      </c>
      <c r="AB157" s="8">
        <v>9918.7000000000007</v>
      </c>
      <c r="AC157" s="8">
        <v>0</v>
      </c>
      <c r="AD157" s="8">
        <v>0</v>
      </c>
      <c r="AE157" s="8">
        <v>9918.7000000000007</v>
      </c>
      <c r="AF157" s="8">
        <v>0</v>
      </c>
      <c r="AG157" s="1" t="s">
        <v>61</v>
      </c>
      <c r="AH157" s="1" t="s">
        <v>68</v>
      </c>
      <c r="AI157" s="1">
        <v>4</v>
      </c>
      <c r="AJ157" s="3">
        <v>45838</v>
      </c>
      <c r="AK157" s="3">
        <v>45834</v>
      </c>
      <c r="AL157" s="3">
        <v>45828</v>
      </c>
      <c r="AM157" s="3">
        <v>45835</v>
      </c>
      <c r="AN157" s="3">
        <v>45836</v>
      </c>
      <c r="AO157" s="3">
        <v>45836</v>
      </c>
      <c r="AP157" s="3">
        <v>45833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69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 t="s">
        <v>141</v>
      </c>
      <c r="B158" s="14" t="s">
        <v>141</v>
      </c>
      <c r="C158" s="9" t="s">
        <v>258</v>
      </c>
      <c r="D158" s="13" t="s">
        <v>61</v>
      </c>
      <c r="E158" s="9">
        <v>23</v>
      </c>
      <c r="F158" s="9">
        <v>34</v>
      </c>
      <c r="G158" s="9" t="s">
        <v>60</v>
      </c>
      <c r="H158" s="9">
        <v>0</v>
      </c>
      <c r="I158" s="9">
        <v>68</v>
      </c>
      <c r="J158" s="9" t="s">
        <v>57</v>
      </c>
      <c r="K158" s="9">
        <v>5</v>
      </c>
      <c r="L158" s="9" t="s">
        <v>93</v>
      </c>
      <c r="M158" s="10">
        <v>24</v>
      </c>
      <c r="N158" s="9">
        <v>37</v>
      </c>
      <c r="O158" s="9">
        <v>50</v>
      </c>
      <c r="P158" s="10">
        <v>273.84719423999996</v>
      </c>
      <c r="Q158" s="10">
        <v>0</v>
      </c>
      <c r="R158" s="10">
        <v>273.84719423999996</v>
      </c>
      <c r="S158" s="9" t="s">
        <v>128</v>
      </c>
      <c r="T158" s="12">
        <v>45838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84</v>
      </c>
      <c r="AA158" s="8">
        <v>9918.7000000000007</v>
      </c>
      <c r="AB158" s="8">
        <v>9918.7000000000007</v>
      </c>
      <c r="AC158" s="8">
        <v>0</v>
      </c>
      <c r="AD158" s="8">
        <v>0</v>
      </c>
      <c r="AE158" s="8">
        <v>0</v>
      </c>
      <c r="AF158" s="8">
        <v>0</v>
      </c>
      <c r="AG158" s="1" t="s">
        <v>119</v>
      </c>
      <c r="AH158" s="1" t="s">
        <v>72</v>
      </c>
      <c r="AI158" s="1">
        <v>3</v>
      </c>
      <c r="AJ158" s="3">
        <v>45838</v>
      </c>
      <c r="AK158" s="3">
        <v>0</v>
      </c>
      <c r="AL158" s="3">
        <v>45828</v>
      </c>
      <c r="AM158" s="3">
        <v>45835</v>
      </c>
      <c r="AN158" s="3">
        <v>45836</v>
      </c>
      <c r="AO158" s="3">
        <v>45836</v>
      </c>
      <c r="AP158" s="3">
        <v>45833</v>
      </c>
      <c r="AQ158" s="3">
        <v>45837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65</v>
      </c>
      <c r="AY158" s="2">
        <v>0</v>
      </c>
      <c r="AZ158" s="2">
        <v>0</v>
      </c>
      <c r="BA158" s="2">
        <v>0</v>
      </c>
      <c r="BB158" s="2">
        <v>0</v>
      </c>
      <c r="BC158" s="1" t="s">
        <v>105</v>
      </c>
      <c r="BD158" s="56">
        <v>0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34</v>
      </c>
      <c r="G159" s="9" t="s">
        <v>60</v>
      </c>
      <c r="H159" s="9">
        <v>0</v>
      </c>
      <c r="I159" s="9">
        <v>68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84</v>
      </c>
      <c r="AA159" s="8">
        <v>19837.400000000001</v>
      </c>
      <c r="AB159" s="8">
        <v>19837.400000000001</v>
      </c>
      <c r="AC159" s="8">
        <v>0</v>
      </c>
      <c r="AD159" s="8">
        <v>0</v>
      </c>
      <c r="AE159" s="8">
        <v>9918.7000000000007</v>
      </c>
      <c r="AF159" s="8" t="s">
        <v>58</v>
      </c>
      <c r="AG159" s="1" t="s">
        <v>119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105</v>
      </c>
      <c r="BD159" s="56">
        <v>0</v>
      </c>
    </row>
    <row r="160" spans="1:56" ht="27.75" customHeight="1" x14ac:dyDescent="0.45">
      <c r="A160" s="3" t="s">
        <v>141</v>
      </c>
      <c r="B160" s="14" t="s">
        <v>141</v>
      </c>
      <c r="C160" s="9" t="s">
        <v>250</v>
      </c>
      <c r="D160" s="13" t="s">
        <v>61</v>
      </c>
      <c r="E160" s="9">
        <v>23</v>
      </c>
      <c r="F160" s="9">
        <v>34</v>
      </c>
      <c r="G160" s="9" t="s">
        <v>189</v>
      </c>
      <c r="H160" s="9">
        <v>0</v>
      </c>
      <c r="I160" s="9">
        <v>68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71</v>
      </c>
      <c r="T160" s="12">
        <v>45838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191</v>
      </c>
      <c r="AA160" s="8">
        <v>9918.7000000000007</v>
      </c>
      <c r="AB160" s="8">
        <v>0</v>
      </c>
      <c r="AC160" s="8">
        <v>9918.7000000000007</v>
      </c>
      <c r="AD160" s="8">
        <v>0</v>
      </c>
      <c r="AE160" s="8">
        <v>0</v>
      </c>
      <c r="AF160" s="8">
        <v>0</v>
      </c>
      <c r="AG160" s="1" t="s">
        <v>119</v>
      </c>
      <c r="AH160" s="1" t="s">
        <v>74</v>
      </c>
      <c r="AI160" s="1">
        <v>2</v>
      </c>
      <c r="AJ160" s="3">
        <v>45838</v>
      </c>
      <c r="AK160" s="3">
        <v>0</v>
      </c>
      <c r="AL160" s="3">
        <v>45829</v>
      </c>
      <c r="AM160" s="3">
        <v>45836</v>
      </c>
      <c r="AN160" s="3">
        <v>45837</v>
      </c>
      <c r="AO160" s="3">
        <v>45837</v>
      </c>
      <c r="AP160" s="3">
        <v>45833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65</v>
      </c>
      <c r="AY160" s="2">
        <v>0</v>
      </c>
      <c r="AZ160" s="2">
        <v>0</v>
      </c>
      <c r="BA160" s="2">
        <v>0</v>
      </c>
      <c r="BB160" s="2">
        <v>0</v>
      </c>
      <c r="BC160" s="1" t="s">
        <v>190</v>
      </c>
      <c r="BD160" s="56">
        <v>800.41704844444439</v>
      </c>
    </row>
    <row r="161" spans="1:56" ht="27.75" customHeight="1" x14ac:dyDescent="0.45">
      <c r="A161" s="3">
        <v>0</v>
      </c>
      <c r="B161" s="14">
        <v>0</v>
      </c>
      <c r="C161" s="9">
        <v>0</v>
      </c>
      <c r="D161" s="13">
        <v>0</v>
      </c>
      <c r="E161" s="9">
        <v>23</v>
      </c>
      <c r="F161" s="9">
        <v>34</v>
      </c>
      <c r="G161" s="9" t="s">
        <v>189</v>
      </c>
      <c r="H161" s="9">
        <v>0</v>
      </c>
      <c r="I161" s="9">
        <v>68</v>
      </c>
      <c r="J161" s="9" t="s">
        <v>57</v>
      </c>
      <c r="K161" s="9">
        <v>5</v>
      </c>
      <c r="L161" s="9">
        <v>0</v>
      </c>
      <c r="M161" s="10">
        <v>0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>
        <v>0</v>
      </c>
      <c r="T161" s="12"/>
      <c r="U161" s="11">
        <v>0</v>
      </c>
      <c r="V161" s="10">
        <v>0</v>
      </c>
      <c r="W161" s="10">
        <v>0</v>
      </c>
      <c r="X161" s="10">
        <v>0</v>
      </c>
      <c r="Y161" s="10">
        <v>0</v>
      </c>
      <c r="Z161" s="9" t="s">
        <v>191</v>
      </c>
      <c r="AA161" s="8">
        <v>9918.7000000000007</v>
      </c>
      <c r="AB161" s="8">
        <v>0</v>
      </c>
      <c r="AC161" s="8">
        <v>9918.7000000000007</v>
      </c>
      <c r="AD161" s="8">
        <v>0</v>
      </c>
      <c r="AE161" s="8">
        <v>0</v>
      </c>
      <c r="AF161" s="8">
        <v>0</v>
      </c>
      <c r="AG161" s="1" t="s">
        <v>122</v>
      </c>
      <c r="AH161" s="1">
        <v>0</v>
      </c>
      <c r="AI161" s="1" t="s">
        <v>15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190</v>
      </c>
      <c r="BD161" s="56">
        <v>0</v>
      </c>
    </row>
    <row r="162" spans="1:56" ht="27.75" customHeight="1" x14ac:dyDescent="0.45">
      <c r="A162" s="3">
        <v>45727</v>
      </c>
      <c r="B162" s="14" t="s">
        <v>300</v>
      </c>
      <c r="C162" s="9" t="s">
        <v>115</v>
      </c>
      <c r="D162" s="13" t="s">
        <v>59</v>
      </c>
      <c r="E162" s="9">
        <v>23</v>
      </c>
      <c r="F162" s="9">
        <v>40</v>
      </c>
      <c r="G162" s="9" t="s">
        <v>60</v>
      </c>
      <c r="H162" s="9" t="s">
        <v>66</v>
      </c>
      <c r="I162" s="9">
        <v>125</v>
      </c>
      <c r="J162" s="9" t="s">
        <v>57</v>
      </c>
      <c r="K162" s="9">
        <v>5</v>
      </c>
      <c r="L162" s="9" t="s">
        <v>221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67</v>
      </c>
      <c r="T162" s="12" t="s">
        <v>63</v>
      </c>
      <c r="U162" s="11">
        <v>1000</v>
      </c>
      <c r="V162" s="10">
        <v>0</v>
      </c>
      <c r="W162" s="10">
        <v>1000</v>
      </c>
      <c r="X162" s="10">
        <v>0</v>
      </c>
      <c r="Y162" s="10">
        <v>0</v>
      </c>
      <c r="Z162" s="9" t="s">
        <v>244</v>
      </c>
      <c r="AA162" s="8">
        <v>1159.5100000000002</v>
      </c>
      <c r="AB162" s="8">
        <v>1159.5100000000002</v>
      </c>
      <c r="AC162" s="8">
        <v>0</v>
      </c>
      <c r="AD162" s="8">
        <v>1159.5100000000002</v>
      </c>
      <c r="AE162" s="8">
        <v>0</v>
      </c>
      <c r="AF162" s="8" t="s">
        <v>247</v>
      </c>
      <c r="AG162" s="1" t="s">
        <v>119</v>
      </c>
      <c r="AH162" s="1" t="s">
        <v>156</v>
      </c>
      <c r="AI162" s="1">
        <v>2</v>
      </c>
      <c r="AJ162" s="3" t="s">
        <v>63</v>
      </c>
      <c r="AK162" s="3" t="e">
        <v>#VALUE!</v>
      </c>
      <c r="AL162" s="3">
        <v>0</v>
      </c>
      <c r="AM162" s="3">
        <v>0</v>
      </c>
      <c r="AN162" s="3">
        <v>0</v>
      </c>
      <c r="AO162" s="3" t="e">
        <v>#VALUE!</v>
      </c>
      <c r="AP162" s="3" t="e">
        <v>#VALUE!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152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108</v>
      </c>
      <c r="BD162" s="56">
        <v>0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37</v>
      </c>
      <c r="G163" s="9">
        <v>0</v>
      </c>
      <c r="H163" s="9">
        <v>0</v>
      </c>
      <c r="I163" s="9">
        <v>85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244</v>
      </c>
      <c r="AA163" s="8">
        <v>1159.5100000000002</v>
      </c>
      <c r="AB163" s="8">
        <v>1159.5100000000002</v>
      </c>
      <c r="AC163" s="8">
        <v>0</v>
      </c>
      <c r="AD163" s="8">
        <v>1159.5100000000002</v>
      </c>
      <c r="AE163" s="8">
        <v>0</v>
      </c>
      <c r="AF163" s="8" t="s">
        <v>58</v>
      </c>
      <c r="AG163" s="1" t="s">
        <v>119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245</v>
      </c>
      <c r="BD163" s="56">
        <v>0</v>
      </c>
    </row>
    <row r="164" spans="1:56" ht="27.75" customHeight="1" x14ac:dyDescent="0.45">
      <c r="A164" s="3">
        <v>45601</v>
      </c>
      <c r="B164" s="14" t="s">
        <v>216</v>
      </c>
      <c r="C164" s="9" t="s">
        <v>94</v>
      </c>
      <c r="D164" s="13" t="s">
        <v>110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1758.5430635519999</v>
      </c>
      <c r="Q164" s="10">
        <v>0</v>
      </c>
      <c r="R164" s="10">
        <v>1758.5430635519999</v>
      </c>
      <c r="S164" s="9" t="s">
        <v>100</v>
      </c>
      <c r="T164" s="12">
        <v>45831</v>
      </c>
      <c r="U164" s="11">
        <v>54000</v>
      </c>
      <c r="V164" s="10">
        <v>0</v>
      </c>
      <c r="W164" s="10">
        <v>54000</v>
      </c>
      <c r="X164" s="10">
        <v>0</v>
      </c>
      <c r="Y164" s="10">
        <v>56700</v>
      </c>
      <c r="Z164" s="9" t="s">
        <v>101</v>
      </c>
      <c r="AA164" s="8">
        <v>58087.26</v>
      </c>
      <c r="AB164" s="8">
        <v>58087.26</v>
      </c>
      <c r="AC164" s="8">
        <v>0</v>
      </c>
      <c r="AD164" s="8">
        <v>0</v>
      </c>
      <c r="AE164" s="8">
        <v>0</v>
      </c>
      <c r="AF164" s="8">
        <v>0</v>
      </c>
      <c r="AG164" s="1" t="s">
        <v>120</v>
      </c>
      <c r="AH164" s="1" t="s">
        <v>72</v>
      </c>
      <c r="AI164" s="1">
        <v>3</v>
      </c>
      <c r="AJ164" s="3">
        <v>45831</v>
      </c>
      <c r="AK164" s="3">
        <v>0</v>
      </c>
      <c r="AL164" s="3">
        <v>45821</v>
      </c>
      <c r="AM164" s="3">
        <v>45828</v>
      </c>
      <c r="AN164" s="3">
        <v>45829</v>
      </c>
      <c r="AO164" s="3">
        <v>45829</v>
      </c>
      <c r="AP164" s="3">
        <v>45826</v>
      </c>
      <c r="AQ164" s="3">
        <v>45830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117</v>
      </c>
      <c r="BD164" s="56">
        <v>0</v>
      </c>
    </row>
    <row r="165" spans="1:56" ht="27.75" customHeight="1" x14ac:dyDescent="0.45">
      <c r="A165" s="3">
        <v>45601</v>
      </c>
      <c r="B165" s="14" t="s">
        <v>216</v>
      </c>
      <c r="C165" s="9" t="s">
        <v>94</v>
      </c>
      <c r="D165" s="13" t="s">
        <v>110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1758.5430635519999</v>
      </c>
      <c r="Q165" s="10">
        <v>0</v>
      </c>
      <c r="R165" s="10">
        <v>1758.5430635519999</v>
      </c>
      <c r="S165" s="9" t="s">
        <v>100</v>
      </c>
      <c r="T165" s="12">
        <v>45835</v>
      </c>
      <c r="U165" s="11">
        <v>54000</v>
      </c>
      <c r="V165" s="10">
        <v>0</v>
      </c>
      <c r="W165" s="10">
        <v>54000</v>
      </c>
      <c r="X165" s="10">
        <v>0</v>
      </c>
      <c r="Y165" s="10">
        <v>56700</v>
      </c>
      <c r="Z165" s="9" t="s">
        <v>101</v>
      </c>
      <c r="AA165" s="8">
        <v>58087.26</v>
      </c>
      <c r="AB165" s="8">
        <v>4678</v>
      </c>
      <c r="AC165" s="8">
        <v>53409.26</v>
      </c>
      <c r="AD165" s="8">
        <v>0</v>
      </c>
      <c r="AE165" s="8">
        <v>0</v>
      </c>
      <c r="AF165" s="8">
        <v>0</v>
      </c>
      <c r="AG165" s="1" t="s">
        <v>120</v>
      </c>
      <c r="AH165" s="1" t="s">
        <v>72</v>
      </c>
      <c r="AI165" s="1">
        <v>3</v>
      </c>
      <c r="AJ165" s="3">
        <v>45835</v>
      </c>
      <c r="AK165" s="3">
        <v>0</v>
      </c>
      <c r="AL165" s="3">
        <v>45825</v>
      </c>
      <c r="AM165" s="3">
        <v>45832</v>
      </c>
      <c r="AN165" s="3">
        <v>45833</v>
      </c>
      <c r="AO165" s="3">
        <v>45833</v>
      </c>
      <c r="AP165" s="3">
        <v>45830</v>
      </c>
      <c r="AQ165" s="3">
        <v>45834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117</v>
      </c>
      <c r="BD165" s="56">
        <v>6841.9190727722225</v>
      </c>
    </row>
    <row r="166" spans="1:56" ht="27.75" customHeight="1" x14ac:dyDescent="0.45">
      <c r="A166" s="3">
        <v>45601</v>
      </c>
      <c r="B166" s="14" t="s">
        <v>216</v>
      </c>
      <c r="C166" s="9" t="s">
        <v>94</v>
      </c>
      <c r="D166" s="13" t="s">
        <v>110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1396.4134549094399</v>
      </c>
      <c r="Q166" s="10">
        <v>0</v>
      </c>
      <c r="R166" s="10">
        <v>1396.4134549094399</v>
      </c>
      <c r="S166" s="9" t="s">
        <v>100</v>
      </c>
      <c r="T166" s="12">
        <v>45842</v>
      </c>
      <c r="U166" s="11">
        <v>50800</v>
      </c>
      <c r="V166" s="10">
        <v>7920</v>
      </c>
      <c r="W166" s="10">
        <v>42880</v>
      </c>
      <c r="X166" s="10">
        <v>0</v>
      </c>
      <c r="Y166" s="10">
        <v>45024</v>
      </c>
      <c r="Z166" s="9" t="s">
        <v>101</v>
      </c>
      <c r="AA166" s="8">
        <v>46125.587200000002</v>
      </c>
      <c r="AB166" s="8">
        <v>0</v>
      </c>
      <c r="AC166" s="8">
        <v>46125.587200000002</v>
      </c>
      <c r="AD166" s="8">
        <v>0</v>
      </c>
      <c r="AE166" s="8">
        <v>0</v>
      </c>
      <c r="AF166" s="8">
        <v>0</v>
      </c>
      <c r="AG166" s="1" t="s">
        <v>120</v>
      </c>
      <c r="AH166" s="1" t="s">
        <v>72</v>
      </c>
      <c r="AI166" s="1">
        <v>3</v>
      </c>
      <c r="AJ166" s="3">
        <v>45842</v>
      </c>
      <c r="AK166" s="3">
        <v>0</v>
      </c>
      <c r="AL166" s="3">
        <v>45832</v>
      </c>
      <c r="AM166" s="3">
        <v>45839</v>
      </c>
      <c r="AN166" s="3">
        <v>45840</v>
      </c>
      <c r="AO166" s="3">
        <v>45840</v>
      </c>
      <c r="AP166" s="3">
        <v>45837</v>
      </c>
      <c r="AQ166" s="3">
        <v>45841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117</v>
      </c>
      <c r="BD166" s="56">
        <v>5908.8542849404448</v>
      </c>
    </row>
    <row r="167" spans="1:56" ht="27.75" customHeight="1" x14ac:dyDescent="0.45">
      <c r="A167" s="3">
        <v>45601</v>
      </c>
      <c r="B167" s="14" t="s">
        <v>216</v>
      </c>
      <c r="C167" s="9" t="s">
        <v>94</v>
      </c>
      <c r="D167" s="13" t="s">
        <v>151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4070.701536</v>
      </c>
      <c r="Q167" s="10">
        <v>264</v>
      </c>
      <c r="R167" s="10">
        <v>3806.701536</v>
      </c>
      <c r="S167" s="9" t="s">
        <v>100</v>
      </c>
      <c r="T167" s="12" t="s">
        <v>63</v>
      </c>
      <c r="U167" s="11">
        <v>200000</v>
      </c>
      <c r="V167" s="10">
        <v>75000</v>
      </c>
      <c r="W167" s="10">
        <v>125000</v>
      </c>
      <c r="X167" s="10">
        <v>0</v>
      </c>
      <c r="Y167" s="10">
        <v>131250</v>
      </c>
      <c r="Z167" s="9" t="s">
        <v>276</v>
      </c>
      <c r="AA167" s="8">
        <v>134461.25</v>
      </c>
      <c r="AB167" s="8">
        <v>0</v>
      </c>
      <c r="AC167" s="8">
        <v>134461.25</v>
      </c>
      <c r="AD167" s="8">
        <v>0</v>
      </c>
      <c r="AE167" s="8">
        <v>0</v>
      </c>
      <c r="AF167" s="8" t="s">
        <v>277</v>
      </c>
      <c r="AG167" s="1" t="s">
        <v>120</v>
      </c>
      <c r="AH167" s="1" t="s">
        <v>72</v>
      </c>
      <c r="AI167" s="1">
        <v>3</v>
      </c>
      <c r="AJ167" s="3" t="s">
        <v>63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 t="s">
        <v>377</v>
      </c>
      <c r="AZ167" s="2">
        <v>0</v>
      </c>
      <c r="BA167" s="2">
        <v>0</v>
      </c>
      <c r="BB167" s="2">
        <v>0</v>
      </c>
      <c r="BC167" s="1" t="s">
        <v>117</v>
      </c>
      <c r="BD167" s="56">
        <v>17224.971679513892</v>
      </c>
    </row>
    <row r="168" spans="1:56" ht="27.75" customHeight="1" x14ac:dyDescent="0.45">
      <c r="A168" s="3">
        <v>45601</v>
      </c>
      <c r="B168" s="14" t="s">
        <v>216</v>
      </c>
      <c r="C168" s="9" t="s">
        <v>94</v>
      </c>
      <c r="D168" s="13" t="s">
        <v>151</v>
      </c>
      <c r="E168" s="9">
        <v>23</v>
      </c>
      <c r="F168" s="9">
        <v>37</v>
      </c>
      <c r="G168" s="9" t="s">
        <v>60</v>
      </c>
      <c r="H168" s="9">
        <v>0</v>
      </c>
      <c r="I168" s="9">
        <v>130</v>
      </c>
      <c r="J168" s="9" t="s">
        <v>57</v>
      </c>
      <c r="K168" s="9">
        <v>5</v>
      </c>
      <c r="L168" s="9" t="s">
        <v>92</v>
      </c>
      <c r="M168" s="10">
        <v>24</v>
      </c>
      <c r="N168" s="9">
        <v>40</v>
      </c>
      <c r="O168" s="9">
        <v>55</v>
      </c>
      <c r="P168" s="10">
        <v>6513.1224575999995</v>
      </c>
      <c r="Q168" s="10">
        <v>0</v>
      </c>
      <c r="R168" s="10">
        <v>6513.1224575999995</v>
      </c>
      <c r="S168" s="9" t="s">
        <v>100</v>
      </c>
      <c r="T168" s="12" t="s">
        <v>63</v>
      </c>
      <c r="U168" s="11">
        <v>200000</v>
      </c>
      <c r="V168" s="10">
        <v>0</v>
      </c>
      <c r="W168" s="10">
        <v>200000</v>
      </c>
      <c r="X168" s="10">
        <v>0</v>
      </c>
      <c r="Y168" s="10">
        <v>210000</v>
      </c>
      <c r="Z168" s="9" t="s">
        <v>276</v>
      </c>
      <c r="AA168" s="8">
        <v>215138.00000000003</v>
      </c>
      <c r="AB168" s="8">
        <v>0</v>
      </c>
      <c r="AC168" s="8">
        <v>215138.00000000003</v>
      </c>
      <c r="AD168" s="8">
        <v>0</v>
      </c>
      <c r="AE168" s="8">
        <v>0</v>
      </c>
      <c r="AF168" s="8" t="s">
        <v>277</v>
      </c>
      <c r="AG168" s="1" t="s">
        <v>119</v>
      </c>
      <c r="AH168" s="1" t="s">
        <v>72</v>
      </c>
      <c r="AI168" s="1">
        <v>3</v>
      </c>
      <c r="AJ168" s="3" t="s">
        <v>63</v>
      </c>
      <c r="AK168" s="3">
        <v>0</v>
      </c>
      <c r="AL168" s="3" t="e">
        <v>#VALUE!</v>
      </c>
      <c r="AM168" s="3" t="e">
        <v>#VALUE!</v>
      </c>
      <c r="AN168" s="3" t="e">
        <v>#VALUE!</v>
      </c>
      <c r="AO168" s="3" t="e">
        <v>#VALUE!</v>
      </c>
      <c r="AP168" s="3" t="e">
        <v>#VALUE!</v>
      </c>
      <c r="AQ168" s="3" t="e">
        <v>#VALUE!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45858</v>
      </c>
      <c r="AZ168" s="2">
        <v>0</v>
      </c>
      <c r="BA168" s="2">
        <v>0</v>
      </c>
      <c r="BB168" s="2">
        <v>0</v>
      </c>
      <c r="BC168" s="1" t="s">
        <v>117</v>
      </c>
      <c r="BD168" s="56">
        <v>27559.954687222227</v>
      </c>
    </row>
    <row r="169" spans="1:56" ht="27.75" customHeight="1" x14ac:dyDescent="0.45">
      <c r="A169" s="3">
        <v>45601</v>
      </c>
      <c r="B169" s="14" t="s">
        <v>216</v>
      </c>
      <c r="C169" s="9" t="s">
        <v>94</v>
      </c>
      <c r="D169" s="13" t="s">
        <v>151</v>
      </c>
      <c r="E169" s="9">
        <v>23</v>
      </c>
      <c r="F169" s="9">
        <v>37</v>
      </c>
      <c r="G169" s="9" t="s">
        <v>60</v>
      </c>
      <c r="H169" s="9">
        <v>0</v>
      </c>
      <c r="I169" s="9">
        <v>130</v>
      </c>
      <c r="J169" s="9" t="s">
        <v>57</v>
      </c>
      <c r="K169" s="9">
        <v>5</v>
      </c>
      <c r="L169" s="9" t="s">
        <v>92</v>
      </c>
      <c r="M169" s="10">
        <v>24</v>
      </c>
      <c r="N169" s="9">
        <v>40</v>
      </c>
      <c r="O169" s="9">
        <v>55</v>
      </c>
      <c r="P169" s="10">
        <v>6513.1224575999995</v>
      </c>
      <c r="Q169" s="10">
        <v>0</v>
      </c>
      <c r="R169" s="10">
        <v>6513.1224575999995</v>
      </c>
      <c r="S169" s="9" t="s">
        <v>100</v>
      </c>
      <c r="T169" s="12" t="s">
        <v>63</v>
      </c>
      <c r="U169" s="11">
        <v>200000</v>
      </c>
      <c r="V169" s="10">
        <v>0</v>
      </c>
      <c r="W169" s="10">
        <v>200000</v>
      </c>
      <c r="X169" s="10">
        <v>0</v>
      </c>
      <c r="Y169" s="10">
        <v>210000</v>
      </c>
      <c r="Z169" s="9" t="s">
        <v>101</v>
      </c>
      <c r="AA169" s="8">
        <v>215138.00000000003</v>
      </c>
      <c r="AB169" s="8">
        <v>0</v>
      </c>
      <c r="AC169" s="8">
        <v>215138.00000000003</v>
      </c>
      <c r="AD169" s="8">
        <v>0</v>
      </c>
      <c r="AE169" s="8">
        <v>0</v>
      </c>
      <c r="AF169" s="8" t="s">
        <v>277</v>
      </c>
      <c r="AG169" s="1" t="s">
        <v>119</v>
      </c>
      <c r="AH169" s="1" t="s">
        <v>72</v>
      </c>
      <c r="AI169" s="1">
        <v>3</v>
      </c>
      <c r="AJ169" s="3" t="s">
        <v>63</v>
      </c>
      <c r="AK169" s="3">
        <v>0</v>
      </c>
      <c r="AL169" s="3" t="e">
        <v>#VALUE!</v>
      </c>
      <c r="AM169" s="3" t="e">
        <v>#VALUE!</v>
      </c>
      <c r="AN169" s="3" t="e">
        <v>#VALUE!</v>
      </c>
      <c r="AO169" s="3" t="e">
        <v>#VALUE!</v>
      </c>
      <c r="AP169" s="3" t="e">
        <v>#VALUE!</v>
      </c>
      <c r="AQ169" s="3" t="e">
        <v>#VALUE!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45889</v>
      </c>
      <c r="AZ169" s="2">
        <v>0</v>
      </c>
      <c r="BA169" s="2">
        <v>0</v>
      </c>
      <c r="BB169" s="2">
        <v>0</v>
      </c>
      <c r="BC169" s="1" t="s">
        <v>117</v>
      </c>
      <c r="BD169" s="56">
        <v>27559.954687222227</v>
      </c>
    </row>
    <row r="170" spans="1:56" ht="27.75" customHeight="1" x14ac:dyDescent="0.45">
      <c r="A170" s="3">
        <v>45601</v>
      </c>
      <c r="B170" s="14" t="s">
        <v>216</v>
      </c>
      <c r="C170" s="9" t="s">
        <v>94</v>
      </c>
      <c r="D170" s="13" t="s">
        <v>151</v>
      </c>
      <c r="E170" s="9">
        <v>23</v>
      </c>
      <c r="F170" s="9">
        <v>37</v>
      </c>
      <c r="G170" s="9" t="s">
        <v>60</v>
      </c>
      <c r="H170" s="9">
        <v>0</v>
      </c>
      <c r="I170" s="9">
        <v>130</v>
      </c>
      <c r="J170" s="9" t="s">
        <v>57</v>
      </c>
      <c r="K170" s="9">
        <v>5</v>
      </c>
      <c r="L170" s="9" t="s">
        <v>92</v>
      </c>
      <c r="M170" s="10">
        <v>24</v>
      </c>
      <c r="N170" s="9">
        <v>40</v>
      </c>
      <c r="O170" s="9">
        <v>55</v>
      </c>
      <c r="P170" s="10">
        <v>3461.0081427440637</v>
      </c>
      <c r="Q170" s="10">
        <v>0</v>
      </c>
      <c r="R170" s="10">
        <v>3461.0081427440637</v>
      </c>
      <c r="S170" s="9" t="s">
        <v>100</v>
      </c>
      <c r="T170" s="12" t="s">
        <v>63</v>
      </c>
      <c r="U170" s="11">
        <v>106278</v>
      </c>
      <c r="V170" s="10">
        <v>0</v>
      </c>
      <c r="W170" s="10">
        <v>106278</v>
      </c>
      <c r="X170" s="10">
        <v>0</v>
      </c>
      <c r="Y170" s="10">
        <v>111591.90000000001</v>
      </c>
      <c r="Z170" s="9" t="s">
        <v>101</v>
      </c>
      <c r="AA170" s="8">
        <v>114322.18182000001</v>
      </c>
      <c r="AB170" s="8">
        <v>0</v>
      </c>
      <c r="AC170" s="8">
        <v>114322.18182000001</v>
      </c>
      <c r="AD170" s="8">
        <v>0</v>
      </c>
      <c r="AE170" s="8">
        <v>0</v>
      </c>
      <c r="AF170" s="8" t="s">
        <v>277</v>
      </c>
      <c r="AG170" s="1" t="s">
        <v>119</v>
      </c>
      <c r="AH170" s="1" t="s">
        <v>72</v>
      </c>
      <c r="AI170" s="1">
        <v>3</v>
      </c>
      <c r="AJ170" s="3" t="s">
        <v>63</v>
      </c>
      <c r="AK170" s="3">
        <v>0</v>
      </c>
      <c r="AL170" s="3" t="e">
        <v>#VALUE!</v>
      </c>
      <c r="AM170" s="3" t="e">
        <v>#VALUE!</v>
      </c>
      <c r="AN170" s="3" t="e">
        <v>#VALUE!</v>
      </c>
      <c r="AO170" s="3" t="e">
        <v>#VALUE!</v>
      </c>
      <c r="AP170" s="3" t="e">
        <v>#VALUE!</v>
      </c>
      <c r="AQ170" s="3" t="e">
        <v>#VALUE!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117</v>
      </c>
      <c r="BD170" s="56">
        <v>14645.084321243019</v>
      </c>
    </row>
    <row r="171" spans="1:56" ht="27.75" customHeight="1" x14ac:dyDescent="0.45">
      <c r="A171" s="3">
        <v>45601</v>
      </c>
      <c r="B171" s="14" t="s">
        <v>216</v>
      </c>
      <c r="C171" s="9" t="s">
        <v>94</v>
      </c>
      <c r="D171" s="13" t="s">
        <v>151</v>
      </c>
      <c r="E171" s="9">
        <v>23</v>
      </c>
      <c r="F171" s="9">
        <v>37</v>
      </c>
      <c r="G171" s="9" t="s">
        <v>60</v>
      </c>
      <c r="H171" s="9">
        <v>0</v>
      </c>
      <c r="I171" s="9">
        <v>130</v>
      </c>
      <c r="J171" s="9" t="s">
        <v>57</v>
      </c>
      <c r="K171" s="9">
        <v>5</v>
      </c>
      <c r="L171" s="9" t="s">
        <v>92</v>
      </c>
      <c r="M171" s="10">
        <v>24</v>
      </c>
      <c r="N171" s="9">
        <v>40</v>
      </c>
      <c r="O171" s="9">
        <v>55</v>
      </c>
      <c r="P171" s="10">
        <v>0</v>
      </c>
      <c r="Q171" s="10">
        <v>0</v>
      </c>
      <c r="R171" s="10">
        <v>0</v>
      </c>
      <c r="S171" s="9" t="s">
        <v>100</v>
      </c>
      <c r="T171" s="12" t="s">
        <v>137</v>
      </c>
      <c r="U171" s="11">
        <v>10000</v>
      </c>
      <c r="V171" s="10">
        <v>12607</v>
      </c>
      <c r="W171" s="10">
        <v>0</v>
      </c>
      <c r="X171" s="10">
        <v>56730</v>
      </c>
      <c r="Y171" s="10">
        <v>0</v>
      </c>
      <c r="Z171" s="9" t="s">
        <v>276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119</v>
      </c>
      <c r="AH171" s="1" t="s">
        <v>72</v>
      </c>
      <c r="AI171" s="1">
        <v>3</v>
      </c>
      <c r="AJ171" s="3" t="s">
        <v>137</v>
      </c>
      <c r="AK171" s="3">
        <v>0</v>
      </c>
      <c r="AL171" s="3" t="e">
        <v>#VALUE!</v>
      </c>
      <c r="AM171" s="3" t="e">
        <v>#VALUE!</v>
      </c>
      <c r="AN171" s="3" t="e">
        <v>#VALUE!</v>
      </c>
      <c r="AO171" s="3" t="e">
        <v>#VALUE!</v>
      </c>
      <c r="AP171" s="3" t="e">
        <v>#VALUE!</v>
      </c>
      <c r="AQ171" s="3" t="e">
        <v>#VALUE!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 t="s">
        <v>280</v>
      </c>
      <c r="AZ171" s="2">
        <v>0</v>
      </c>
      <c r="BA171" s="2">
        <v>0</v>
      </c>
      <c r="BB171" s="2">
        <v>0</v>
      </c>
      <c r="BC171" s="1" t="s">
        <v>117</v>
      </c>
      <c r="BD171" s="56">
        <v>0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23</v>
      </c>
      <c r="F172" s="9">
        <v>37</v>
      </c>
      <c r="G172" s="9">
        <v>0</v>
      </c>
      <c r="H172" s="9">
        <v>0</v>
      </c>
      <c r="I172" s="9">
        <v>128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101</v>
      </c>
      <c r="AA172" s="8">
        <v>841359.53902000003</v>
      </c>
      <c r="AB172" s="8">
        <v>62765.26</v>
      </c>
      <c r="AC172" s="8">
        <v>778594.27902000013</v>
      </c>
      <c r="AD172" s="8">
        <v>0</v>
      </c>
      <c r="AE172" s="8">
        <v>0</v>
      </c>
      <c r="AF172" s="8" t="s">
        <v>58</v>
      </c>
      <c r="AG172" s="1" t="s">
        <v>119</v>
      </c>
      <c r="AH172" s="1">
        <v>0</v>
      </c>
      <c r="AI172" s="1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118</v>
      </c>
      <c r="BD172" s="56">
        <v>0</v>
      </c>
    </row>
    <row r="173" spans="1:56" ht="27.75" customHeight="1" x14ac:dyDescent="0.45">
      <c r="A173" s="3">
        <v>45804</v>
      </c>
      <c r="B173" s="14" t="s">
        <v>491</v>
      </c>
      <c r="C173" s="9" t="s">
        <v>145</v>
      </c>
      <c r="D173" s="13" t="s">
        <v>59</v>
      </c>
      <c r="E173" s="9">
        <v>26</v>
      </c>
      <c r="F173" s="9">
        <v>39</v>
      </c>
      <c r="G173" s="9" t="s">
        <v>60</v>
      </c>
      <c r="H173" s="9">
        <v>0</v>
      </c>
      <c r="I173" s="9">
        <v>93</v>
      </c>
      <c r="J173" s="9" t="s">
        <v>57</v>
      </c>
      <c r="K173" s="9">
        <v>5</v>
      </c>
      <c r="L173" s="9" t="s">
        <v>93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128</v>
      </c>
      <c r="T173" s="12">
        <v>45821</v>
      </c>
      <c r="U173" s="11">
        <v>8800</v>
      </c>
      <c r="V173" s="10">
        <v>3500</v>
      </c>
      <c r="W173" s="10">
        <v>5300</v>
      </c>
      <c r="X173" s="10">
        <v>0</v>
      </c>
      <c r="Y173" s="10">
        <v>0</v>
      </c>
      <c r="Z173" s="9" t="s">
        <v>85</v>
      </c>
      <c r="AA173" s="8">
        <v>5997.3209999999999</v>
      </c>
      <c r="AB173" s="8">
        <v>0</v>
      </c>
      <c r="AC173" s="8">
        <v>5997.3209999999999</v>
      </c>
      <c r="AD173" s="8">
        <v>0</v>
      </c>
      <c r="AE173" s="8">
        <v>0</v>
      </c>
      <c r="AF173" s="8">
        <v>0</v>
      </c>
      <c r="AG173" s="1" t="s">
        <v>119</v>
      </c>
      <c r="AH173" s="1" t="s">
        <v>77</v>
      </c>
      <c r="AI173" s="1">
        <v>1</v>
      </c>
      <c r="AJ173" s="3">
        <v>45821</v>
      </c>
      <c r="AK173" s="3">
        <v>0</v>
      </c>
      <c r="AL173" s="3">
        <v>0</v>
      </c>
      <c r="AM173" s="3">
        <v>0</v>
      </c>
      <c r="AN173" s="3">
        <v>0</v>
      </c>
      <c r="AO173" s="3">
        <v>45820</v>
      </c>
      <c r="AP173" s="3">
        <v>45816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105</v>
      </c>
      <c r="BD173" s="56">
        <v>484.25035229999992</v>
      </c>
    </row>
    <row r="174" spans="1:56" ht="27.75" customHeight="1" x14ac:dyDescent="0.45">
      <c r="A174" s="3" t="s">
        <v>141</v>
      </c>
      <c r="B174" s="14" t="s">
        <v>141</v>
      </c>
      <c r="C174" s="9" t="s">
        <v>148</v>
      </c>
      <c r="D174" s="13" t="s">
        <v>59</v>
      </c>
      <c r="E174" s="9">
        <v>26</v>
      </c>
      <c r="F174" s="9">
        <v>42</v>
      </c>
      <c r="G174" s="9" t="s">
        <v>60</v>
      </c>
      <c r="H174" s="9">
        <v>0</v>
      </c>
      <c r="I174" s="9">
        <v>100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71</v>
      </c>
      <c r="T174" s="12">
        <v>45838</v>
      </c>
      <c r="U174" s="11">
        <v>40000</v>
      </c>
      <c r="V174" s="10">
        <v>0</v>
      </c>
      <c r="W174" s="10">
        <v>40000</v>
      </c>
      <c r="X174" s="10">
        <v>0</v>
      </c>
      <c r="Y174" s="10">
        <v>0</v>
      </c>
      <c r="Z174" s="9" t="s">
        <v>85</v>
      </c>
      <c r="AA174" s="8">
        <v>48615.600000000006</v>
      </c>
      <c r="AB174" s="8">
        <v>0</v>
      </c>
      <c r="AC174" s="8">
        <v>48615.600000000006</v>
      </c>
      <c r="AD174" s="8">
        <v>0</v>
      </c>
      <c r="AE174" s="8">
        <v>0</v>
      </c>
      <c r="AF174" s="8">
        <v>0</v>
      </c>
      <c r="AG174" s="1" t="s">
        <v>121</v>
      </c>
      <c r="AH174" s="1" t="s">
        <v>77</v>
      </c>
      <c r="AI174" s="1">
        <v>1</v>
      </c>
      <c r="AJ174" s="3">
        <v>45838</v>
      </c>
      <c r="AK174" s="3">
        <v>0</v>
      </c>
      <c r="AL174" s="3">
        <v>0</v>
      </c>
      <c r="AM174" s="3">
        <v>0</v>
      </c>
      <c r="AN174" s="3">
        <v>0</v>
      </c>
      <c r="AO174" s="3">
        <v>45837</v>
      </c>
      <c r="AP174" s="3">
        <v>45833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105</v>
      </c>
      <c r="BD174" s="56">
        <v>3925.4396133333335</v>
      </c>
    </row>
    <row r="175" spans="1:56" ht="27.75" customHeight="1" x14ac:dyDescent="0.45">
      <c r="A175" s="3" t="s">
        <v>141</v>
      </c>
      <c r="B175" s="14" t="s">
        <v>141</v>
      </c>
      <c r="C175" s="9" t="s">
        <v>196</v>
      </c>
      <c r="D175" s="13" t="s">
        <v>61</v>
      </c>
      <c r="E175" s="9">
        <v>26</v>
      </c>
      <c r="F175" s="9">
        <v>41</v>
      </c>
      <c r="G175" s="9" t="s">
        <v>60</v>
      </c>
      <c r="H175" s="9">
        <v>0</v>
      </c>
      <c r="I175" s="9">
        <v>97</v>
      </c>
      <c r="J175" s="9" t="s">
        <v>57</v>
      </c>
      <c r="K175" s="9">
        <v>5</v>
      </c>
      <c r="L175" s="9" t="s">
        <v>92</v>
      </c>
      <c r="M175" s="10">
        <v>27</v>
      </c>
      <c r="N175" s="9">
        <v>43</v>
      </c>
      <c r="O175" s="9">
        <v>40</v>
      </c>
      <c r="P175" s="10">
        <v>286.42936262399996</v>
      </c>
      <c r="Q175" s="10">
        <v>0</v>
      </c>
      <c r="R175" s="10">
        <v>286.42936262399996</v>
      </c>
      <c r="S175" s="9" t="s">
        <v>204</v>
      </c>
      <c r="T175" s="12">
        <v>45838</v>
      </c>
      <c r="U175" s="11">
        <v>10000</v>
      </c>
      <c r="V175" s="10">
        <v>0</v>
      </c>
      <c r="W175" s="10">
        <v>10000</v>
      </c>
      <c r="X175" s="10">
        <v>0</v>
      </c>
      <c r="Y175" s="10">
        <v>10500</v>
      </c>
      <c r="Z175" s="9" t="s">
        <v>85</v>
      </c>
      <c r="AA175" s="8">
        <v>11874.499999999998</v>
      </c>
      <c r="AB175" s="8">
        <v>0</v>
      </c>
      <c r="AC175" s="8">
        <v>11874.499999999998</v>
      </c>
      <c r="AD175" s="8">
        <v>0</v>
      </c>
      <c r="AE175" s="8">
        <v>0</v>
      </c>
      <c r="AF175" s="8">
        <v>0</v>
      </c>
      <c r="AG175" s="1" t="s">
        <v>121</v>
      </c>
      <c r="AH175" s="1" t="s">
        <v>72</v>
      </c>
      <c r="AI175" s="1">
        <v>3</v>
      </c>
      <c r="AJ175" s="3">
        <v>45838</v>
      </c>
      <c r="AK175" s="3">
        <v>0</v>
      </c>
      <c r="AL175" s="3">
        <v>45828</v>
      </c>
      <c r="AM175" s="3">
        <v>45835</v>
      </c>
      <c r="AN175" s="3">
        <v>45836</v>
      </c>
      <c r="AO175" s="3">
        <v>45836</v>
      </c>
      <c r="AP175" s="3">
        <v>45833</v>
      </c>
      <c r="AQ175" s="3">
        <v>45837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65</v>
      </c>
      <c r="AY175" s="2">
        <v>0</v>
      </c>
      <c r="AZ175" s="2">
        <v>0</v>
      </c>
      <c r="BA175" s="2">
        <v>0</v>
      </c>
      <c r="BB175" s="2">
        <v>0</v>
      </c>
      <c r="BC175" s="1" t="s">
        <v>105</v>
      </c>
      <c r="BD175" s="56">
        <v>958.79990555555537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 t="s">
        <v>60</v>
      </c>
      <c r="H176" s="9">
        <v>0</v>
      </c>
      <c r="I176" s="9">
        <v>102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85</v>
      </c>
      <c r="AA176" s="8">
        <v>66487.421000000002</v>
      </c>
      <c r="AB176" s="8">
        <v>0</v>
      </c>
      <c r="AC176" s="8">
        <v>66487.421000000002</v>
      </c>
      <c r="AD176" s="8">
        <v>0</v>
      </c>
      <c r="AE176" s="8">
        <v>0</v>
      </c>
      <c r="AF176" s="8" t="s">
        <v>58</v>
      </c>
      <c r="AG176" s="1" t="s">
        <v>120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105</v>
      </c>
      <c r="BD176" s="56">
        <v>0</v>
      </c>
    </row>
    <row r="177" spans="1:56" ht="27.75" customHeight="1" x14ac:dyDescent="0.45">
      <c r="A177" s="3">
        <v>45806</v>
      </c>
      <c r="B177" s="14" t="s">
        <v>433</v>
      </c>
      <c r="C177" s="9" t="s">
        <v>196</v>
      </c>
      <c r="D177" s="13" t="s">
        <v>434</v>
      </c>
      <c r="E177" s="9">
        <v>26</v>
      </c>
      <c r="F177" s="9">
        <v>41</v>
      </c>
      <c r="G177" s="9" t="s">
        <v>60</v>
      </c>
      <c r="H177" s="9">
        <v>0</v>
      </c>
      <c r="I177" s="9">
        <v>97</v>
      </c>
      <c r="J177" s="9" t="s">
        <v>57</v>
      </c>
      <c r="K177" s="9">
        <v>5</v>
      </c>
      <c r="L177" s="9" t="s">
        <v>92</v>
      </c>
      <c r="M177" s="10">
        <v>27</v>
      </c>
      <c r="N177" s="9">
        <v>43</v>
      </c>
      <c r="O177" s="9">
        <v>40</v>
      </c>
      <c r="P177" s="10">
        <v>114.57174504959998</v>
      </c>
      <c r="Q177" s="10">
        <v>0</v>
      </c>
      <c r="R177" s="10">
        <v>114.57174504959998</v>
      </c>
      <c r="S177" s="9" t="s">
        <v>204</v>
      </c>
      <c r="T177" s="12">
        <v>45819</v>
      </c>
      <c r="U177" s="11">
        <v>4000</v>
      </c>
      <c r="V177" s="10">
        <v>0</v>
      </c>
      <c r="W177" s="10">
        <v>4000</v>
      </c>
      <c r="X177" s="10">
        <v>4300</v>
      </c>
      <c r="Y177" s="10">
        <v>0</v>
      </c>
      <c r="Z177" s="9" t="s">
        <v>157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120</v>
      </c>
      <c r="AH177" s="1" t="s">
        <v>72</v>
      </c>
      <c r="AI177" s="1">
        <v>3</v>
      </c>
      <c r="AJ177" s="3">
        <v>45819</v>
      </c>
      <c r="AK177" s="3">
        <v>0</v>
      </c>
      <c r="AL177" s="3">
        <v>45809</v>
      </c>
      <c r="AM177" s="3">
        <v>45816</v>
      </c>
      <c r="AN177" s="3">
        <v>45817</v>
      </c>
      <c r="AO177" s="3">
        <v>45817</v>
      </c>
      <c r="AP177" s="3">
        <v>45814</v>
      </c>
      <c r="AQ177" s="3">
        <v>45818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>
        <v>0</v>
      </c>
      <c r="AY177" s="2" t="s">
        <v>541</v>
      </c>
      <c r="AZ177" s="2">
        <v>0</v>
      </c>
      <c r="BA177" s="2">
        <v>0</v>
      </c>
      <c r="BB177" s="2">
        <v>0</v>
      </c>
      <c r="BC177" s="1" t="s">
        <v>106</v>
      </c>
      <c r="BD177" s="56">
        <v>0</v>
      </c>
    </row>
    <row r="178" spans="1:56" ht="27.75" customHeight="1" x14ac:dyDescent="0.45">
      <c r="A178" s="3">
        <v>45806</v>
      </c>
      <c r="B178" s="14" t="s">
        <v>433</v>
      </c>
      <c r="C178" s="9" t="s">
        <v>196</v>
      </c>
      <c r="D178" s="13" t="s">
        <v>435</v>
      </c>
      <c r="E178" s="9">
        <v>26</v>
      </c>
      <c r="F178" s="9">
        <v>41</v>
      </c>
      <c r="G178" s="9" t="s">
        <v>60</v>
      </c>
      <c r="H178" s="9">
        <v>0</v>
      </c>
      <c r="I178" s="9">
        <v>97</v>
      </c>
      <c r="J178" s="9" t="s">
        <v>57</v>
      </c>
      <c r="K178" s="9">
        <v>5</v>
      </c>
      <c r="L178" s="9" t="s">
        <v>92</v>
      </c>
      <c r="M178" s="10">
        <v>27</v>
      </c>
      <c r="N178" s="9">
        <v>43</v>
      </c>
      <c r="O178" s="9">
        <v>40</v>
      </c>
      <c r="P178" s="10">
        <v>114.57174504959998</v>
      </c>
      <c r="Q178" s="10">
        <v>0</v>
      </c>
      <c r="R178" s="10">
        <v>114.57174504959998</v>
      </c>
      <c r="S178" s="9" t="s">
        <v>204</v>
      </c>
      <c r="T178" s="12">
        <v>45819</v>
      </c>
      <c r="U178" s="11">
        <v>4000</v>
      </c>
      <c r="V178" s="10">
        <v>0</v>
      </c>
      <c r="W178" s="10">
        <v>4000</v>
      </c>
      <c r="X178" s="10">
        <v>4405</v>
      </c>
      <c r="Y178" s="10">
        <v>0</v>
      </c>
      <c r="Z178" s="9" t="s">
        <v>157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119</v>
      </c>
      <c r="AH178" s="1" t="s">
        <v>72</v>
      </c>
      <c r="AI178" s="1">
        <v>3</v>
      </c>
      <c r="AJ178" s="3">
        <v>45819</v>
      </c>
      <c r="AK178" s="3">
        <v>0</v>
      </c>
      <c r="AL178" s="3">
        <v>45809</v>
      </c>
      <c r="AM178" s="3">
        <v>45816</v>
      </c>
      <c r="AN178" s="3">
        <v>45817</v>
      </c>
      <c r="AO178" s="3">
        <v>45817</v>
      </c>
      <c r="AP178" s="3">
        <v>45814</v>
      </c>
      <c r="AQ178" s="3">
        <v>45818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>
        <v>0</v>
      </c>
      <c r="AY178" s="2" t="s">
        <v>541</v>
      </c>
      <c r="AZ178" s="2">
        <v>0</v>
      </c>
      <c r="BA178" s="2">
        <v>0</v>
      </c>
      <c r="BB178" s="2">
        <v>0</v>
      </c>
      <c r="BC178" s="1" t="s">
        <v>106</v>
      </c>
      <c r="BD178" s="56">
        <v>0</v>
      </c>
    </row>
    <row r="179" spans="1:56" ht="27.75" customHeight="1" x14ac:dyDescent="0.45">
      <c r="A179" s="3">
        <v>45817</v>
      </c>
      <c r="B179" s="14" t="s">
        <v>133</v>
      </c>
      <c r="C179" s="9" t="s">
        <v>196</v>
      </c>
      <c r="D179" s="13" t="s">
        <v>542</v>
      </c>
      <c r="E179" s="9">
        <v>26</v>
      </c>
      <c r="F179" s="9">
        <v>41</v>
      </c>
      <c r="G179" s="9" t="s">
        <v>60</v>
      </c>
      <c r="H179" s="9">
        <v>0</v>
      </c>
      <c r="I179" s="9">
        <v>97</v>
      </c>
      <c r="J179" s="9" t="s">
        <v>57</v>
      </c>
      <c r="K179" s="9">
        <v>5</v>
      </c>
      <c r="L179" s="9" t="s">
        <v>92</v>
      </c>
      <c r="M179" s="10">
        <v>27</v>
      </c>
      <c r="N179" s="9">
        <v>43</v>
      </c>
      <c r="O179" s="9">
        <v>40</v>
      </c>
      <c r="P179" s="10">
        <v>114.57174504959998</v>
      </c>
      <c r="Q179" s="10">
        <v>0</v>
      </c>
      <c r="R179" s="10">
        <v>114.57174504959998</v>
      </c>
      <c r="S179" s="9" t="s">
        <v>204</v>
      </c>
      <c r="T179" s="12">
        <v>45828</v>
      </c>
      <c r="U179" s="11">
        <v>4000</v>
      </c>
      <c r="V179" s="10">
        <v>0</v>
      </c>
      <c r="W179" s="10">
        <v>4000</v>
      </c>
      <c r="X179" s="10">
        <v>0</v>
      </c>
      <c r="Y179" s="10">
        <v>4200</v>
      </c>
      <c r="Z179" s="9" t="s">
        <v>157</v>
      </c>
      <c r="AA179" s="8">
        <v>4749.8</v>
      </c>
      <c r="AB179" s="8">
        <v>4749.8</v>
      </c>
      <c r="AC179" s="8">
        <v>0</v>
      </c>
      <c r="AD179" s="8">
        <v>0</v>
      </c>
      <c r="AE179" s="8">
        <v>0</v>
      </c>
      <c r="AF179" s="8">
        <v>0</v>
      </c>
      <c r="AG179" s="1" t="s">
        <v>119</v>
      </c>
      <c r="AH179" s="1" t="s">
        <v>72</v>
      </c>
      <c r="AI179" s="1">
        <v>3</v>
      </c>
      <c r="AJ179" s="3">
        <v>45828</v>
      </c>
      <c r="AK179" s="3">
        <v>0</v>
      </c>
      <c r="AL179" s="3">
        <v>45818</v>
      </c>
      <c r="AM179" s="3">
        <v>45825</v>
      </c>
      <c r="AN179" s="3">
        <v>45826</v>
      </c>
      <c r="AO179" s="3">
        <v>45826</v>
      </c>
      <c r="AP179" s="3">
        <v>45823</v>
      </c>
      <c r="AQ179" s="3">
        <v>45827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106</v>
      </c>
      <c r="BD179" s="56">
        <v>0</v>
      </c>
    </row>
    <row r="180" spans="1:56" ht="27.75" customHeight="1" x14ac:dyDescent="0.45">
      <c r="A180" s="3">
        <v>45817</v>
      </c>
      <c r="B180" s="14" t="s">
        <v>133</v>
      </c>
      <c r="C180" s="9" t="s">
        <v>196</v>
      </c>
      <c r="D180" s="13" t="s">
        <v>543</v>
      </c>
      <c r="E180" s="9">
        <v>26</v>
      </c>
      <c r="F180" s="9">
        <v>41</v>
      </c>
      <c r="G180" s="9" t="s">
        <v>60</v>
      </c>
      <c r="H180" s="9">
        <v>0</v>
      </c>
      <c r="I180" s="9">
        <v>97</v>
      </c>
      <c r="J180" s="9" t="s">
        <v>57</v>
      </c>
      <c r="K180" s="9">
        <v>5</v>
      </c>
      <c r="L180" s="9" t="s">
        <v>92</v>
      </c>
      <c r="M180" s="10">
        <v>27</v>
      </c>
      <c r="N180" s="9">
        <v>43</v>
      </c>
      <c r="O180" s="9">
        <v>40</v>
      </c>
      <c r="P180" s="10">
        <v>114.57174504959998</v>
      </c>
      <c r="Q180" s="10">
        <v>0</v>
      </c>
      <c r="R180" s="10">
        <v>114.57174504959998</v>
      </c>
      <c r="S180" s="9" t="s">
        <v>204</v>
      </c>
      <c r="T180" s="12">
        <v>45828</v>
      </c>
      <c r="U180" s="11">
        <v>4000</v>
      </c>
      <c r="V180" s="10">
        <v>0</v>
      </c>
      <c r="W180" s="10">
        <v>4000</v>
      </c>
      <c r="X180" s="10">
        <v>0</v>
      </c>
      <c r="Y180" s="10">
        <v>4200</v>
      </c>
      <c r="Z180" s="9" t="s">
        <v>157</v>
      </c>
      <c r="AA180" s="8">
        <v>4749.8</v>
      </c>
      <c r="AB180" s="8">
        <v>4749.8</v>
      </c>
      <c r="AC180" s="8">
        <v>0</v>
      </c>
      <c r="AD180" s="8">
        <v>0</v>
      </c>
      <c r="AE180" s="8">
        <v>0</v>
      </c>
      <c r="AF180" s="8">
        <v>0</v>
      </c>
      <c r="AG180" s="1" t="s">
        <v>119</v>
      </c>
      <c r="AH180" s="1" t="s">
        <v>72</v>
      </c>
      <c r="AI180" s="1">
        <v>3</v>
      </c>
      <c r="AJ180" s="3">
        <v>45828</v>
      </c>
      <c r="AK180" s="3">
        <v>0</v>
      </c>
      <c r="AL180" s="3">
        <v>45818</v>
      </c>
      <c r="AM180" s="3">
        <v>45825</v>
      </c>
      <c r="AN180" s="3">
        <v>45826</v>
      </c>
      <c r="AO180" s="3">
        <v>45826</v>
      </c>
      <c r="AP180" s="3">
        <v>45823</v>
      </c>
      <c r="AQ180" s="3">
        <v>45827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106</v>
      </c>
      <c r="BD180" s="56">
        <v>0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100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157</v>
      </c>
      <c r="AA181" s="8">
        <v>9499.6</v>
      </c>
      <c r="AB181" s="8">
        <v>9499.6</v>
      </c>
      <c r="AC181" s="8">
        <v>0</v>
      </c>
      <c r="AD181" s="8">
        <v>0</v>
      </c>
      <c r="AE181" s="8">
        <v>0</v>
      </c>
      <c r="AF181" s="8" t="s">
        <v>58</v>
      </c>
      <c r="AG181" s="1" t="s">
        <v>120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106</v>
      </c>
      <c r="BD181" s="56">
        <v>0</v>
      </c>
    </row>
    <row r="182" spans="1:56" ht="27.75" customHeight="1" x14ac:dyDescent="0.45">
      <c r="A182" s="3">
        <v>45813</v>
      </c>
      <c r="B182" s="14" t="s">
        <v>517</v>
      </c>
      <c r="C182" s="9" t="s">
        <v>492</v>
      </c>
      <c r="D182" s="13" t="s">
        <v>493</v>
      </c>
      <c r="E182" s="9">
        <v>26</v>
      </c>
      <c r="F182" s="9">
        <v>40</v>
      </c>
      <c r="G182" s="9" t="s">
        <v>60</v>
      </c>
      <c r="H182" s="9">
        <v>0</v>
      </c>
      <c r="I182" s="9">
        <v>108</v>
      </c>
      <c r="J182" s="9" t="s">
        <v>57</v>
      </c>
      <c r="K182" s="9">
        <v>5</v>
      </c>
      <c r="L182" s="9" t="s">
        <v>93</v>
      </c>
      <c r="M182" s="10">
        <v>27</v>
      </c>
      <c r="N182" s="9">
        <v>43</v>
      </c>
      <c r="O182" s="9">
        <v>40</v>
      </c>
      <c r="P182" s="10">
        <v>286.42936262399996</v>
      </c>
      <c r="Q182" s="10">
        <v>0</v>
      </c>
      <c r="R182" s="10">
        <v>286.42936262399996</v>
      </c>
      <c r="S182" s="9" t="s">
        <v>494</v>
      </c>
      <c r="T182" s="12">
        <v>45825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223</v>
      </c>
      <c r="AA182" s="8">
        <v>11595.1</v>
      </c>
      <c r="AB182" s="8">
        <v>11595.1</v>
      </c>
      <c r="AC182" s="8">
        <v>0</v>
      </c>
      <c r="AD182" s="8">
        <v>0</v>
      </c>
      <c r="AE182" s="8">
        <v>0</v>
      </c>
      <c r="AF182" s="8">
        <v>0</v>
      </c>
      <c r="AG182" s="1" t="s">
        <v>122</v>
      </c>
      <c r="AH182" s="1" t="s">
        <v>72</v>
      </c>
      <c r="AI182" s="1">
        <v>3</v>
      </c>
      <c r="AJ182" s="3">
        <v>45825</v>
      </c>
      <c r="AK182" s="3">
        <v>0</v>
      </c>
      <c r="AL182" s="3">
        <v>45815</v>
      </c>
      <c r="AM182" s="3">
        <v>45822</v>
      </c>
      <c r="AN182" s="3">
        <v>45823</v>
      </c>
      <c r="AO182" s="3">
        <v>45823</v>
      </c>
      <c r="AP182" s="3">
        <v>45820</v>
      </c>
      <c r="AQ182" s="3">
        <v>45824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104</v>
      </c>
      <c r="BD182" s="56">
        <v>0</v>
      </c>
    </row>
    <row r="183" spans="1:56" ht="27.75" customHeight="1" x14ac:dyDescent="0.45">
      <c r="A183" s="3" t="s">
        <v>141</v>
      </c>
      <c r="B183" s="14" t="s">
        <v>141</v>
      </c>
      <c r="C183" s="9" t="s">
        <v>113</v>
      </c>
      <c r="D183" s="13" t="s">
        <v>59</v>
      </c>
      <c r="E183" s="9">
        <v>26</v>
      </c>
      <c r="F183" s="9">
        <v>43</v>
      </c>
      <c r="G183" s="9" t="s">
        <v>60</v>
      </c>
      <c r="H183" s="9">
        <v>0</v>
      </c>
      <c r="I183" s="9">
        <v>116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>
        <v>45838</v>
      </c>
      <c r="U183" s="11">
        <v>20000</v>
      </c>
      <c r="V183" s="10">
        <v>0</v>
      </c>
      <c r="W183" s="10">
        <v>20000</v>
      </c>
      <c r="X183" s="10">
        <v>0</v>
      </c>
      <c r="Y183" s="10">
        <v>0</v>
      </c>
      <c r="Z183" s="9" t="s">
        <v>223</v>
      </c>
      <c r="AA183" s="8">
        <v>24866.6</v>
      </c>
      <c r="AB183" s="8">
        <v>3896</v>
      </c>
      <c r="AC183" s="8">
        <v>20970.599999999999</v>
      </c>
      <c r="AD183" s="8">
        <v>0</v>
      </c>
      <c r="AE183" s="8">
        <v>0</v>
      </c>
      <c r="AF183" s="8">
        <v>0</v>
      </c>
      <c r="AG183" s="1" t="s">
        <v>122</v>
      </c>
      <c r="AH183" s="1" t="s">
        <v>77</v>
      </c>
      <c r="AI183" s="1">
        <v>1</v>
      </c>
      <c r="AJ183" s="3">
        <v>45838</v>
      </c>
      <c r="AK183" s="3">
        <v>0</v>
      </c>
      <c r="AL183" s="3">
        <v>0</v>
      </c>
      <c r="AM183" s="3">
        <v>0</v>
      </c>
      <c r="AN183" s="3">
        <v>0</v>
      </c>
      <c r="AO183" s="3">
        <v>45837</v>
      </c>
      <c r="AP183" s="3">
        <v>45833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104</v>
      </c>
      <c r="BD183" s="56">
        <v>2084.0116266666669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26</v>
      </c>
      <c r="F184" s="9">
        <v>43</v>
      </c>
      <c r="G184" s="9">
        <v>0</v>
      </c>
      <c r="H184" s="9">
        <v>0</v>
      </c>
      <c r="I184" s="9">
        <v>116</v>
      </c>
      <c r="J184" s="9" t="s">
        <v>57</v>
      </c>
      <c r="K184" s="9">
        <v>5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223</v>
      </c>
      <c r="AA184" s="8">
        <v>36461.699999999997</v>
      </c>
      <c r="AB184" s="8">
        <v>15491.1</v>
      </c>
      <c r="AC184" s="8">
        <v>20970.599999999999</v>
      </c>
      <c r="AD184" s="8">
        <v>0</v>
      </c>
      <c r="AE184" s="8">
        <v>0</v>
      </c>
      <c r="AF184" s="8" t="s">
        <v>58</v>
      </c>
      <c r="AG184" s="1" t="s">
        <v>119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224</v>
      </c>
      <c r="BD184" s="56">
        <v>0</v>
      </c>
    </row>
    <row r="185" spans="1:56" ht="27.75" customHeight="1" x14ac:dyDescent="0.45">
      <c r="A185" s="3">
        <v>45799</v>
      </c>
      <c r="B185" s="14" t="s">
        <v>424</v>
      </c>
      <c r="C185" s="9" t="s">
        <v>113</v>
      </c>
      <c r="D185" s="13" t="s">
        <v>59</v>
      </c>
      <c r="E185" s="9">
        <v>26</v>
      </c>
      <c r="F185" s="9">
        <v>43</v>
      </c>
      <c r="G185" s="9" t="s">
        <v>60</v>
      </c>
      <c r="H185" s="9" t="s">
        <v>66</v>
      </c>
      <c r="I185" s="9">
        <v>150</v>
      </c>
      <c r="J185" s="9" t="s">
        <v>57</v>
      </c>
      <c r="K185" s="9">
        <v>5</v>
      </c>
      <c r="L185" s="9" t="s">
        <v>92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114</v>
      </c>
      <c r="T185" s="12">
        <v>45825</v>
      </c>
      <c r="U185" s="11">
        <v>15000</v>
      </c>
      <c r="V185" s="10">
        <v>0</v>
      </c>
      <c r="W185" s="10">
        <v>15000</v>
      </c>
      <c r="X185" s="10">
        <v>0</v>
      </c>
      <c r="Y185" s="10">
        <v>0</v>
      </c>
      <c r="Z185" s="9" t="s">
        <v>89</v>
      </c>
      <c r="AA185" s="8">
        <v>18649.949999999997</v>
      </c>
      <c r="AB185" s="8">
        <v>18649.949999999997</v>
      </c>
      <c r="AC185" s="8">
        <v>0</v>
      </c>
      <c r="AD185" s="8">
        <v>0</v>
      </c>
      <c r="AE185" s="8">
        <v>18649.949999999997</v>
      </c>
      <c r="AF185" s="8" t="s">
        <v>247</v>
      </c>
      <c r="AG185" s="1" t="s">
        <v>119</v>
      </c>
      <c r="AH185" s="1" t="s">
        <v>389</v>
      </c>
      <c r="AI185" s="1">
        <v>2</v>
      </c>
      <c r="AJ185" s="3">
        <v>45825</v>
      </c>
      <c r="AK185" s="3">
        <v>0</v>
      </c>
      <c r="AL185" s="3">
        <v>0</v>
      </c>
      <c r="AM185" s="3">
        <v>0</v>
      </c>
      <c r="AN185" s="3">
        <v>0</v>
      </c>
      <c r="AO185" s="3">
        <v>45823</v>
      </c>
      <c r="AP185" s="3">
        <v>45820</v>
      </c>
      <c r="AQ185" s="3">
        <v>45824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152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107</v>
      </c>
      <c r="BD185" s="56">
        <v>0</v>
      </c>
    </row>
    <row r="186" spans="1:56" ht="27.75" customHeight="1" x14ac:dyDescent="0.45">
      <c r="A186" s="3">
        <v>45815</v>
      </c>
      <c r="B186" s="14" t="s">
        <v>527</v>
      </c>
      <c r="C186" s="9" t="s">
        <v>113</v>
      </c>
      <c r="D186" s="13" t="s">
        <v>59</v>
      </c>
      <c r="E186" s="9">
        <v>26</v>
      </c>
      <c r="F186" s="9">
        <v>43</v>
      </c>
      <c r="G186" s="9" t="s">
        <v>60</v>
      </c>
      <c r="H186" s="9" t="s">
        <v>66</v>
      </c>
      <c r="I186" s="9">
        <v>150</v>
      </c>
      <c r="J186" s="9" t="s">
        <v>57</v>
      </c>
      <c r="K186" s="9">
        <v>5</v>
      </c>
      <c r="L186" s="9" t="s">
        <v>92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114</v>
      </c>
      <c r="T186" s="12">
        <v>45835</v>
      </c>
      <c r="U186" s="11">
        <v>15000</v>
      </c>
      <c r="V186" s="10">
        <v>0</v>
      </c>
      <c r="W186" s="10">
        <v>15000</v>
      </c>
      <c r="X186" s="10">
        <v>0</v>
      </c>
      <c r="Y186" s="10">
        <v>0</v>
      </c>
      <c r="Z186" s="9" t="s">
        <v>89</v>
      </c>
      <c r="AA186" s="8">
        <v>18649.949999999997</v>
      </c>
      <c r="AB186" s="8">
        <v>18649.949999999997</v>
      </c>
      <c r="AC186" s="8">
        <v>0</v>
      </c>
      <c r="AD186" s="8">
        <v>0</v>
      </c>
      <c r="AE186" s="8">
        <v>18649.949999999997</v>
      </c>
      <c r="AF186" s="8" t="s">
        <v>247</v>
      </c>
      <c r="AG186" s="1" t="s">
        <v>123</v>
      </c>
      <c r="AH186" s="1" t="s">
        <v>389</v>
      </c>
      <c r="AI186" s="1">
        <v>2</v>
      </c>
      <c r="AJ186" s="3">
        <v>45835</v>
      </c>
      <c r="AK186" s="3">
        <v>0</v>
      </c>
      <c r="AL186" s="3">
        <v>0</v>
      </c>
      <c r="AM186" s="3">
        <v>0</v>
      </c>
      <c r="AN186" s="3">
        <v>0</v>
      </c>
      <c r="AO186" s="3">
        <v>45833</v>
      </c>
      <c r="AP186" s="3">
        <v>45830</v>
      </c>
      <c r="AQ186" s="3">
        <v>45834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152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107</v>
      </c>
      <c r="BD186" s="56">
        <v>0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26</v>
      </c>
      <c r="F187" s="9">
        <v>43</v>
      </c>
      <c r="G187" s="9">
        <v>0</v>
      </c>
      <c r="H187" s="9">
        <v>0</v>
      </c>
      <c r="I187" s="9">
        <v>120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89</v>
      </c>
      <c r="AA187" s="8">
        <v>37299.899999999994</v>
      </c>
      <c r="AB187" s="8">
        <v>37299.899999999994</v>
      </c>
      <c r="AC187" s="8">
        <v>0</v>
      </c>
      <c r="AD187" s="8">
        <v>0</v>
      </c>
      <c r="AE187" s="8">
        <v>37299.899999999994</v>
      </c>
      <c r="AF187" s="8" t="s">
        <v>58</v>
      </c>
      <c r="AG187" s="1" t="s">
        <v>122</v>
      </c>
      <c r="AH187" s="1">
        <v>0</v>
      </c>
      <c r="AI187" s="1" t="s">
        <v>15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109</v>
      </c>
      <c r="BD187" s="56">
        <v>0</v>
      </c>
    </row>
    <row r="188" spans="1:56" ht="27.75" customHeight="1" x14ac:dyDescent="0.45">
      <c r="A188" s="3">
        <v>45800</v>
      </c>
      <c r="B188" s="14" t="s">
        <v>420</v>
      </c>
      <c r="C188" s="9" t="s">
        <v>158</v>
      </c>
      <c r="D188" s="13" t="s">
        <v>159</v>
      </c>
      <c r="E188" s="9">
        <v>28</v>
      </c>
      <c r="F188" s="9">
        <v>41</v>
      </c>
      <c r="G188" s="9" t="s">
        <v>60</v>
      </c>
      <c r="H188" s="9">
        <v>0</v>
      </c>
      <c r="I188" s="9">
        <v>120</v>
      </c>
      <c r="J188" s="9" t="s">
        <v>57</v>
      </c>
      <c r="K188" s="9">
        <v>3</v>
      </c>
      <c r="L188" s="9" t="s">
        <v>93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>
        <v>45824</v>
      </c>
      <c r="U188" s="11">
        <v>50000</v>
      </c>
      <c r="V188" s="10">
        <v>8339</v>
      </c>
      <c r="W188" s="10">
        <v>41661</v>
      </c>
      <c r="X188" s="10">
        <v>27330</v>
      </c>
      <c r="Y188" s="10">
        <v>23803.5</v>
      </c>
      <c r="Z188" s="9" t="s">
        <v>132</v>
      </c>
      <c r="AA188" s="8">
        <v>28265.466075</v>
      </c>
      <c r="AB188" s="8">
        <v>5880</v>
      </c>
      <c r="AC188" s="8">
        <v>22385.466075</v>
      </c>
      <c r="AD188" s="8">
        <v>0</v>
      </c>
      <c r="AE188" s="8">
        <v>0</v>
      </c>
      <c r="AF188" s="8">
        <v>0</v>
      </c>
      <c r="AG188" s="1" t="s">
        <v>119</v>
      </c>
      <c r="AH188" s="1" t="s">
        <v>160</v>
      </c>
      <c r="AI188" s="1">
        <v>2</v>
      </c>
      <c r="AJ188" s="3">
        <v>45824</v>
      </c>
      <c r="AK188" s="3">
        <v>0</v>
      </c>
      <c r="AL188" s="3">
        <v>45815</v>
      </c>
      <c r="AM188" s="3">
        <v>45822</v>
      </c>
      <c r="AN188" s="3">
        <v>0</v>
      </c>
      <c r="AO188" s="3">
        <v>45823</v>
      </c>
      <c r="AP188" s="3">
        <v>45819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107</v>
      </c>
      <c r="BD188" s="56">
        <v>2515.8776594291671</v>
      </c>
    </row>
    <row r="189" spans="1:56" ht="27.75" customHeight="1" x14ac:dyDescent="0.45">
      <c r="A189" s="3" t="s">
        <v>141</v>
      </c>
      <c r="B189" s="14" t="s">
        <v>141</v>
      </c>
      <c r="C189" s="9" t="s">
        <v>113</v>
      </c>
      <c r="D189" s="13" t="s">
        <v>59</v>
      </c>
      <c r="E189" s="9">
        <v>28</v>
      </c>
      <c r="F189" s="9">
        <v>47</v>
      </c>
      <c r="G189" s="9" t="s">
        <v>60</v>
      </c>
      <c r="H189" s="9" t="s">
        <v>66</v>
      </c>
      <c r="I189" s="9">
        <v>180</v>
      </c>
      <c r="J189" s="9" t="s">
        <v>57</v>
      </c>
      <c r="K189" s="9">
        <v>5</v>
      </c>
      <c r="L189" s="9" t="s">
        <v>93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114</v>
      </c>
      <c r="T189" s="12">
        <v>45838</v>
      </c>
      <c r="U189" s="11">
        <v>10000</v>
      </c>
      <c r="V189" s="10">
        <v>0</v>
      </c>
      <c r="W189" s="10">
        <v>10000</v>
      </c>
      <c r="X189" s="10">
        <v>0</v>
      </c>
      <c r="Y189" s="10">
        <v>0</v>
      </c>
      <c r="Z189" s="9" t="s">
        <v>132</v>
      </c>
      <c r="AA189" s="8">
        <v>13550.900000000001</v>
      </c>
      <c r="AB189" s="8">
        <v>0</v>
      </c>
      <c r="AC189" s="8">
        <v>13550.900000000001</v>
      </c>
      <c r="AD189" s="8">
        <v>0</v>
      </c>
      <c r="AE189" s="8">
        <v>13550.900000000001</v>
      </c>
      <c r="AF189" s="8">
        <v>0</v>
      </c>
      <c r="AG189" s="1">
        <v>0</v>
      </c>
      <c r="AH189" s="1" t="s">
        <v>77</v>
      </c>
      <c r="AI189" s="1">
        <v>1</v>
      </c>
      <c r="AJ189" s="3">
        <v>45838</v>
      </c>
      <c r="AK189" s="3">
        <v>0</v>
      </c>
      <c r="AL189" s="3">
        <v>0</v>
      </c>
      <c r="AM189" s="3">
        <v>0</v>
      </c>
      <c r="AN189" s="3">
        <v>0</v>
      </c>
      <c r="AO189" s="3">
        <v>45837</v>
      </c>
      <c r="AP189" s="3">
        <v>45833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 t="s">
        <v>395</v>
      </c>
      <c r="AZ189" s="2">
        <v>0</v>
      </c>
      <c r="BA189" s="2">
        <v>0</v>
      </c>
      <c r="BB189" s="2">
        <v>0</v>
      </c>
      <c r="BC189" s="1" t="s">
        <v>107</v>
      </c>
      <c r="BD189" s="56">
        <v>1522.9705944444447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28</v>
      </c>
      <c r="F190" s="9">
        <v>43</v>
      </c>
      <c r="G190" s="9">
        <v>0</v>
      </c>
      <c r="H190" s="9">
        <v>0</v>
      </c>
      <c r="I190" s="9">
        <v>130</v>
      </c>
      <c r="J190" s="9" t="s">
        <v>57</v>
      </c>
      <c r="K190" s="9">
        <v>3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132</v>
      </c>
      <c r="AA190" s="8">
        <v>41816.366074999998</v>
      </c>
      <c r="AB190" s="8">
        <v>5880</v>
      </c>
      <c r="AC190" s="8">
        <v>35936.366074999998</v>
      </c>
      <c r="AD190" s="8">
        <v>0</v>
      </c>
      <c r="AE190" s="8">
        <v>13550.900000000001</v>
      </c>
      <c r="AF190" s="8" t="s">
        <v>58</v>
      </c>
      <c r="AG190" s="1">
        <v>0</v>
      </c>
      <c r="AH190" s="1">
        <v>0</v>
      </c>
      <c r="AI190" s="1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161</v>
      </c>
      <c r="BD190" s="56">
        <v>0</v>
      </c>
    </row>
  </sheetData>
  <autoFilter ref="A5:BD19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90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D77C8-3614-4F3B-9C06-A1081E362DB9}">
  <sheetPr>
    <tabColor rgb="FFFFFF00"/>
  </sheetPr>
  <dimension ref="A1:BD179"/>
  <sheetViews>
    <sheetView zoomScale="80" zoomScaleNormal="80" workbookViewId="0">
      <selection activeCell="Q21" sqref="Q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45817</v>
      </c>
      <c r="E3" s="81" t="s">
        <v>52</v>
      </c>
      <c r="F3" s="81"/>
      <c r="G3" s="82">
        <v>10.3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404</v>
      </c>
      <c r="C6" s="9" t="s">
        <v>381</v>
      </c>
      <c r="D6" s="13" t="s">
        <v>382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266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383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383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384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284</v>
      </c>
      <c r="D8" s="13" t="s">
        <v>285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286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120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286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45814</v>
      </c>
      <c r="B10" s="14" t="s">
        <v>495</v>
      </c>
      <c r="C10" s="9" t="s">
        <v>496</v>
      </c>
      <c r="D10" s="13" t="s">
        <v>497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305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421</v>
      </c>
      <c r="AG10" s="1" t="s">
        <v>120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498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305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499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242</v>
      </c>
      <c r="D12" s="13" t="s">
        <v>290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120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228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119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45805</v>
      </c>
      <c r="B14" s="14" t="s">
        <v>428</v>
      </c>
      <c r="C14" s="9" t="s">
        <v>329</v>
      </c>
      <c r="D14" s="13" t="s">
        <v>429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221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8242.3000000000011</v>
      </c>
      <c r="AB14" s="8">
        <v>8242.3000000000011</v>
      </c>
      <c r="AC14" s="8">
        <v>0</v>
      </c>
      <c r="AD14" s="8">
        <v>0</v>
      </c>
      <c r="AE14" s="8">
        <v>8242.3000000000011</v>
      </c>
      <c r="AF14" s="8" t="s">
        <v>421</v>
      </c>
      <c r="AG14" s="1" t="s">
        <v>119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379</v>
      </c>
      <c r="C15" s="9" t="s">
        <v>184</v>
      </c>
      <c r="D15" s="13" t="s">
        <v>365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45841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4000</v>
      </c>
      <c r="AC15" s="8">
        <v>4801.1000000000004</v>
      </c>
      <c r="AD15" s="8">
        <v>0</v>
      </c>
      <c r="AE15" s="8">
        <v>8801.1</v>
      </c>
      <c r="AF15" s="8" t="s">
        <v>307</v>
      </c>
      <c r="AG15" s="1" t="s">
        <v>121</v>
      </c>
      <c r="AH15" s="1" t="s">
        <v>75</v>
      </c>
      <c r="AI15" s="1">
        <v>4</v>
      </c>
      <c r="AJ15" s="3">
        <v>45841</v>
      </c>
      <c r="AK15" s="3">
        <v>45837</v>
      </c>
      <c r="AL15" s="3">
        <v>45830</v>
      </c>
      <c r="AM15" s="3">
        <v>45838</v>
      </c>
      <c r="AN15" s="3">
        <v>45839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307.2704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143</v>
      </c>
      <c r="AA16" s="8">
        <v>17043.400000000001</v>
      </c>
      <c r="AB16" s="8">
        <v>12242.300000000001</v>
      </c>
      <c r="AC16" s="8">
        <v>4801.1000000000004</v>
      </c>
      <c r="AD16" s="8">
        <v>0</v>
      </c>
      <c r="AE16" s="8">
        <v>17043.400000000001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144</v>
      </c>
      <c r="BD16" s="56">
        <v>0</v>
      </c>
    </row>
    <row r="17" spans="1:56" ht="27.75" customHeight="1" x14ac:dyDescent="0.45">
      <c r="A17" s="3">
        <v>45797</v>
      </c>
      <c r="B17" s="14" t="s">
        <v>366</v>
      </c>
      <c r="C17" s="9" t="s">
        <v>142</v>
      </c>
      <c r="D17" s="13" t="s">
        <v>129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45819</v>
      </c>
      <c r="U17" s="11">
        <v>40000</v>
      </c>
      <c r="V17" s="10">
        <v>39710</v>
      </c>
      <c r="W17" s="10">
        <v>290</v>
      </c>
      <c r="X17" s="10">
        <v>40800</v>
      </c>
      <c r="Y17" s="10">
        <v>0</v>
      </c>
      <c r="Z17" s="9" t="s">
        <v>180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45819</v>
      </c>
      <c r="AK17" s="3">
        <v>0</v>
      </c>
      <c r="AL17" s="3">
        <v>45810</v>
      </c>
      <c r="AM17" s="3">
        <v>45817</v>
      </c>
      <c r="AN17" s="3">
        <v>45818</v>
      </c>
      <c r="AO17" s="3">
        <v>45818</v>
      </c>
      <c r="AP17" s="3">
        <v>45814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45797</v>
      </c>
      <c r="B18" s="14" t="s">
        <v>367</v>
      </c>
      <c r="C18" s="9" t="s">
        <v>142</v>
      </c>
      <c r="D18" s="13" t="s">
        <v>225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45819</v>
      </c>
      <c r="U18" s="11">
        <v>30000</v>
      </c>
      <c r="V18" s="10">
        <v>15500</v>
      </c>
      <c r="W18" s="10">
        <v>14500</v>
      </c>
      <c r="X18" s="10">
        <v>30955</v>
      </c>
      <c r="Y18" s="10">
        <v>0</v>
      </c>
      <c r="Z18" s="9" t="s">
        <v>180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45819</v>
      </c>
      <c r="AK18" s="3">
        <v>0</v>
      </c>
      <c r="AL18" s="3">
        <v>45810</v>
      </c>
      <c r="AM18" s="3">
        <v>45817</v>
      </c>
      <c r="AN18" s="3">
        <v>45818</v>
      </c>
      <c r="AO18" s="3">
        <v>45818</v>
      </c>
      <c r="AP18" s="3">
        <v>45814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 t="s">
        <v>141</v>
      </c>
      <c r="B19" s="14" t="s">
        <v>141</v>
      </c>
      <c r="C19" s="9" t="s">
        <v>291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180</v>
      </c>
      <c r="AA19" s="8">
        <v>26403.3</v>
      </c>
      <c r="AB19" s="8">
        <v>3738</v>
      </c>
      <c r="AC19" s="8">
        <v>22665.3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1646.0044533333337</v>
      </c>
    </row>
    <row r="20" spans="1:56" ht="27.75" customHeight="1" x14ac:dyDescent="0.45">
      <c r="A20" s="3" t="s">
        <v>141</v>
      </c>
      <c r="B20" s="14" t="s">
        <v>141</v>
      </c>
      <c r="C20" s="9" t="s">
        <v>232</v>
      </c>
      <c r="D20" s="13" t="s">
        <v>233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180</v>
      </c>
      <c r="AA20" s="8">
        <v>9359.9000000000015</v>
      </c>
      <c r="AB20" s="8">
        <v>9359.9000000000015</v>
      </c>
      <c r="AC20" s="8">
        <v>0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180</v>
      </c>
      <c r="AA21" s="8">
        <v>35763.199999999997</v>
      </c>
      <c r="AB21" s="8">
        <v>13097.900000000001</v>
      </c>
      <c r="AC21" s="8">
        <v>22665.3</v>
      </c>
      <c r="AD21" s="8">
        <v>0</v>
      </c>
      <c r="AE21" s="8">
        <v>0</v>
      </c>
      <c r="AF21" s="8" t="s">
        <v>58</v>
      </c>
      <c r="AG21" s="1" t="s">
        <v>119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45808</v>
      </c>
      <c r="B22" s="14" t="s">
        <v>442</v>
      </c>
      <c r="C22" s="9" t="s">
        <v>73</v>
      </c>
      <c r="D22" s="13" t="s">
        <v>183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150</v>
      </c>
      <c r="T22" s="12">
        <v>45818</v>
      </c>
      <c r="U22" s="11">
        <v>10000</v>
      </c>
      <c r="V22" s="10">
        <v>0</v>
      </c>
      <c r="W22" s="10">
        <v>10000</v>
      </c>
      <c r="X22" s="10">
        <v>10400</v>
      </c>
      <c r="Y22" s="10">
        <v>0</v>
      </c>
      <c r="Z22" s="9" t="s">
        <v>186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121</v>
      </c>
      <c r="AH22" s="1" t="s">
        <v>74</v>
      </c>
      <c r="AI22" s="1">
        <v>2</v>
      </c>
      <c r="AJ22" s="3">
        <v>45818</v>
      </c>
      <c r="AK22" s="3">
        <v>0</v>
      </c>
      <c r="AL22" s="3">
        <v>45809</v>
      </c>
      <c r="AM22" s="3">
        <v>45816</v>
      </c>
      <c r="AN22" s="3">
        <v>45817</v>
      </c>
      <c r="AO22" s="3">
        <v>45817</v>
      </c>
      <c r="AP22" s="3">
        <v>45813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187</v>
      </c>
      <c r="BD22" s="56">
        <v>0</v>
      </c>
    </row>
    <row r="23" spans="1:56" ht="27.75" customHeight="1" x14ac:dyDescent="0.45">
      <c r="A23" s="3">
        <v>45808</v>
      </c>
      <c r="B23" s="14" t="s">
        <v>442</v>
      </c>
      <c r="C23" s="9" t="s">
        <v>73</v>
      </c>
      <c r="D23" s="13" t="s">
        <v>222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45818</v>
      </c>
      <c r="U23" s="11">
        <v>10000</v>
      </c>
      <c r="V23" s="10">
        <v>0</v>
      </c>
      <c r="W23" s="10">
        <v>10000</v>
      </c>
      <c r="X23" s="10">
        <v>10500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121</v>
      </c>
      <c r="AH23" s="1" t="s">
        <v>74</v>
      </c>
      <c r="AI23" s="1">
        <v>2</v>
      </c>
      <c r="AJ23" s="3">
        <v>45818</v>
      </c>
      <c r="AK23" s="3">
        <v>0</v>
      </c>
      <c r="AL23" s="3">
        <v>45809</v>
      </c>
      <c r="AM23" s="3">
        <v>45816</v>
      </c>
      <c r="AN23" s="3">
        <v>45817</v>
      </c>
      <c r="AO23" s="3">
        <v>45817</v>
      </c>
      <c r="AP23" s="3">
        <v>45813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45808</v>
      </c>
      <c r="B24" s="14" t="s">
        <v>443</v>
      </c>
      <c r="C24" s="9" t="s">
        <v>73</v>
      </c>
      <c r="D24" s="13" t="s">
        <v>211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45818</v>
      </c>
      <c r="U24" s="11">
        <v>5000</v>
      </c>
      <c r="V24" s="10">
        <v>5502</v>
      </c>
      <c r="W24" s="10">
        <v>0</v>
      </c>
      <c r="X24" s="10">
        <v>5300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121</v>
      </c>
      <c r="AH24" s="1" t="s">
        <v>74</v>
      </c>
      <c r="AI24" s="1">
        <v>2</v>
      </c>
      <c r="AJ24" s="3">
        <v>45818</v>
      </c>
      <c r="AK24" s="3">
        <v>0</v>
      </c>
      <c r="AL24" s="3">
        <v>45809</v>
      </c>
      <c r="AM24" s="3">
        <v>45816</v>
      </c>
      <c r="AN24" s="3">
        <v>45817</v>
      </c>
      <c r="AO24" s="3">
        <v>45817</v>
      </c>
      <c r="AP24" s="3">
        <v>45813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45808</v>
      </c>
      <c r="B25" s="14" t="s">
        <v>442</v>
      </c>
      <c r="C25" s="9" t="s">
        <v>73</v>
      </c>
      <c r="D25" s="13" t="s">
        <v>222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45820</v>
      </c>
      <c r="U25" s="11">
        <v>5000</v>
      </c>
      <c r="V25" s="10">
        <v>0</v>
      </c>
      <c r="W25" s="10">
        <v>5000</v>
      </c>
      <c r="X25" s="10">
        <v>5250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120</v>
      </c>
      <c r="AH25" s="1" t="s">
        <v>74</v>
      </c>
      <c r="AI25" s="1">
        <v>2</v>
      </c>
      <c r="AJ25" s="3">
        <v>45820</v>
      </c>
      <c r="AK25" s="3">
        <v>0</v>
      </c>
      <c r="AL25" s="3">
        <v>45811</v>
      </c>
      <c r="AM25" s="3">
        <v>45818</v>
      </c>
      <c r="AN25" s="3">
        <v>45819</v>
      </c>
      <c r="AO25" s="3">
        <v>45819</v>
      </c>
      <c r="AP25" s="3">
        <v>45815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45808</v>
      </c>
      <c r="B26" s="14" t="s">
        <v>442</v>
      </c>
      <c r="C26" s="9" t="s">
        <v>73</v>
      </c>
      <c r="D26" s="13" t="s">
        <v>222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45825</v>
      </c>
      <c r="U26" s="11">
        <v>10000</v>
      </c>
      <c r="V26" s="10">
        <v>0</v>
      </c>
      <c r="W26" s="10">
        <v>10000</v>
      </c>
      <c r="X26" s="10">
        <v>10500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45825</v>
      </c>
      <c r="AK26" s="3">
        <v>0</v>
      </c>
      <c r="AL26" s="3">
        <v>45816</v>
      </c>
      <c r="AM26" s="3">
        <v>45823</v>
      </c>
      <c r="AN26" s="3">
        <v>45824</v>
      </c>
      <c r="AO26" s="3">
        <v>45824</v>
      </c>
      <c r="AP26" s="3">
        <v>45820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45808</v>
      </c>
      <c r="B27" s="14" t="s">
        <v>443</v>
      </c>
      <c r="C27" s="9" t="s">
        <v>73</v>
      </c>
      <c r="D27" s="13" t="s">
        <v>340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444</v>
      </c>
      <c r="T27" s="12">
        <v>45825</v>
      </c>
      <c r="U27" s="11">
        <v>15000</v>
      </c>
      <c r="V27" s="10">
        <v>0</v>
      </c>
      <c r="W27" s="10">
        <v>15000</v>
      </c>
      <c r="X27" s="10">
        <v>15750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45825</v>
      </c>
      <c r="AK27" s="3">
        <v>0</v>
      </c>
      <c r="AL27" s="3">
        <v>45816</v>
      </c>
      <c r="AM27" s="3">
        <v>45823</v>
      </c>
      <c r="AN27" s="3">
        <v>45824</v>
      </c>
      <c r="AO27" s="3">
        <v>45824</v>
      </c>
      <c r="AP27" s="3">
        <v>45820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45812</v>
      </c>
      <c r="B28" s="14" t="s">
        <v>469</v>
      </c>
      <c r="C28" s="9" t="s">
        <v>73</v>
      </c>
      <c r="D28" s="13" t="s">
        <v>183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444</v>
      </c>
      <c r="T28" s="12">
        <v>45820</v>
      </c>
      <c r="U28" s="11">
        <v>10000</v>
      </c>
      <c r="V28" s="10">
        <v>0</v>
      </c>
      <c r="W28" s="10">
        <v>10000</v>
      </c>
      <c r="X28" s="10">
        <v>0</v>
      </c>
      <c r="Y28" s="10">
        <v>10500</v>
      </c>
      <c r="Z28" s="9" t="s">
        <v>186</v>
      </c>
      <c r="AA28" s="8">
        <v>8801.1</v>
      </c>
      <c r="AB28" s="8">
        <v>8801.1</v>
      </c>
      <c r="AC28" s="8">
        <v>0</v>
      </c>
      <c r="AD28" s="8">
        <v>0</v>
      </c>
      <c r="AE28" s="8">
        <v>0</v>
      </c>
      <c r="AF28" s="8" t="s">
        <v>470</v>
      </c>
      <c r="AG28" s="1" t="s">
        <v>120</v>
      </c>
      <c r="AH28" s="1" t="s">
        <v>74</v>
      </c>
      <c r="AI28" s="1">
        <v>2</v>
      </c>
      <c r="AJ28" s="3">
        <v>45820</v>
      </c>
      <c r="AK28" s="3">
        <v>0</v>
      </c>
      <c r="AL28" s="3">
        <v>45811</v>
      </c>
      <c r="AM28" s="3">
        <v>45818</v>
      </c>
      <c r="AN28" s="3">
        <v>45819</v>
      </c>
      <c r="AO28" s="3">
        <v>45819</v>
      </c>
      <c r="AP28" s="3">
        <v>45815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45812</v>
      </c>
      <c r="B29" s="14" t="s">
        <v>469</v>
      </c>
      <c r="C29" s="9" t="s">
        <v>73</v>
      </c>
      <c r="D29" s="13" t="s">
        <v>222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444</v>
      </c>
      <c r="T29" s="12">
        <v>45820</v>
      </c>
      <c r="U29" s="11">
        <v>10000</v>
      </c>
      <c r="V29" s="10">
        <v>0</v>
      </c>
      <c r="W29" s="10">
        <v>10000</v>
      </c>
      <c r="X29" s="10">
        <v>10400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470</v>
      </c>
      <c r="AG29" s="1" t="s">
        <v>120</v>
      </c>
      <c r="AH29" s="1" t="s">
        <v>74</v>
      </c>
      <c r="AI29" s="1">
        <v>2</v>
      </c>
      <c r="AJ29" s="3">
        <v>45820</v>
      </c>
      <c r="AK29" s="3">
        <v>0</v>
      </c>
      <c r="AL29" s="3">
        <v>45811</v>
      </c>
      <c r="AM29" s="3">
        <v>45818</v>
      </c>
      <c r="AN29" s="3">
        <v>45819</v>
      </c>
      <c r="AO29" s="3">
        <v>45819</v>
      </c>
      <c r="AP29" s="3">
        <v>45815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45812</v>
      </c>
      <c r="B30" s="14" t="s">
        <v>469</v>
      </c>
      <c r="C30" s="9" t="s">
        <v>73</v>
      </c>
      <c r="D30" s="13" t="s">
        <v>471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444</v>
      </c>
      <c r="T30" s="12">
        <v>45820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186</v>
      </c>
      <c r="AA30" s="8">
        <v>4400.55</v>
      </c>
      <c r="AB30" s="8">
        <v>4400.55</v>
      </c>
      <c r="AC30" s="8">
        <v>0</v>
      </c>
      <c r="AD30" s="8">
        <v>0</v>
      </c>
      <c r="AE30" s="8">
        <v>0</v>
      </c>
      <c r="AF30" s="8" t="s">
        <v>470</v>
      </c>
      <c r="AG30" s="1" t="s">
        <v>120</v>
      </c>
      <c r="AH30" s="1" t="s">
        <v>74</v>
      </c>
      <c r="AI30" s="1">
        <v>2</v>
      </c>
      <c r="AJ30" s="3">
        <v>45820</v>
      </c>
      <c r="AK30" s="3">
        <v>0</v>
      </c>
      <c r="AL30" s="3">
        <v>45811</v>
      </c>
      <c r="AM30" s="3">
        <v>45818</v>
      </c>
      <c r="AN30" s="3">
        <v>45819</v>
      </c>
      <c r="AO30" s="3">
        <v>45819</v>
      </c>
      <c r="AP30" s="3">
        <v>45815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45812</v>
      </c>
      <c r="B31" s="14" t="s">
        <v>469</v>
      </c>
      <c r="C31" s="9" t="s">
        <v>73</v>
      </c>
      <c r="D31" s="13" t="s">
        <v>211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444</v>
      </c>
      <c r="T31" s="12">
        <v>45822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186</v>
      </c>
      <c r="AA31" s="8">
        <v>4400.55</v>
      </c>
      <c r="AB31" s="8">
        <v>1793</v>
      </c>
      <c r="AC31" s="8">
        <v>2607.5500000000002</v>
      </c>
      <c r="AD31" s="8">
        <v>0</v>
      </c>
      <c r="AE31" s="8">
        <v>0</v>
      </c>
      <c r="AF31" s="8" t="s">
        <v>461</v>
      </c>
      <c r="AG31" s="1" t="s">
        <v>122</v>
      </c>
      <c r="AH31" s="1" t="s">
        <v>74</v>
      </c>
      <c r="AI31" s="1">
        <v>2</v>
      </c>
      <c r="AJ31" s="3">
        <v>45822</v>
      </c>
      <c r="AK31" s="3">
        <v>0</v>
      </c>
      <c r="AL31" s="3">
        <v>45813</v>
      </c>
      <c r="AM31" s="3">
        <v>45820</v>
      </c>
      <c r="AN31" s="3">
        <v>45821</v>
      </c>
      <c r="AO31" s="3">
        <v>45821</v>
      </c>
      <c r="AP31" s="3">
        <v>45817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196.41225511111116</v>
      </c>
    </row>
    <row r="32" spans="1:56" ht="27.75" customHeight="1" x14ac:dyDescent="0.45">
      <c r="A32" s="3">
        <v>45812</v>
      </c>
      <c r="B32" s="14" t="s">
        <v>469</v>
      </c>
      <c r="C32" s="9" t="s">
        <v>73</v>
      </c>
      <c r="D32" s="13" t="s">
        <v>472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444</v>
      </c>
      <c r="T32" s="12">
        <v>45822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186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461</v>
      </c>
      <c r="AG32" s="1" t="s">
        <v>120</v>
      </c>
      <c r="AH32" s="1" t="s">
        <v>74</v>
      </c>
      <c r="AI32" s="1">
        <v>2</v>
      </c>
      <c r="AJ32" s="3">
        <v>45822</v>
      </c>
      <c r="AK32" s="3">
        <v>0</v>
      </c>
      <c r="AL32" s="3">
        <v>45813</v>
      </c>
      <c r="AM32" s="3">
        <v>45820</v>
      </c>
      <c r="AN32" s="3">
        <v>45821</v>
      </c>
      <c r="AO32" s="3">
        <v>45821</v>
      </c>
      <c r="AP32" s="3">
        <v>45817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331.46898400000003</v>
      </c>
    </row>
    <row r="33" spans="1:56" ht="27.75" customHeight="1" x14ac:dyDescent="0.45">
      <c r="A33" s="3">
        <v>45812</v>
      </c>
      <c r="B33" s="14" t="s">
        <v>469</v>
      </c>
      <c r="C33" s="9" t="s">
        <v>73</v>
      </c>
      <c r="D33" s="13" t="s">
        <v>473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444</v>
      </c>
      <c r="T33" s="12">
        <v>45822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186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461</v>
      </c>
      <c r="AG33" s="1" t="s">
        <v>121</v>
      </c>
      <c r="AH33" s="1" t="s">
        <v>74</v>
      </c>
      <c r="AI33" s="1">
        <v>2</v>
      </c>
      <c r="AJ33" s="3">
        <v>45822</v>
      </c>
      <c r="AK33" s="3">
        <v>0</v>
      </c>
      <c r="AL33" s="3">
        <v>45813</v>
      </c>
      <c r="AM33" s="3">
        <v>45820</v>
      </c>
      <c r="AN33" s="3">
        <v>45821</v>
      </c>
      <c r="AO33" s="3">
        <v>45821</v>
      </c>
      <c r="AP33" s="3">
        <v>45817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331.46898400000003</v>
      </c>
    </row>
    <row r="34" spans="1:56" ht="27.75" customHeight="1" x14ac:dyDescent="0.45">
      <c r="A34" s="3">
        <v>45812</v>
      </c>
      <c r="B34" s="14" t="s">
        <v>474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444</v>
      </c>
      <c r="T34" s="12">
        <v>45822</v>
      </c>
      <c r="U34" s="11">
        <v>10000</v>
      </c>
      <c r="V34" s="10">
        <v>0</v>
      </c>
      <c r="W34" s="10">
        <v>10000</v>
      </c>
      <c r="X34" s="10">
        <v>0</v>
      </c>
      <c r="Y34" s="10">
        <v>0</v>
      </c>
      <c r="Z34" s="9" t="s">
        <v>186</v>
      </c>
      <c r="AA34" s="8">
        <v>10477.5</v>
      </c>
      <c r="AB34" s="8">
        <v>0</v>
      </c>
      <c r="AC34" s="8">
        <v>10477.5</v>
      </c>
      <c r="AD34" s="8">
        <v>0</v>
      </c>
      <c r="AE34" s="8">
        <v>0</v>
      </c>
      <c r="AF34" s="8" t="s">
        <v>461</v>
      </c>
      <c r="AG34" s="1" t="s">
        <v>122</v>
      </c>
      <c r="AH34" s="1" t="s">
        <v>77</v>
      </c>
      <c r="AI34" s="1">
        <v>2</v>
      </c>
      <c r="AJ34" s="3">
        <v>45822</v>
      </c>
      <c r="AK34" s="3">
        <v>0</v>
      </c>
      <c r="AL34" s="3">
        <v>0</v>
      </c>
      <c r="AM34" s="3">
        <v>0</v>
      </c>
      <c r="AN34" s="3">
        <v>0</v>
      </c>
      <c r="AO34" s="3">
        <v>45820</v>
      </c>
      <c r="AP34" s="3">
        <v>45817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789.21186666666665</v>
      </c>
    </row>
    <row r="35" spans="1:56" ht="27.75" customHeight="1" x14ac:dyDescent="0.45">
      <c r="A35" s="3">
        <v>45812</v>
      </c>
      <c r="B35" s="14" t="s">
        <v>469</v>
      </c>
      <c r="C35" s="9" t="s">
        <v>73</v>
      </c>
      <c r="D35" s="13" t="s">
        <v>475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93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444</v>
      </c>
      <c r="T35" s="12">
        <v>45825</v>
      </c>
      <c r="U35" s="11">
        <v>3000</v>
      </c>
      <c r="V35" s="10">
        <v>0</v>
      </c>
      <c r="W35" s="10">
        <v>3000</v>
      </c>
      <c r="X35" s="10">
        <v>0</v>
      </c>
      <c r="Y35" s="10">
        <v>3150</v>
      </c>
      <c r="Z35" s="9" t="s">
        <v>186</v>
      </c>
      <c r="AA35" s="8">
        <v>2640.33</v>
      </c>
      <c r="AB35" s="8">
        <v>0</v>
      </c>
      <c r="AC35" s="8">
        <v>2640.33</v>
      </c>
      <c r="AD35" s="8">
        <v>0</v>
      </c>
      <c r="AE35" s="8">
        <v>0</v>
      </c>
      <c r="AF35" s="8" t="s">
        <v>462</v>
      </c>
      <c r="AG35" s="1" t="s">
        <v>120</v>
      </c>
      <c r="AH35" s="1" t="s">
        <v>74</v>
      </c>
      <c r="AI35" s="1">
        <v>2</v>
      </c>
      <c r="AJ35" s="3">
        <v>45825</v>
      </c>
      <c r="AK35" s="3">
        <v>0</v>
      </c>
      <c r="AL35" s="3">
        <v>45816</v>
      </c>
      <c r="AM35" s="3">
        <v>45823</v>
      </c>
      <c r="AN35" s="3">
        <v>45824</v>
      </c>
      <c r="AO35" s="3">
        <v>45824</v>
      </c>
      <c r="AP35" s="3">
        <v>45820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198.88139040000004</v>
      </c>
    </row>
    <row r="36" spans="1:56" ht="27.75" customHeight="1" x14ac:dyDescent="0.45">
      <c r="A36" s="3">
        <v>45812</v>
      </c>
      <c r="B36" s="14" t="s">
        <v>469</v>
      </c>
      <c r="C36" s="9" t="s">
        <v>73</v>
      </c>
      <c r="D36" s="13" t="s">
        <v>222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444</v>
      </c>
      <c r="T36" s="12">
        <v>45825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186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462</v>
      </c>
      <c r="AG36" s="1" t="s">
        <v>120</v>
      </c>
      <c r="AH36" s="1" t="s">
        <v>74</v>
      </c>
      <c r="AI36" s="1">
        <v>2</v>
      </c>
      <c r="AJ36" s="3">
        <v>45825</v>
      </c>
      <c r="AK36" s="3">
        <v>0</v>
      </c>
      <c r="AL36" s="3">
        <v>45816</v>
      </c>
      <c r="AM36" s="3">
        <v>45823</v>
      </c>
      <c r="AN36" s="3">
        <v>45824</v>
      </c>
      <c r="AO36" s="3">
        <v>45824</v>
      </c>
      <c r="AP36" s="3">
        <v>45820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0</v>
      </c>
    </row>
    <row r="37" spans="1:56" ht="27.75" customHeight="1" x14ac:dyDescent="0.45">
      <c r="A37" s="3">
        <v>45812</v>
      </c>
      <c r="B37" s="14" t="s">
        <v>476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444</v>
      </c>
      <c r="T37" s="12">
        <v>45825</v>
      </c>
      <c r="U37" s="11">
        <v>10000</v>
      </c>
      <c r="V37" s="10">
        <v>0</v>
      </c>
      <c r="W37" s="10">
        <v>10000</v>
      </c>
      <c r="X37" s="10">
        <v>0</v>
      </c>
      <c r="Y37" s="10">
        <v>0</v>
      </c>
      <c r="Z37" s="9" t="s">
        <v>186</v>
      </c>
      <c r="AA37" s="8">
        <v>10477.5</v>
      </c>
      <c r="AB37" s="8">
        <v>0</v>
      </c>
      <c r="AC37" s="8">
        <v>10477.5</v>
      </c>
      <c r="AD37" s="8">
        <v>0</v>
      </c>
      <c r="AE37" s="8">
        <v>0</v>
      </c>
      <c r="AF37" s="8" t="s">
        <v>462</v>
      </c>
      <c r="AG37" s="1" t="s">
        <v>120</v>
      </c>
      <c r="AH37" s="1" t="s">
        <v>77</v>
      </c>
      <c r="AI37" s="1">
        <v>2</v>
      </c>
      <c r="AJ37" s="3">
        <v>45825</v>
      </c>
      <c r="AK37" s="3">
        <v>0</v>
      </c>
      <c r="AL37" s="3">
        <v>0</v>
      </c>
      <c r="AM37" s="3">
        <v>0</v>
      </c>
      <c r="AN37" s="3">
        <v>0</v>
      </c>
      <c r="AO37" s="3">
        <v>45823</v>
      </c>
      <c r="AP37" s="3">
        <v>45820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789.21186666666665</v>
      </c>
    </row>
    <row r="38" spans="1:56" ht="27.75" customHeight="1" x14ac:dyDescent="0.45">
      <c r="A38" s="3">
        <v>45812</v>
      </c>
      <c r="B38" s="14" t="s">
        <v>469</v>
      </c>
      <c r="C38" s="9" t="s">
        <v>73</v>
      </c>
      <c r="D38" s="13" t="s">
        <v>477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444</v>
      </c>
      <c r="T38" s="12">
        <v>45827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467</v>
      </c>
      <c r="AG38" s="1" t="s">
        <v>120</v>
      </c>
      <c r="AH38" s="1" t="s">
        <v>74</v>
      </c>
      <c r="AI38" s="1">
        <v>2</v>
      </c>
      <c r="AJ38" s="3">
        <v>45827</v>
      </c>
      <c r="AK38" s="3">
        <v>0</v>
      </c>
      <c r="AL38" s="3">
        <v>45818</v>
      </c>
      <c r="AM38" s="3">
        <v>45825</v>
      </c>
      <c r="AN38" s="3">
        <v>45826</v>
      </c>
      <c r="AO38" s="3">
        <v>45826</v>
      </c>
      <c r="AP38" s="3">
        <v>45822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331.46898400000003</v>
      </c>
    </row>
    <row r="39" spans="1:56" ht="27.75" customHeight="1" x14ac:dyDescent="0.45">
      <c r="A39" s="3">
        <v>45812</v>
      </c>
      <c r="B39" s="14" t="s">
        <v>469</v>
      </c>
      <c r="C39" s="9" t="s">
        <v>73</v>
      </c>
      <c r="D39" s="13" t="s">
        <v>478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444</v>
      </c>
      <c r="T39" s="12">
        <v>45827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186</v>
      </c>
      <c r="AA39" s="8">
        <v>4400.55</v>
      </c>
      <c r="AB39" s="8">
        <v>0</v>
      </c>
      <c r="AC39" s="8">
        <v>4400.55</v>
      </c>
      <c r="AD39" s="8">
        <v>0</v>
      </c>
      <c r="AE39" s="8">
        <v>0</v>
      </c>
      <c r="AF39" s="8" t="s">
        <v>467</v>
      </c>
      <c r="AG39" s="1" t="s">
        <v>120</v>
      </c>
      <c r="AH39" s="1" t="s">
        <v>74</v>
      </c>
      <c r="AI39" s="1">
        <v>2</v>
      </c>
      <c r="AJ39" s="3">
        <v>45827</v>
      </c>
      <c r="AK39" s="3">
        <v>0</v>
      </c>
      <c r="AL39" s="3">
        <v>45818</v>
      </c>
      <c r="AM39" s="3">
        <v>45825</v>
      </c>
      <c r="AN39" s="3">
        <v>45826</v>
      </c>
      <c r="AO39" s="3">
        <v>45826</v>
      </c>
      <c r="AP39" s="3">
        <v>45822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331.46898400000003</v>
      </c>
    </row>
    <row r="40" spans="1:56" ht="27.75" customHeight="1" x14ac:dyDescent="0.45">
      <c r="A40" s="3">
        <v>45812</v>
      </c>
      <c r="B40" s="14" t="s">
        <v>469</v>
      </c>
      <c r="C40" s="9" t="s">
        <v>73</v>
      </c>
      <c r="D40" s="13" t="s">
        <v>340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444</v>
      </c>
      <c r="T40" s="12">
        <v>45827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186</v>
      </c>
      <c r="AA40" s="8">
        <v>8801.1</v>
      </c>
      <c r="AB40" s="8">
        <v>0</v>
      </c>
      <c r="AC40" s="8">
        <v>8801.1</v>
      </c>
      <c r="AD40" s="8">
        <v>0</v>
      </c>
      <c r="AE40" s="8">
        <v>0</v>
      </c>
      <c r="AF40" s="8" t="s">
        <v>467</v>
      </c>
      <c r="AG40" s="1" t="s">
        <v>120</v>
      </c>
      <c r="AH40" s="1" t="s">
        <v>74</v>
      </c>
      <c r="AI40" s="1">
        <v>2</v>
      </c>
      <c r="AJ40" s="3">
        <v>45827</v>
      </c>
      <c r="AK40" s="3">
        <v>0</v>
      </c>
      <c r="AL40" s="3">
        <v>45818</v>
      </c>
      <c r="AM40" s="3">
        <v>45825</v>
      </c>
      <c r="AN40" s="3">
        <v>45826</v>
      </c>
      <c r="AO40" s="3">
        <v>45826</v>
      </c>
      <c r="AP40" s="3">
        <v>45822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662.93796800000007</v>
      </c>
    </row>
    <row r="41" spans="1:56" ht="27.75" customHeight="1" x14ac:dyDescent="0.45">
      <c r="A41" s="3">
        <v>45812</v>
      </c>
      <c r="B41" s="14" t="s">
        <v>479</v>
      </c>
      <c r="C41" s="9" t="s">
        <v>73</v>
      </c>
      <c r="D41" s="13" t="s">
        <v>480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444</v>
      </c>
      <c r="T41" s="12">
        <v>45827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481</v>
      </c>
      <c r="AG41" s="1" t="s">
        <v>120</v>
      </c>
      <c r="AH41" s="1" t="s">
        <v>74</v>
      </c>
      <c r="AI41" s="1">
        <v>2</v>
      </c>
      <c r="AJ41" s="3">
        <v>45827</v>
      </c>
      <c r="AK41" s="3">
        <v>0</v>
      </c>
      <c r="AL41" s="3">
        <v>45818</v>
      </c>
      <c r="AM41" s="3">
        <v>45825</v>
      </c>
      <c r="AN41" s="3">
        <v>45826</v>
      </c>
      <c r="AO41" s="3">
        <v>45826</v>
      </c>
      <c r="AP41" s="3">
        <v>45822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331.46898400000003</v>
      </c>
    </row>
    <row r="42" spans="1:56" ht="27.75" customHeight="1" x14ac:dyDescent="0.45">
      <c r="A42" s="3">
        <v>45812</v>
      </c>
      <c r="B42" s="14" t="s">
        <v>479</v>
      </c>
      <c r="C42" s="9" t="s">
        <v>73</v>
      </c>
      <c r="D42" s="13" t="s">
        <v>482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444</v>
      </c>
      <c r="T42" s="12">
        <v>45827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186</v>
      </c>
      <c r="AA42" s="8">
        <v>4400.55</v>
      </c>
      <c r="AB42" s="8">
        <v>0</v>
      </c>
      <c r="AC42" s="8">
        <v>4400.55</v>
      </c>
      <c r="AD42" s="8">
        <v>0</v>
      </c>
      <c r="AE42" s="8">
        <v>0</v>
      </c>
      <c r="AF42" s="8" t="s">
        <v>481</v>
      </c>
      <c r="AG42" s="1" t="s">
        <v>120</v>
      </c>
      <c r="AH42" s="1" t="s">
        <v>74</v>
      </c>
      <c r="AI42" s="1">
        <v>2</v>
      </c>
      <c r="AJ42" s="3">
        <v>45827</v>
      </c>
      <c r="AK42" s="3">
        <v>0</v>
      </c>
      <c r="AL42" s="3">
        <v>45818</v>
      </c>
      <c r="AM42" s="3">
        <v>45825</v>
      </c>
      <c r="AN42" s="3">
        <v>45826</v>
      </c>
      <c r="AO42" s="3">
        <v>45826</v>
      </c>
      <c r="AP42" s="3">
        <v>45822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331.46898400000003</v>
      </c>
    </row>
    <row r="43" spans="1:56" ht="27.75" customHeight="1" x14ac:dyDescent="0.45">
      <c r="A43" s="3">
        <v>45812</v>
      </c>
      <c r="B43" s="14" t="s">
        <v>483</v>
      </c>
      <c r="C43" s="9" t="s">
        <v>73</v>
      </c>
      <c r="D43" s="13" t="s">
        <v>340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444</v>
      </c>
      <c r="T43" s="12">
        <v>45827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186</v>
      </c>
      <c r="AA43" s="8">
        <v>9359.9000000000015</v>
      </c>
      <c r="AB43" s="8">
        <v>0</v>
      </c>
      <c r="AC43" s="8">
        <v>9359.9000000000015</v>
      </c>
      <c r="AD43" s="8">
        <v>0</v>
      </c>
      <c r="AE43" s="8">
        <v>0</v>
      </c>
      <c r="AF43" s="8" t="s">
        <v>481</v>
      </c>
      <c r="AG43" s="1" t="s">
        <v>120</v>
      </c>
      <c r="AH43" s="1" t="s">
        <v>74</v>
      </c>
      <c r="AI43" s="1">
        <v>2</v>
      </c>
      <c r="AJ43" s="3">
        <v>45827</v>
      </c>
      <c r="AK43" s="3">
        <v>0</v>
      </c>
      <c r="AL43" s="3">
        <v>45818</v>
      </c>
      <c r="AM43" s="3">
        <v>45825</v>
      </c>
      <c r="AN43" s="3">
        <v>45826</v>
      </c>
      <c r="AO43" s="3">
        <v>45826</v>
      </c>
      <c r="AP43" s="3">
        <v>45822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705.02926755555563</v>
      </c>
    </row>
    <row r="44" spans="1:56" ht="27.75" customHeight="1" x14ac:dyDescent="0.45">
      <c r="A44" s="3">
        <v>45812</v>
      </c>
      <c r="B44" s="14" t="s">
        <v>483</v>
      </c>
      <c r="C44" s="9" t="s">
        <v>73</v>
      </c>
      <c r="D44" s="13" t="s">
        <v>484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444</v>
      </c>
      <c r="T44" s="12">
        <v>45827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186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481</v>
      </c>
      <c r="AG44" s="1" t="s">
        <v>120</v>
      </c>
      <c r="AH44" s="1" t="s">
        <v>74</v>
      </c>
      <c r="AI44" s="1">
        <v>2</v>
      </c>
      <c r="AJ44" s="3">
        <v>45827</v>
      </c>
      <c r="AK44" s="3">
        <v>0</v>
      </c>
      <c r="AL44" s="3">
        <v>45818</v>
      </c>
      <c r="AM44" s="3">
        <v>45825</v>
      </c>
      <c r="AN44" s="3">
        <v>45826</v>
      </c>
      <c r="AO44" s="3">
        <v>45826</v>
      </c>
      <c r="AP44" s="3">
        <v>45822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352.51463377777782</v>
      </c>
    </row>
    <row r="45" spans="1:56" ht="27.75" customHeight="1" x14ac:dyDescent="0.45">
      <c r="A45" s="3">
        <v>45812</v>
      </c>
      <c r="B45" s="14" t="s">
        <v>479</v>
      </c>
      <c r="C45" s="9" t="s">
        <v>73</v>
      </c>
      <c r="D45" s="13" t="s">
        <v>485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444</v>
      </c>
      <c r="T45" s="12">
        <v>45828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186</v>
      </c>
      <c r="AA45" s="8">
        <v>4400.55</v>
      </c>
      <c r="AB45" s="8">
        <v>0</v>
      </c>
      <c r="AC45" s="8">
        <v>4400.55</v>
      </c>
      <c r="AD45" s="8">
        <v>0</v>
      </c>
      <c r="AE45" s="8">
        <v>0</v>
      </c>
      <c r="AF45" s="8" t="s">
        <v>486</v>
      </c>
      <c r="AG45" s="1" t="s">
        <v>120</v>
      </c>
      <c r="AH45" s="1" t="s">
        <v>74</v>
      </c>
      <c r="AI45" s="1">
        <v>2</v>
      </c>
      <c r="AJ45" s="3">
        <v>45828</v>
      </c>
      <c r="AK45" s="3">
        <v>0</v>
      </c>
      <c r="AL45" s="3">
        <v>45819</v>
      </c>
      <c r="AM45" s="3">
        <v>45826</v>
      </c>
      <c r="AN45" s="3">
        <v>45827</v>
      </c>
      <c r="AO45" s="3">
        <v>45827</v>
      </c>
      <c r="AP45" s="3">
        <v>45823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331.46898400000003</v>
      </c>
    </row>
    <row r="46" spans="1:56" ht="27.75" customHeight="1" x14ac:dyDescent="0.45">
      <c r="A46" s="3">
        <v>45812</v>
      </c>
      <c r="B46" s="14" t="s">
        <v>479</v>
      </c>
      <c r="C46" s="9" t="s">
        <v>73</v>
      </c>
      <c r="D46" s="13" t="s">
        <v>183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444</v>
      </c>
      <c r="T46" s="12">
        <v>45828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186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 t="s">
        <v>486</v>
      </c>
      <c r="AG46" s="1" t="s">
        <v>120</v>
      </c>
      <c r="AH46" s="1" t="s">
        <v>74</v>
      </c>
      <c r="AI46" s="1">
        <v>2</v>
      </c>
      <c r="AJ46" s="3">
        <v>45828</v>
      </c>
      <c r="AK46" s="3">
        <v>0</v>
      </c>
      <c r="AL46" s="3">
        <v>45819</v>
      </c>
      <c r="AM46" s="3">
        <v>45826</v>
      </c>
      <c r="AN46" s="3">
        <v>45827</v>
      </c>
      <c r="AO46" s="3">
        <v>45827</v>
      </c>
      <c r="AP46" s="3">
        <v>45823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662.93796800000007</v>
      </c>
    </row>
    <row r="47" spans="1:56" ht="27.75" customHeight="1" x14ac:dyDescent="0.45">
      <c r="A47" s="3">
        <v>45812</v>
      </c>
      <c r="B47" s="14" t="s">
        <v>483</v>
      </c>
      <c r="C47" s="9" t="s">
        <v>73</v>
      </c>
      <c r="D47" s="13" t="s">
        <v>211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444</v>
      </c>
      <c r="T47" s="12">
        <v>45828</v>
      </c>
      <c r="U47" s="11">
        <v>10000</v>
      </c>
      <c r="V47" s="10">
        <v>0</v>
      </c>
      <c r="W47" s="10">
        <v>10000</v>
      </c>
      <c r="X47" s="10">
        <v>0</v>
      </c>
      <c r="Y47" s="10">
        <v>10500</v>
      </c>
      <c r="Z47" s="9" t="s">
        <v>186</v>
      </c>
      <c r="AA47" s="8">
        <v>9359.9000000000015</v>
      </c>
      <c r="AB47" s="8">
        <v>0</v>
      </c>
      <c r="AC47" s="8">
        <v>9359.9000000000015</v>
      </c>
      <c r="AD47" s="8">
        <v>0</v>
      </c>
      <c r="AE47" s="8">
        <v>0</v>
      </c>
      <c r="AF47" s="8" t="s">
        <v>486</v>
      </c>
      <c r="AG47" s="1" t="s">
        <v>120</v>
      </c>
      <c r="AH47" s="1" t="s">
        <v>74</v>
      </c>
      <c r="AI47" s="1">
        <v>2</v>
      </c>
      <c r="AJ47" s="3">
        <v>45828</v>
      </c>
      <c r="AK47" s="3">
        <v>0</v>
      </c>
      <c r="AL47" s="3">
        <v>45819</v>
      </c>
      <c r="AM47" s="3">
        <v>45826</v>
      </c>
      <c r="AN47" s="3">
        <v>45827</v>
      </c>
      <c r="AO47" s="3">
        <v>45827</v>
      </c>
      <c r="AP47" s="3">
        <v>45823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705.02926755555563</v>
      </c>
    </row>
    <row r="48" spans="1:56" ht="27.75" customHeight="1" x14ac:dyDescent="0.45">
      <c r="A48" s="3">
        <v>45812</v>
      </c>
      <c r="B48" s="14" t="s">
        <v>469</v>
      </c>
      <c r="C48" s="9" t="s">
        <v>73</v>
      </c>
      <c r="D48" s="13" t="s">
        <v>477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444</v>
      </c>
      <c r="T48" s="12">
        <v>45829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186</v>
      </c>
      <c r="AA48" s="8">
        <v>4400.55</v>
      </c>
      <c r="AB48" s="8">
        <v>0</v>
      </c>
      <c r="AC48" s="8">
        <v>4400.55</v>
      </c>
      <c r="AD48" s="8">
        <v>0</v>
      </c>
      <c r="AE48" s="8">
        <v>0</v>
      </c>
      <c r="AF48" s="8" t="s">
        <v>487</v>
      </c>
      <c r="AG48" s="1" t="s">
        <v>120</v>
      </c>
      <c r="AH48" s="1" t="s">
        <v>74</v>
      </c>
      <c r="AI48" s="1">
        <v>2</v>
      </c>
      <c r="AJ48" s="3">
        <v>45829</v>
      </c>
      <c r="AK48" s="3">
        <v>0</v>
      </c>
      <c r="AL48" s="3">
        <v>45820</v>
      </c>
      <c r="AM48" s="3">
        <v>45827</v>
      </c>
      <c r="AN48" s="3">
        <v>45828</v>
      </c>
      <c r="AO48" s="3">
        <v>45828</v>
      </c>
      <c r="AP48" s="3">
        <v>45824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331.46898400000003</v>
      </c>
    </row>
    <row r="49" spans="1:56" ht="27.75" customHeight="1" x14ac:dyDescent="0.45">
      <c r="A49" s="3">
        <v>45812</v>
      </c>
      <c r="B49" s="14" t="s">
        <v>469</v>
      </c>
      <c r="C49" s="9" t="s">
        <v>73</v>
      </c>
      <c r="D49" s="13" t="s">
        <v>488</v>
      </c>
      <c r="E49" s="9">
        <v>19</v>
      </c>
      <c r="F49" s="9">
        <v>30</v>
      </c>
      <c r="G49" s="9" t="s">
        <v>60</v>
      </c>
      <c r="H49" s="9">
        <v>0</v>
      </c>
      <c r="I49" s="9">
        <v>63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444</v>
      </c>
      <c r="T49" s="12">
        <v>45829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186</v>
      </c>
      <c r="AA49" s="8">
        <v>4400.55</v>
      </c>
      <c r="AB49" s="8">
        <v>0</v>
      </c>
      <c r="AC49" s="8">
        <v>4400.55</v>
      </c>
      <c r="AD49" s="8">
        <v>0</v>
      </c>
      <c r="AE49" s="8">
        <v>0</v>
      </c>
      <c r="AF49" s="8" t="s">
        <v>487</v>
      </c>
      <c r="AG49" s="1" t="s">
        <v>61</v>
      </c>
      <c r="AH49" s="1" t="s">
        <v>74</v>
      </c>
      <c r="AI49" s="1">
        <v>2</v>
      </c>
      <c r="AJ49" s="3">
        <v>45829</v>
      </c>
      <c r="AK49" s="3">
        <v>0</v>
      </c>
      <c r="AL49" s="3">
        <v>45820</v>
      </c>
      <c r="AM49" s="3">
        <v>45827</v>
      </c>
      <c r="AN49" s="3">
        <v>45828</v>
      </c>
      <c r="AO49" s="3">
        <v>45828</v>
      </c>
      <c r="AP49" s="3">
        <v>45824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331.46898400000003</v>
      </c>
    </row>
    <row r="50" spans="1:56" ht="27.75" customHeight="1" x14ac:dyDescent="0.45">
      <c r="A50" s="3">
        <v>45812</v>
      </c>
      <c r="B50" s="14" t="s">
        <v>469</v>
      </c>
      <c r="C50" s="9" t="s">
        <v>73</v>
      </c>
      <c r="D50" s="13" t="s">
        <v>210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444</v>
      </c>
      <c r="T50" s="12">
        <v>45829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487</v>
      </c>
      <c r="AG50" s="1" t="s">
        <v>119</v>
      </c>
      <c r="AH50" s="1" t="s">
        <v>74</v>
      </c>
      <c r="AI50" s="1">
        <v>2</v>
      </c>
      <c r="AJ50" s="3">
        <v>45829</v>
      </c>
      <c r="AK50" s="3">
        <v>0</v>
      </c>
      <c r="AL50" s="3">
        <v>45820</v>
      </c>
      <c r="AM50" s="3">
        <v>45827</v>
      </c>
      <c r="AN50" s="3">
        <v>45828</v>
      </c>
      <c r="AO50" s="3">
        <v>45828</v>
      </c>
      <c r="AP50" s="3">
        <v>45824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187</v>
      </c>
      <c r="BD50" s="56">
        <v>331.46898400000003</v>
      </c>
    </row>
    <row r="51" spans="1:56" ht="27.75" customHeight="1" x14ac:dyDescent="0.45">
      <c r="A51" s="3">
        <v>45812</v>
      </c>
      <c r="B51" s="14" t="s">
        <v>469</v>
      </c>
      <c r="C51" s="9" t="s">
        <v>73</v>
      </c>
      <c r="D51" s="13" t="s">
        <v>183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444</v>
      </c>
      <c r="T51" s="12">
        <v>45829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186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487</v>
      </c>
      <c r="AG51" s="1" t="s">
        <v>119</v>
      </c>
      <c r="AH51" s="1" t="s">
        <v>74</v>
      </c>
      <c r="AI51" s="1">
        <v>2</v>
      </c>
      <c r="AJ51" s="3">
        <v>45829</v>
      </c>
      <c r="AK51" s="3">
        <v>0</v>
      </c>
      <c r="AL51" s="3">
        <v>45820</v>
      </c>
      <c r="AM51" s="3">
        <v>45827</v>
      </c>
      <c r="AN51" s="3">
        <v>45828</v>
      </c>
      <c r="AO51" s="3">
        <v>45828</v>
      </c>
      <c r="AP51" s="3">
        <v>45824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187</v>
      </c>
      <c r="BD51" s="56">
        <v>662.93796800000007</v>
      </c>
    </row>
    <row r="52" spans="1:56" ht="27.75" customHeight="1" x14ac:dyDescent="0.45">
      <c r="A52" s="3" t="s">
        <v>141</v>
      </c>
      <c r="B52" s="14" t="s">
        <v>141</v>
      </c>
      <c r="C52" s="9" t="s">
        <v>73</v>
      </c>
      <c r="D52" s="13" t="s">
        <v>61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150</v>
      </c>
      <c r="T52" s="12">
        <v>45838</v>
      </c>
      <c r="U52" s="11">
        <v>275000</v>
      </c>
      <c r="V52" s="10">
        <v>0</v>
      </c>
      <c r="W52" s="10">
        <v>275000</v>
      </c>
      <c r="X52" s="10">
        <v>0</v>
      </c>
      <c r="Y52" s="10">
        <v>288750</v>
      </c>
      <c r="Z52" s="9" t="s">
        <v>186</v>
      </c>
      <c r="AA52" s="8">
        <v>242030.25</v>
      </c>
      <c r="AB52" s="8">
        <v>0</v>
      </c>
      <c r="AC52" s="8">
        <v>242030.25</v>
      </c>
      <c r="AD52" s="8">
        <v>0</v>
      </c>
      <c r="AE52" s="8">
        <v>0</v>
      </c>
      <c r="AF52" s="8">
        <v>0</v>
      </c>
      <c r="AG52" s="1" t="s">
        <v>119</v>
      </c>
      <c r="AH52" s="1" t="s">
        <v>74</v>
      </c>
      <c r="AI52" s="1">
        <v>2</v>
      </c>
      <c r="AJ52" s="3">
        <v>45838</v>
      </c>
      <c r="AK52" s="3">
        <v>0</v>
      </c>
      <c r="AL52" s="3">
        <v>45829</v>
      </c>
      <c r="AM52" s="3">
        <v>45836</v>
      </c>
      <c r="AN52" s="3">
        <v>45837</v>
      </c>
      <c r="AO52" s="3">
        <v>45837</v>
      </c>
      <c r="AP52" s="3">
        <v>45833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187</v>
      </c>
      <c r="BD52" s="56">
        <v>18230.794120000006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186</v>
      </c>
      <c r="AA53" s="8">
        <v>377036.33</v>
      </c>
      <c r="AB53" s="8">
        <v>14994.650000000001</v>
      </c>
      <c r="AC53" s="8">
        <v>362041.68000000005</v>
      </c>
      <c r="AD53" s="8">
        <v>0</v>
      </c>
      <c r="AE53" s="8">
        <v>0</v>
      </c>
      <c r="AF53" s="8" t="s">
        <v>58</v>
      </c>
      <c r="AG53" s="1" t="s">
        <v>119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188</v>
      </c>
      <c r="BD53" s="56">
        <v>0</v>
      </c>
    </row>
    <row r="54" spans="1:56" ht="27.75" customHeight="1" x14ac:dyDescent="0.45">
      <c r="A54" s="3">
        <v>45796</v>
      </c>
      <c r="B54" s="14" t="s">
        <v>368</v>
      </c>
      <c r="C54" s="9" t="s">
        <v>147</v>
      </c>
      <c r="D54" s="13" t="s">
        <v>359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221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503</v>
      </c>
      <c r="V54" s="10">
        <v>0</v>
      </c>
      <c r="W54" s="10">
        <v>503</v>
      </c>
      <c r="X54" s="10">
        <v>5250</v>
      </c>
      <c r="Y54" s="10">
        <v>0</v>
      </c>
      <c r="Z54" s="9" t="s">
        <v>116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119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214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116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119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215</v>
      </c>
      <c r="BD55" s="56">
        <v>0</v>
      </c>
    </row>
    <row r="56" spans="1:56" ht="27.75" customHeight="1" x14ac:dyDescent="0.45">
      <c r="A56" s="3" t="s">
        <v>141</v>
      </c>
      <c r="B56" s="14" t="s">
        <v>141</v>
      </c>
      <c r="C56" s="9" t="s">
        <v>330</v>
      </c>
      <c r="D56" s="13" t="s">
        <v>331</v>
      </c>
      <c r="E56" s="9">
        <v>20</v>
      </c>
      <c r="F56" s="9">
        <v>32</v>
      </c>
      <c r="G56" s="9" t="s">
        <v>60</v>
      </c>
      <c r="H56" s="9">
        <v>0</v>
      </c>
      <c r="I56" s="9">
        <v>60</v>
      </c>
      <c r="J56" s="9" t="s">
        <v>57</v>
      </c>
      <c r="K56" s="9">
        <v>5</v>
      </c>
      <c r="L56" s="9" t="s">
        <v>93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45838</v>
      </c>
      <c r="U56" s="11">
        <v>20000</v>
      </c>
      <c r="V56" s="10">
        <v>0</v>
      </c>
      <c r="W56" s="10">
        <v>20000</v>
      </c>
      <c r="X56" s="10">
        <v>0</v>
      </c>
      <c r="Y56" s="10">
        <v>21000</v>
      </c>
      <c r="Z56" s="9" t="s">
        <v>146</v>
      </c>
      <c r="AA56" s="8">
        <v>18719.800000000003</v>
      </c>
      <c r="AB56" s="8">
        <v>0</v>
      </c>
      <c r="AC56" s="8">
        <v>18719.800000000003</v>
      </c>
      <c r="AD56" s="8">
        <v>0</v>
      </c>
      <c r="AE56" s="8">
        <v>0</v>
      </c>
      <c r="AF56" s="8">
        <v>0</v>
      </c>
      <c r="AG56" s="1" t="s">
        <v>121</v>
      </c>
      <c r="AH56" s="1" t="s">
        <v>74</v>
      </c>
      <c r="AI56" s="1">
        <v>2</v>
      </c>
      <c r="AJ56" s="3">
        <v>45838</v>
      </c>
      <c r="AK56" s="3">
        <v>0</v>
      </c>
      <c r="AL56" s="3">
        <v>45829</v>
      </c>
      <c r="AM56" s="3">
        <v>45836</v>
      </c>
      <c r="AN56" s="3">
        <v>45837</v>
      </c>
      <c r="AO56" s="3">
        <v>45837</v>
      </c>
      <c r="AP56" s="3">
        <v>45833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105</v>
      </c>
      <c r="BD56" s="56">
        <v>1149.1877222222222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146</v>
      </c>
      <c r="AA57" s="8">
        <v>18719.800000000003</v>
      </c>
      <c r="AB57" s="8">
        <v>0</v>
      </c>
      <c r="AC57" s="8">
        <v>18719.800000000003</v>
      </c>
      <c r="AD57" s="8">
        <v>0</v>
      </c>
      <c r="AE57" s="8">
        <v>0</v>
      </c>
      <c r="AF57" s="8" t="s">
        <v>58</v>
      </c>
      <c r="AG57" s="1" t="s">
        <v>121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105</v>
      </c>
      <c r="BD57" s="56">
        <v>0</v>
      </c>
    </row>
    <row r="58" spans="1:56" ht="27.75" customHeight="1" x14ac:dyDescent="0.45">
      <c r="A58" s="3">
        <v>45796</v>
      </c>
      <c r="B58" s="14" t="s">
        <v>369</v>
      </c>
      <c r="C58" s="9" t="s">
        <v>147</v>
      </c>
      <c r="D58" s="13" t="s">
        <v>361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45818</v>
      </c>
      <c r="U58" s="11">
        <v>3280</v>
      </c>
      <c r="V58" s="10">
        <v>2447</v>
      </c>
      <c r="W58" s="10">
        <v>833</v>
      </c>
      <c r="X58" s="10">
        <v>5975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123</v>
      </c>
      <c r="AH58" s="1" t="s">
        <v>75</v>
      </c>
      <c r="AI58" s="1">
        <v>4</v>
      </c>
      <c r="AJ58" s="3">
        <v>45818</v>
      </c>
      <c r="AK58" s="3">
        <v>45814</v>
      </c>
      <c r="AL58" s="3">
        <v>45807</v>
      </c>
      <c r="AM58" s="3">
        <v>45815</v>
      </c>
      <c r="AN58" s="3">
        <v>45816</v>
      </c>
      <c r="AO58" s="3">
        <v>45817</v>
      </c>
      <c r="AP58" s="3">
        <v>45813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45796</v>
      </c>
      <c r="B59" s="14" t="s">
        <v>370</v>
      </c>
      <c r="C59" s="9" t="s">
        <v>147</v>
      </c>
      <c r="D59" s="13" t="s">
        <v>261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112</v>
      </c>
      <c r="T59" s="12">
        <v>45818</v>
      </c>
      <c r="U59" s="11">
        <v>3853</v>
      </c>
      <c r="V59" s="10">
        <v>840</v>
      </c>
      <c r="W59" s="10">
        <v>3013</v>
      </c>
      <c r="X59" s="10">
        <v>15401</v>
      </c>
      <c r="Y59" s="10">
        <v>0</v>
      </c>
      <c r="Z59" s="9" t="s">
        <v>81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119</v>
      </c>
      <c r="AH59" s="1" t="s">
        <v>75</v>
      </c>
      <c r="AI59" s="1">
        <v>4</v>
      </c>
      <c r="AJ59" s="3">
        <v>45818</v>
      </c>
      <c r="AK59" s="3">
        <v>45814</v>
      </c>
      <c r="AL59" s="3">
        <v>45807</v>
      </c>
      <c r="AM59" s="3">
        <v>45815</v>
      </c>
      <c r="AN59" s="3">
        <v>45816</v>
      </c>
      <c r="AO59" s="3">
        <v>45817</v>
      </c>
      <c r="AP59" s="3">
        <v>45813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45796</v>
      </c>
      <c r="B60" s="14" t="s">
        <v>370</v>
      </c>
      <c r="C60" s="9" t="s">
        <v>147</v>
      </c>
      <c r="D60" s="13" t="s">
        <v>209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112</v>
      </c>
      <c r="T60" s="12">
        <v>45818</v>
      </c>
      <c r="U60" s="11">
        <v>4349</v>
      </c>
      <c r="V60" s="10">
        <v>0</v>
      </c>
      <c r="W60" s="10">
        <v>4349</v>
      </c>
      <c r="X60" s="10">
        <v>0</v>
      </c>
      <c r="Y60" s="10">
        <v>4566.45</v>
      </c>
      <c r="Z60" s="9" t="s">
        <v>81</v>
      </c>
      <c r="AA60" s="8">
        <v>4556.6647499999999</v>
      </c>
      <c r="AB60" s="8">
        <v>4556.6647499999999</v>
      </c>
      <c r="AC60" s="8">
        <v>0</v>
      </c>
      <c r="AD60" s="8">
        <v>0</v>
      </c>
      <c r="AE60" s="8">
        <v>4556.6647499999999</v>
      </c>
      <c r="AF60" s="8">
        <v>0</v>
      </c>
      <c r="AG60" s="1" t="s">
        <v>121</v>
      </c>
      <c r="AH60" s="1" t="s">
        <v>75</v>
      </c>
      <c r="AI60" s="1">
        <v>4</v>
      </c>
      <c r="AJ60" s="3">
        <v>45818</v>
      </c>
      <c r="AK60" s="3">
        <v>45814</v>
      </c>
      <c r="AL60" s="3">
        <v>45807</v>
      </c>
      <c r="AM60" s="3">
        <v>45815</v>
      </c>
      <c r="AN60" s="3">
        <v>45816</v>
      </c>
      <c r="AO60" s="3">
        <v>45817</v>
      </c>
      <c r="AP60" s="3">
        <v>45813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45796</v>
      </c>
      <c r="B61" s="14" t="s">
        <v>373</v>
      </c>
      <c r="C61" s="9" t="s">
        <v>147</v>
      </c>
      <c r="D61" s="13" t="s">
        <v>154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>
        <v>45818</v>
      </c>
      <c r="U61" s="11">
        <v>40000</v>
      </c>
      <c r="V61" s="10">
        <v>3782</v>
      </c>
      <c r="W61" s="10">
        <v>36218</v>
      </c>
      <c r="X61" s="10">
        <v>35200</v>
      </c>
      <c r="Y61" s="10">
        <v>5040</v>
      </c>
      <c r="Z61" s="9" t="s">
        <v>81</v>
      </c>
      <c r="AA61" s="8">
        <v>5280.6600000000008</v>
      </c>
      <c r="AB61" s="8">
        <v>5280.6600000000008</v>
      </c>
      <c r="AC61" s="8">
        <v>0</v>
      </c>
      <c r="AD61" s="8">
        <v>5280.6600000000008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>
        <v>45818</v>
      </c>
      <c r="AK61" s="3">
        <v>45814</v>
      </c>
      <c r="AL61" s="3">
        <v>45807</v>
      </c>
      <c r="AM61" s="3">
        <v>45815</v>
      </c>
      <c r="AN61" s="3">
        <v>45816</v>
      </c>
      <c r="AO61" s="3">
        <v>45817</v>
      </c>
      <c r="AP61" s="3">
        <v>45813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364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45766</v>
      </c>
      <c r="B62" s="14" t="s">
        <v>323</v>
      </c>
      <c r="C62" s="9" t="s">
        <v>147</v>
      </c>
      <c r="D62" s="13" t="s">
        <v>154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221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112</v>
      </c>
      <c r="T62" s="12">
        <v>45818</v>
      </c>
      <c r="U62" s="11">
        <v>1866</v>
      </c>
      <c r="V62" s="10">
        <v>1866</v>
      </c>
      <c r="W62" s="10">
        <v>0</v>
      </c>
      <c r="X62" s="10">
        <v>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240</v>
      </c>
      <c r="AG62" s="1" t="s">
        <v>120</v>
      </c>
      <c r="AH62" s="1" t="s">
        <v>75</v>
      </c>
      <c r="AI62" s="1">
        <v>4</v>
      </c>
      <c r="AJ62" s="3">
        <v>45818</v>
      </c>
      <c r="AK62" s="3">
        <v>45814</v>
      </c>
      <c r="AL62" s="3">
        <v>45807</v>
      </c>
      <c r="AM62" s="3">
        <v>45815</v>
      </c>
      <c r="AN62" s="3">
        <v>45816</v>
      </c>
      <c r="AO62" s="3">
        <v>45817</v>
      </c>
      <c r="AP62" s="3">
        <v>45813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45796</v>
      </c>
      <c r="B63" s="14" t="s">
        <v>374</v>
      </c>
      <c r="C63" s="9" t="s">
        <v>147</v>
      </c>
      <c r="D63" s="13" t="s">
        <v>263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45818</v>
      </c>
      <c r="U63" s="11">
        <v>10000</v>
      </c>
      <c r="V63" s="10">
        <v>3920</v>
      </c>
      <c r="W63" s="10">
        <v>6080</v>
      </c>
      <c r="X63" s="10">
        <v>12101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>
        <v>45818</v>
      </c>
      <c r="AK63" s="3">
        <v>45814</v>
      </c>
      <c r="AL63" s="3">
        <v>45807</v>
      </c>
      <c r="AM63" s="3">
        <v>45815</v>
      </c>
      <c r="AN63" s="3">
        <v>45816</v>
      </c>
      <c r="AO63" s="3">
        <v>45817</v>
      </c>
      <c r="AP63" s="3">
        <v>45813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45766</v>
      </c>
      <c r="B64" s="14" t="s">
        <v>323</v>
      </c>
      <c r="C64" s="9" t="s">
        <v>147</v>
      </c>
      <c r="D64" s="13" t="s">
        <v>263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221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45818</v>
      </c>
      <c r="U64" s="11">
        <v>1120</v>
      </c>
      <c r="V64" s="10">
        <v>1120</v>
      </c>
      <c r="W64" s="10">
        <v>0</v>
      </c>
      <c r="X64" s="10">
        <v>1200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 t="s">
        <v>240</v>
      </c>
      <c r="AG64" s="1" t="s">
        <v>120</v>
      </c>
      <c r="AH64" s="1" t="s">
        <v>75</v>
      </c>
      <c r="AI64" s="1">
        <v>4</v>
      </c>
      <c r="AJ64" s="3">
        <v>45818</v>
      </c>
      <c r="AK64" s="3">
        <v>45814</v>
      </c>
      <c r="AL64" s="3">
        <v>45807</v>
      </c>
      <c r="AM64" s="3">
        <v>45815</v>
      </c>
      <c r="AN64" s="3">
        <v>45816</v>
      </c>
      <c r="AO64" s="3">
        <v>45817</v>
      </c>
      <c r="AP64" s="3">
        <v>45813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45799</v>
      </c>
      <c r="B65" s="14" t="s">
        <v>407</v>
      </c>
      <c r="C65" s="9" t="s">
        <v>385</v>
      </c>
      <c r="D65" s="13" t="s">
        <v>386</v>
      </c>
      <c r="E65" s="9">
        <v>20</v>
      </c>
      <c r="F65" s="9">
        <v>34</v>
      </c>
      <c r="G65" s="9" t="s">
        <v>60</v>
      </c>
      <c r="H65" s="9" t="s">
        <v>66</v>
      </c>
      <c r="I65" s="9">
        <v>95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71</v>
      </c>
      <c r="T65" s="12">
        <v>45819</v>
      </c>
      <c r="U65" s="11">
        <v>12000</v>
      </c>
      <c r="V65" s="10">
        <v>0</v>
      </c>
      <c r="W65" s="10">
        <v>12000</v>
      </c>
      <c r="X65" s="10">
        <v>0</v>
      </c>
      <c r="Y65" s="10">
        <v>12600</v>
      </c>
      <c r="Z65" s="9" t="s">
        <v>81</v>
      </c>
      <c r="AA65" s="8">
        <v>11902.44</v>
      </c>
      <c r="AB65" s="8">
        <v>11902.44</v>
      </c>
      <c r="AC65" s="8">
        <v>0</v>
      </c>
      <c r="AD65" s="8">
        <v>0</v>
      </c>
      <c r="AE65" s="8">
        <v>11902.44</v>
      </c>
      <c r="AF65" s="8" t="s">
        <v>240</v>
      </c>
      <c r="AG65" s="1" t="s">
        <v>120</v>
      </c>
      <c r="AH65" s="1" t="s">
        <v>75</v>
      </c>
      <c r="AI65" s="1">
        <v>4</v>
      </c>
      <c r="AJ65" s="3">
        <v>45819</v>
      </c>
      <c r="AK65" s="3">
        <v>45815</v>
      </c>
      <c r="AL65" s="3">
        <v>45808</v>
      </c>
      <c r="AM65" s="3">
        <v>45816</v>
      </c>
      <c r="AN65" s="3">
        <v>45817</v>
      </c>
      <c r="AO65" s="3">
        <v>45818</v>
      </c>
      <c r="AP65" s="3">
        <v>45814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45810</v>
      </c>
      <c r="B66" s="14" t="s">
        <v>451</v>
      </c>
      <c r="C66" s="9" t="s">
        <v>452</v>
      </c>
      <c r="D66" s="13" t="s">
        <v>386</v>
      </c>
      <c r="E66" s="9">
        <v>20</v>
      </c>
      <c r="F66" s="9">
        <v>34</v>
      </c>
      <c r="G66" s="9" t="s">
        <v>60</v>
      </c>
      <c r="H66" s="9" t="s">
        <v>66</v>
      </c>
      <c r="I66" s="9">
        <v>95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71</v>
      </c>
      <c r="T66" s="12">
        <v>45819</v>
      </c>
      <c r="U66" s="11">
        <v>1500</v>
      </c>
      <c r="V66" s="10">
        <v>0</v>
      </c>
      <c r="W66" s="10">
        <v>1500</v>
      </c>
      <c r="X66" s="10">
        <v>0</v>
      </c>
      <c r="Y66" s="10">
        <v>1575</v>
      </c>
      <c r="Z66" s="9" t="s">
        <v>81</v>
      </c>
      <c r="AA66" s="8">
        <v>1487.8050000000001</v>
      </c>
      <c r="AB66" s="8">
        <v>1487.8050000000001</v>
      </c>
      <c r="AC66" s="8">
        <v>0</v>
      </c>
      <c r="AD66" s="8">
        <v>0</v>
      </c>
      <c r="AE66" s="8">
        <v>1487.8050000000001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45819</v>
      </c>
      <c r="AK66" s="3">
        <v>45815</v>
      </c>
      <c r="AL66" s="3">
        <v>45808</v>
      </c>
      <c r="AM66" s="3">
        <v>45816</v>
      </c>
      <c r="AN66" s="3">
        <v>45817</v>
      </c>
      <c r="AO66" s="3">
        <v>45818</v>
      </c>
      <c r="AP66" s="3">
        <v>45814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45799</v>
      </c>
      <c r="B67" s="14" t="s">
        <v>407</v>
      </c>
      <c r="C67" s="9" t="s">
        <v>385</v>
      </c>
      <c r="D67" s="13" t="s">
        <v>387</v>
      </c>
      <c r="E67" s="9">
        <v>20</v>
      </c>
      <c r="F67" s="9">
        <v>34</v>
      </c>
      <c r="G67" s="9" t="s">
        <v>60</v>
      </c>
      <c r="H67" s="9" t="s">
        <v>66</v>
      </c>
      <c r="I67" s="9">
        <v>95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71</v>
      </c>
      <c r="T67" s="12">
        <v>45819</v>
      </c>
      <c r="U67" s="11">
        <v>8000</v>
      </c>
      <c r="V67" s="10">
        <v>0</v>
      </c>
      <c r="W67" s="10">
        <v>8000</v>
      </c>
      <c r="X67" s="10">
        <v>0</v>
      </c>
      <c r="Y67" s="10">
        <v>8400</v>
      </c>
      <c r="Z67" s="9" t="s">
        <v>81</v>
      </c>
      <c r="AA67" s="8">
        <v>7934.96</v>
      </c>
      <c r="AB67" s="8">
        <v>7934.96</v>
      </c>
      <c r="AC67" s="8">
        <v>0</v>
      </c>
      <c r="AD67" s="8">
        <v>0</v>
      </c>
      <c r="AE67" s="8">
        <v>7934.96</v>
      </c>
      <c r="AF67" s="8" t="s">
        <v>240</v>
      </c>
      <c r="AG67" s="1" t="s">
        <v>119</v>
      </c>
      <c r="AH67" s="1" t="s">
        <v>75</v>
      </c>
      <c r="AI67" s="1">
        <v>4</v>
      </c>
      <c r="AJ67" s="3">
        <v>45819</v>
      </c>
      <c r="AK67" s="3">
        <v>45815</v>
      </c>
      <c r="AL67" s="3">
        <v>45808</v>
      </c>
      <c r="AM67" s="3">
        <v>45816</v>
      </c>
      <c r="AN67" s="3">
        <v>45817</v>
      </c>
      <c r="AO67" s="3">
        <v>45818</v>
      </c>
      <c r="AP67" s="3">
        <v>45814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45810</v>
      </c>
      <c r="B68" s="14" t="s">
        <v>451</v>
      </c>
      <c r="C68" s="9" t="s">
        <v>452</v>
      </c>
      <c r="D68" s="13" t="s">
        <v>387</v>
      </c>
      <c r="E68" s="9">
        <v>20</v>
      </c>
      <c r="F68" s="9">
        <v>34</v>
      </c>
      <c r="G68" s="9" t="s">
        <v>60</v>
      </c>
      <c r="H68" s="9" t="s">
        <v>66</v>
      </c>
      <c r="I68" s="9">
        <v>95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71</v>
      </c>
      <c r="T68" s="12">
        <v>45819</v>
      </c>
      <c r="U68" s="11">
        <v>1000</v>
      </c>
      <c r="V68" s="10">
        <v>0</v>
      </c>
      <c r="W68" s="10">
        <v>1000</v>
      </c>
      <c r="X68" s="10">
        <v>0</v>
      </c>
      <c r="Y68" s="10">
        <v>1050</v>
      </c>
      <c r="Z68" s="9" t="s">
        <v>81</v>
      </c>
      <c r="AA68" s="8">
        <v>991.87</v>
      </c>
      <c r="AB68" s="8">
        <v>991.87</v>
      </c>
      <c r="AC68" s="8">
        <v>0</v>
      </c>
      <c r="AD68" s="8">
        <v>0</v>
      </c>
      <c r="AE68" s="8">
        <v>991.87</v>
      </c>
      <c r="AF68" s="8">
        <v>0</v>
      </c>
      <c r="AG68" s="1" t="s">
        <v>119</v>
      </c>
      <c r="AH68" s="1" t="s">
        <v>75</v>
      </c>
      <c r="AI68" s="1">
        <v>4</v>
      </c>
      <c r="AJ68" s="3">
        <v>45819</v>
      </c>
      <c r="AK68" s="3">
        <v>45815</v>
      </c>
      <c r="AL68" s="3">
        <v>45808</v>
      </c>
      <c r="AM68" s="3">
        <v>45816</v>
      </c>
      <c r="AN68" s="3">
        <v>45817</v>
      </c>
      <c r="AO68" s="3">
        <v>45818</v>
      </c>
      <c r="AP68" s="3">
        <v>45814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45782</v>
      </c>
      <c r="B69" s="14" t="s">
        <v>358</v>
      </c>
      <c r="C69" s="9" t="s">
        <v>80</v>
      </c>
      <c r="D69" s="13" t="s">
        <v>311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45820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81</v>
      </c>
      <c r="AA69" s="8">
        <v>5518.15</v>
      </c>
      <c r="AB69" s="8">
        <v>5518.15</v>
      </c>
      <c r="AC69" s="8">
        <v>0</v>
      </c>
      <c r="AD69" s="8">
        <v>0</v>
      </c>
      <c r="AE69" s="8">
        <v>5518.15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45820</v>
      </c>
      <c r="AK69" s="3">
        <v>45816</v>
      </c>
      <c r="AL69" s="3">
        <v>45809</v>
      </c>
      <c r="AM69" s="3">
        <v>45817</v>
      </c>
      <c r="AN69" s="3">
        <v>45818</v>
      </c>
      <c r="AO69" s="3">
        <v>45819</v>
      </c>
      <c r="AP69" s="3">
        <v>45815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45756</v>
      </c>
      <c r="B70" s="14" t="s">
        <v>314</v>
      </c>
      <c r="C70" s="9" t="s">
        <v>80</v>
      </c>
      <c r="D70" s="13" t="s">
        <v>315</v>
      </c>
      <c r="E70" s="9">
        <v>20</v>
      </c>
      <c r="F70" s="9">
        <v>37</v>
      </c>
      <c r="G70" s="9" t="s">
        <v>60</v>
      </c>
      <c r="H70" s="9" t="s">
        <v>76</v>
      </c>
      <c r="I70" s="9">
        <v>97</v>
      </c>
      <c r="J70" s="9" t="s">
        <v>57</v>
      </c>
      <c r="K70" s="9">
        <v>5</v>
      </c>
      <c r="L70" s="9" t="s">
        <v>93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45820</v>
      </c>
      <c r="U70" s="11">
        <v>3000</v>
      </c>
      <c r="V70" s="10">
        <v>3148</v>
      </c>
      <c r="W70" s="10">
        <v>0</v>
      </c>
      <c r="X70" s="10">
        <v>6505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120</v>
      </c>
      <c r="AH70" s="1" t="s">
        <v>75</v>
      </c>
      <c r="AI70" s="1">
        <v>4</v>
      </c>
      <c r="AJ70" s="3">
        <v>45820</v>
      </c>
      <c r="AK70" s="3">
        <v>45816</v>
      </c>
      <c r="AL70" s="3">
        <v>45809</v>
      </c>
      <c r="AM70" s="3">
        <v>45817</v>
      </c>
      <c r="AN70" s="3">
        <v>45818</v>
      </c>
      <c r="AO70" s="3">
        <v>45819</v>
      </c>
      <c r="AP70" s="3">
        <v>45815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45740</v>
      </c>
      <c r="B71" s="14" t="s">
        <v>303</v>
      </c>
      <c r="C71" s="9" t="s">
        <v>80</v>
      </c>
      <c r="D71" s="13" t="s">
        <v>257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45820</v>
      </c>
      <c r="U71" s="11">
        <v>2500</v>
      </c>
      <c r="V71" s="10">
        <v>2825</v>
      </c>
      <c r="W71" s="10">
        <v>0</v>
      </c>
      <c r="X71" s="10">
        <v>5688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45820</v>
      </c>
      <c r="AK71" s="3">
        <v>45816</v>
      </c>
      <c r="AL71" s="3">
        <v>45809</v>
      </c>
      <c r="AM71" s="3">
        <v>45817</v>
      </c>
      <c r="AN71" s="3">
        <v>45818</v>
      </c>
      <c r="AO71" s="3">
        <v>45819</v>
      </c>
      <c r="AP71" s="3">
        <v>45815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45808</v>
      </c>
      <c r="B72" s="14" t="s">
        <v>445</v>
      </c>
      <c r="C72" s="9" t="s">
        <v>436</v>
      </c>
      <c r="D72" s="13" t="s">
        <v>437</v>
      </c>
      <c r="E72" s="9">
        <v>20</v>
      </c>
      <c r="F72" s="9">
        <v>30</v>
      </c>
      <c r="G72" s="9" t="s">
        <v>60</v>
      </c>
      <c r="H72" s="9" t="s">
        <v>66</v>
      </c>
      <c r="I72" s="9">
        <v>80</v>
      </c>
      <c r="J72" s="9" t="s">
        <v>57</v>
      </c>
      <c r="K72" s="9">
        <v>5</v>
      </c>
      <c r="L72" s="9" t="s">
        <v>220</v>
      </c>
      <c r="M72" s="10">
        <v>21</v>
      </c>
      <c r="N72" s="9">
        <v>33</v>
      </c>
      <c r="O72" s="9">
        <v>40</v>
      </c>
      <c r="P72" s="10">
        <v>170.969464512</v>
      </c>
      <c r="Q72" s="10">
        <v>0</v>
      </c>
      <c r="R72" s="10">
        <v>170.969464512</v>
      </c>
      <c r="S72" s="9" t="s">
        <v>71</v>
      </c>
      <c r="T72" s="12">
        <v>45821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81</v>
      </c>
      <c r="AA72" s="8">
        <v>8801.1</v>
      </c>
      <c r="AB72" s="8">
        <v>8801.1</v>
      </c>
      <c r="AC72" s="8">
        <v>0</v>
      </c>
      <c r="AD72" s="8">
        <v>0</v>
      </c>
      <c r="AE72" s="8">
        <v>8801.1</v>
      </c>
      <c r="AF72" s="8">
        <v>0</v>
      </c>
      <c r="AG72" s="1" t="s">
        <v>120</v>
      </c>
      <c r="AH72" s="1" t="s">
        <v>68</v>
      </c>
      <c r="AI72" s="1">
        <v>4</v>
      </c>
      <c r="AJ72" s="3">
        <v>45821</v>
      </c>
      <c r="AK72" s="3">
        <v>45817</v>
      </c>
      <c r="AL72" s="3">
        <v>45811</v>
      </c>
      <c r="AM72" s="3">
        <v>45818</v>
      </c>
      <c r="AN72" s="3">
        <v>45819</v>
      </c>
      <c r="AO72" s="3">
        <v>45819</v>
      </c>
      <c r="AP72" s="3">
        <v>45816</v>
      </c>
      <c r="AQ72" s="3">
        <v>45820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45808</v>
      </c>
      <c r="B73" s="14" t="s">
        <v>453</v>
      </c>
      <c r="C73" s="9" t="s">
        <v>147</v>
      </c>
      <c r="D73" s="13" t="s">
        <v>155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322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45822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81</v>
      </c>
      <c r="AA73" s="8">
        <v>5280.6600000000008</v>
      </c>
      <c r="AB73" s="8">
        <v>0</v>
      </c>
      <c r="AC73" s="8">
        <v>5280.6600000000008</v>
      </c>
      <c r="AD73" s="8">
        <v>0</v>
      </c>
      <c r="AE73" s="8">
        <v>5280.6600000000008</v>
      </c>
      <c r="AF73" s="8">
        <v>0</v>
      </c>
      <c r="AG73" s="1" t="s">
        <v>120</v>
      </c>
      <c r="AH73" s="1" t="s">
        <v>75</v>
      </c>
      <c r="AI73" s="1">
        <v>4</v>
      </c>
      <c r="AJ73" s="3">
        <v>45822</v>
      </c>
      <c r="AK73" s="3">
        <v>45818</v>
      </c>
      <c r="AL73" s="3">
        <v>45811</v>
      </c>
      <c r="AM73" s="3">
        <v>45819</v>
      </c>
      <c r="AN73" s="3">
        <v>45820</v>
      </c>
      <c r="AO73" s="3">
        <v>45821</v>
      </c>
      <c r="AP73" s="3">
        <v>45817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398.98320000000001</v>
      </c>
    </row>
    <row r="74" spans="1:56" ht="27.75" customHeight="1" x14ac:dyDescent="0.45">
      <c r="A74" s="3">
        <v>45803</v>
      </c>
      <c r="B74" s="14" t="s">
        <v>412</v>
      </c>
      <c r="C74" s="9" t="s">
        <v>111</v>
      </c>
      <c r="D74" s="13" t="s">
        <v>413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45831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81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120</v>
      </c>
      <c r="AH74" s="1" t="s">
        <v>75</v>
      </c>
      <c r="AI74" s="1">
        <v>4</v>
      </c>
      <c r="AJ74" s="3">
        <v>45831</v>
      </c>
      <c r="AK74" s="3">
        <v>45827</v>
      </c>
      <c r="AL74" s="3">
        <v>45820</v>
      </c>
      <c r="AM74" s="3">
        <v>45828</v>
      </c>
      <c r="AN74" s="3">
        <v>45829</v>
      </c>
      <c r="AO74" s="3">
        <v>45830</v>
      </c>
      <c r="AP74" s="3">
        <v>45826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140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250.15613333333337</v>
      </c>
    </row>
    <row r="75" spans="1:56" ht="27.75" customHeight="1" x14ac:dyDescent="0.45">
      <c r="A75" s="3">
        <v>45803</v>
      </c>
      <c r="B75" s="14" t="s">
        <v>408</v>
      </c>
      <c r="C75" s="9" t="s">
        <v>111</v>
      </c>
      <c r="D75" s="13" t="s">
        <v>409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45835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3310.89</v>
      </c>
      <c r="AC75" s="8">
        <v>0</v>
      </c>
      <c r="AD75" s="8">
        <v>0</v>
      </c>
      <c r="AE75" s="8">
        <v>3310.89</v>
      </c>
      <c r="AF75" s="8">
        <v>0</v>
      </c>
      <c r="AG75" s="1" t="s">
        <v>120</v>
      </c>
      <c r="AH75" s="1" t="s">
        <v>75</v>
      </c>
      <c r="AI75" s="1">
        <v>4</v>
      </c>
      <c r="AJ75" s="3">
        <v>45835</v>
      </c>
      <c r="AK75" s="3">
        <v>45831</v>
      </c>
      <c r="AL75" s="3">
        <v>45824</v>
      </c>
      <c r="AM75" s="3">
        <v>45832</v>
      </c>
      <c r="AN75" s="3">
        <v>45833</v>
      </c>
      <c r="AO75" s="3">
        <v>45834</v>
      </c>
      <c r="AP75" s="3">
        <v>45830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45814</v>
      </c>
      <c r="B76" s="14" t="s">
        <v>500</v>
      </c>
      <c r="C76" s="9" t="s">
        <v>501</v>
      </c>
      <c r="D76" s="13" t="s">
        <v>502</v>
      </c>
      <c r="E76" s="9">
        <v>20</v>
      </c>
      <c r="F76" s="9">
        <v>37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45835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21513.800000000003</v>
      </c>
      <c r="AB76" s="8">
        <v>21513.800000000003</v>
      </c>
      <c r="AC76" s="8">
        <v>0</v>
      </c>
      <c r="AD76" s="8">
        <v>0</v>
      </c>
      <c r="AE76" s="8">
        <v>21513.800000000003</v>
      </c>
      <c r="AF76" s="8">
        <v>0</v>
      </c>
      <c r="AG76" s="1" t="s">
        <v>120</v>
      </c>
      <c r="AH76" s="1" t="s">
        <v>75</v>
      </c>
      <c r="AI76" s="1">
        <v>4</v>
      </c>
      <c r="AJ76" s="3">
        <v>45835</v>
      </c>
      <c r="AK76" s="3">
        <v>45831</v>
      </c>
      <c r="AL76" s="3">
        <v>45824</v>
      </c>
      <c r="AM76" s="3">
        <v>45832</v>
      </c>
      <c r="AN76" s="3">
        <v>45833</v>
      </c>
      <c r="AO76" s="3">
        <v>45834</v>
      </c>
      <c r="AP76" s="3">
        <v>45830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45814</v>
      </c>
      <c r="B77" s="14" t="s">
        <v>500</v>
      </c>
      <c r="C77" s="9" t="s">
        <v>501</v>
      </c>
      <c r="D77" s="13" t="s">
        <v>503</v>
      </c>
      <c r="E77" s="9">
        <v>20</v>
      </c>
      <c r="F77" s="9">
        <v>37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45835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10756.900000000001</v>
      </c>
      <c r="AB77" s="8">
        <v>8521</v>
      </c>
      <c r="AC77" s="8">
        <v>2235.9000000000015</v>
      </c>
      <c r="AD77" s="8">
        <v>0</v>
      </c>
      <c r="AE77" s="8">
        <v>10756.900000000001</v>
      </c>
      <c r="AF77" s="8">
        <v>0</v>
      </c>
      <c r="AG77" s="1" t="s">
        <v>120</v>
      </c>
      <c r="AH77" s="1" t="s">
        <v>75</v>
      </c>
      <c r="AI77" s="1">
        <v>4</v>
      </c>
      <c r="AJ77" s="3">
        <v>45835</v>
      </c>
      <c r="AK77" s="3">
        <v>45831</v>
      </c>
      <c r="AL77" s="3">
        <v>45824</v>
      </c>
      <c r="AM77" s="3">
        <v>45832</v>
      </c>
      <c r="AN77" s="3">
        <v>45833</v>
      </c>
      <c r="AO77" s="3">
        <v>45834</v>
      </c>
      <c r="AP77" s="3">
        <v>45830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168.93466666666677</v>
      </c>
    </row>
    <row r="78" spans="1:56" ht="27.75" customHeight="1" x14ac:dyDescent="0.45">
      <c r="A78" s="3">
        <v>45814</v>
      </c>
      <c r="B78" s="14" t="s">
        <v>500</v>
      </c>
      <c r="C78" s="9" t="s">
        <v>501</v>
      </c>
      <c r="D78" s="13" t="s">
        <v>504</v>
      </c>
      <c r="E78" s="9">
        <v>20</v>
      </c>
      <c r="F78" s="9">
        <v>37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45835</v>
      </c>
      <c r="U78" s="11">
        <v>10000</v>
      </c>
      <c r="V78" s="10">
        <v>0</v>
      </c>
      <c r="W78" s="10">
        <v>10000</v>
      </c>
      <c r="X78" s="10">
        <v>0</v>
      </c>
      <c r="Y78" s="10">
        <v>10500</v>
      </c>
      <c r="Z78" s="9" t="s">
        <v>81</v>
      </c>
      <c r="AA78" s="8">
        <v>10756.900000000001</v>
      </c>
      <c r="AB78" s="8">
        <v>0</v>
      </c>
      <c r="AC78" s="8">
        <v>10756.900000000001</v>
      </c>
      <c r="AD78" s="8">
        <v>0</v>
      </c>
      <c r="AE78" s="8">
        <v>10756.900000000001</v>
      </c>
      <c r="AF78" s="8">
        <v>0</v>
      </c>
      <c r="AG78" s="1" t="s">
        <v>61</v>
      </c>
      <c r="AH78" s="1" t="s">
        <v>75</v>
      </c>
      <c r="AI78" s="1">
        <v>4</v>
      </c>
      <c r="AJ78" s="3">
        <v>45835</v>
      </c>
      <c r="AK78" s="3">
        <v>45831</v>
      </c>
      <c r="AL78" s="3">
        <v>45824</v>
      </c>
      <c r="AM78" s="3">
        <v>45832</v>
      </c>
      <c r="AN78" s="3">
        <v>45833</v>
      </c>
      <c r="AO78" s="3">
        <v>45834</v>
      </c>
      <c r="AP78" s="3">
        <v>45830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812.74355555555564</v>
      </c>
    </row>
    <row r="79" spans="1:56" ht="27.75" customHeight="1" x14ac:dyDescent="0.45">
      <c r="A79" s="3">
        <v>45814</v>
      </c>
      <c r="B79" s="14" t="s">
        <v>505</v>
      </c>
      <c r="C79" s="9" t="s">
        <v>501</v>
      </c>
      <c r="D79" s="13" t="s">
        <v>506</v>
      </c>
      <c r="E79" s="9">
        <v>20</v>
      </c>
      <c r="F79" s="9">
        <v>37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93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45835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81</v>
      </c>
      <c r="AA79" s="8">
        <v>5378.4500000000007</v>
      </c>
      <c r="AB79" s="8">
        <v>0</v>
      </c>
      <c r="AC79" s="8">
        <v>5378.4500000000007</v>
      </c>
      <c r="AD79" s="8">
        <v>0</v>
      </c>
      <c r="AE79" s="8">
        <v>5378.4500000000007</v>
      </c>
      <c r="AF79" s="8">
        <v>0</v>
      </c>
      <c r="AG79" s="1" t="s">
        <v>119</v>
      </c>
      <c r="AH79" s="1" t="s">
        <v>75</v>
      </c>
      <c r="AI79" s="1">
        <v>4</v>
      </c>
      <c r="AJ79" s="3">
        <v>45835</v>
      </c>
      <c r="AK79" s="3">
        <v>45831</v>
      </c>
      <c r="AL79" s="3">
        <v>45824</v>
      </c>
      <c r="AM79" s="3">
        <v>45832</v>
      </c>
      <c r="AN79" s="3">
        <v>45833</v>
      </c>
      <c r="AO79" s="3">
        <v>45834</v>
      </c>
      <c r="AP79" s="3">
        <v>45830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406.37177777777782</v>
      </c>
    </row>
    <row r="80" spans="1:56" ht="27.75" customHeight="1" x14ac:dyDescent="0.45">
      <c r="A80" s="3">
        <v>45814</v>
      </c>
      <c r="B80" s="14" t="s">
        <v>505</v>
      </c>
      <c r="C80" s="9" t="s">
        <v>501</v>
      </c>
      <c r="D80" s="13" t="s">
        <v>507</v>
      </c>
      <c r="E80" s="9">
        <v>20</v>
      </c>
      <c r="F80" s="9">
        <v>37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93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45835</v>
      </c>
      <c r="U80" s="11">
        <v>10000</v>
      </c>
      <c r="V80" s="10">
        <v>0</v>
      </c>
      <c r="W80" s="10">
        <v>10000</v>
      </c>
      <c r="X80" s="10">
        <v>0</v>
      </c>
      <c r="Y80" s="10">
        <v>10500</v>
      </c>
      <c r="Z80" s="9" t="s">
        <v>81</v>
      </c>
      <c r="AA80" s="8">
        <v>10756.900000000001</v>
      </c>
      <c r="AB80" s="8">
        <v>0</v>
      </c>
      <c r="AC80" s="8">
        <v>10756.900000000001</v>
      </c>
      <c r="AD80" s="8">
        <v>0</v>
      </c>
      <c r="AE80" s="8">
        <v>10756.900000000001</v>
      </c>
      <c r="AF80" s="8">
        <v>0</v>
      </c>
      <c r="AG80" s="1" t="s">
        <v>119</v>
      </c>
      <c r="AH80" s="1" t="s">
        <v>75</v>
      </c>
      <c r="AI80" s="1">
        <v>4</v>
      </c>
      <c r="AJ80" s="3">
        <v>45835</v>
      </c>
      <c r="AK80" s="3">
        <v>45831</v>
      </c>
      <c r="AL80" s="3">
        <v>45824</v>
      </c>
      <c r="AM80" s="3">
        <v>45832</v>
      </c>
      <c r="AN80" s="3">
        <v>45833</v>
      </c>
      <c r="AO80" s="3">
        <v>45834</v>
      </c>
      <c r="AP80" s="3">
        <v>45830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140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812.74355555555564</v>
      </c>
    </row>
    <row r="81" spans="1:56" ht="27.75" customHeight="1" x14ac:dyDescent="0.45">
      <c r="A81" s="3" t="s">
        <v>141</v>
      </c>
      <c r="B81" s="14" t="s">
        <v>141</v>
      </c>
      <c r="C81" s="9" t="s">
        <v>147</v>
      </c>
      <c r="D81" s="13" t="s">
        <v>61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>
        <v>45838</v>
      </c>
      <c r="U81" s="11">
        <v>100000</v>
      </c>
      <c r="V81" s="10">
        <v>0</v>
      </c>
      <c r="W81" s="10">
        <v>100000</v>
      </c>
      <c r="X81" s="10">
        <v>0</v>
      </c>
      <c r="Y81" s="10">
        <v>105000</v>
      </c>
      <c r="Z81" s="9" t="s">
        <v>81</v>
      </c>
      <c r="AA81" s="8">
        <v>104775.00000000001</v>
      </c>
      <c r="AB81" s="8">
        <v>0</v>
      </c>
      <c r="AC81" s="8">
        <v>104775.00000000001</v>
      </c>
      <c r="AD81" s="8">
        <v>0</v>
      </c>
      <c r="AE81" s="8">
        <v>104775.00000000001</v>
      </c>
      <c r="AF81" s="8">
        <v>0</v>
      </c>
      <c r="AG81" s="1" t="s">
        <v>119</v>
      </c>
      <c r="AH81" s="1" t="s">
        <v>75</v>
      </c>
      <c r="AI81" s="1">
        <v>4</v>
      </c>
      <c r="AJ81" s="3">
        <v>45838</v>
      </c>
      <c r="AK81" s="3">
        <v>45834</v>
      </c>
      <c r="AL81" s="3">
        <v>45827</v>
      </c>
      <c r="AM81" s="3">
        <v>45835</v>
      </c>
      <c r="AN81" s="3">
        <v>45836</v>
      </c>
      <c r="AO81" s="3">
        <v>45837</v>
      </c>
      <c r="AP81" s="3">
        <v>45833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7916.333333333333</v>
      </c>
    </row>
    <row r="82" spans="1:56" ht="27.75" customHeight="1" x14ac:dyDescent="0.45">
      <c r="A82" s="3">
        <v>45796</v>
      </c>
      <c r="B82" s="14" t="s">
        <v>369</v>
      </c>
      <c r="C82" s="9" t="s">
        <v>147</v>
      </c>
      <c r="D82" s="13" t="s">
        <v>360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366</v>
      </c>
      <c r="V82" s="10">
        <v>0</v>
      </c>
      <c r="W82" s="10">
        <v>366</v>
      </c>
      <c r="X82" s="10">
        <v>5113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45796</v>
      </c>
      <c r="B83" s="14" t="s">
        <v>371</v>
      </c>
      <c r="C83" s="9" t="s">
        <v>147</v>
      </c>
      <c r="D83" s="13" t="s">
        <v>293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179</v>
      </c>
      <c r="V83" s="10">
        <v>0</v>
      </c>
      <c r="W83" s="10">
        <v>179</v>
      </c>
      <c r="X83" s="10">
        <v>11000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120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45796</v>
      </c>
      <c r="B84" s="14" t="s">
        <v>371</v>
      </c>
      <c r="C84" s="9" t="s">
        <v>147</v>
      </c>
      <c r="D84" s="13" t="s">
        <v>362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302</v>
      </c>
      <c r="V84" s="10">
        <v>0</v>
      </c>
      <c r="W84" s="10">
        <v>302</v>
      </c>
      <c r="X84" s="10">
        <v>5300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120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45796</v>
      </c>
      <c r="B85" s="14" t="s">
        <v>372</v>
      </c>
      <c r="C85" s="9" t="s">
        <v>147</v>
      </c>
      <c r="D85" s="13" t="s">
        <v>136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1200</v>
      </c>
      <c r="V85" s="10">
        <v>0</v>
      </c>
      <c r="W85" s="10">
        <v>1200</v>
      </c>
      <c r="X85" s="10">
        <v>10700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120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45798</v>
      </c>
      <c r="B86" s="14" t="s">
        <v>396</v>
      </c>
      <c r="C86" s="9" t="s">
        <v>111</v>
      </c>
      <c r="D86" s="13" t="s">
        <v>388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63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81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120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140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416.92688888888887</v>
      </c>
    </row>
    <row r="87" spans="1:56" ht="27.75" customHeight="1" x14ac:dyDescent="0.45">
      <c r="A87" s="3">
        <v>45782</v>
      </c>
      <c r="B87" s="14" t="s">
        <v>358</v>
      </c>
      <c r="C87" s="9" t="s">
        <v>80</v>
      </c>
      <c r="D87" s="13" t="s">
        <v>311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63</v>
      </c>
      <c r="U87" s="11">
        <v>20000</v>
      </c>
      <c r="V87" s="10">
        <v>0</v>
      </c>
      <c r="W87" s="10">
        <v>20000</v>
      </c>
      <c r="X87" s="10">
        <v>0</v>
      </c>
      <c r="Y87" s="10">
        <v>21000</v>
      </c>
      <c r="Z87" s="9" t="s">
        <v>81</v>
      </c>
      <c r="AA87" s="8">
        <v>22072.6</v>
      </c>
      <c r="AB87" s="8">
        <v>0</v>
      </c>
      <c r="AC87" s="8">
        <v>22072.6</v>
      </c>
      <c r="AD87" s="8">
        <v>0</v>
      </c>
      <c r="AE87" s="8">
        <v>22072.6</v>
      </c>
      <c r="AF87" s="8">
        <v>0</v>
      </c>
      <c r="AG87" s="1" t="s">
        <v>119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1667.7075555555555</v>
      </c>
    </row>
    <row r="88" spans="1:56" ht="27.75" customHeight="1" x14ac:dyDescent="0.45">
      <c r="A88" s="3">
        <v>45810</v>
      </c>
      <c r="B88" s="14" t="s">
        <v>463</v>
      </c>
      <c r="C88" s="9" t="s">
        <v>80</v>
      </c>
      <c r="D88" s="13" t="s">
        <v>257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93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119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416.92688888888887</v>
      </c>
    </row>
    <row r="89" spans="1:56" ht="27.75" customHeight="1" x14ac:dyDescent="0.45">
      <c r="A89" s="3">
        <v>45810</v>
      </c>
      <c r="B89" s="14" t="s">
        <v>464</v>
      </c>
      <c r="C89" s="9" t="s">
        <v>80</v>
      </c>
      <c r="D89" s="13" t="s">
        <v>465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81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250.15613333333337</v>
      </c>
    </row>
    <row r="90" spans="1:56" ht="27.75" customHeight="1" x14ac:dyDescent="0.45">
      <c r="A90" s="3">
        <v>45721</v>
      </c>
      <c r="B90" s="14" t="s">
        <v>296</v>
      </c>
      <c r="C90" s="9" t="s">
        <v>147</v>
      </c>
      <c r="D90" s="13" t="s">
        <v>262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111</v>
      </c>
      <c r="V90" s="10">
        <v>0</v>
      </c>
      <c r="W90" s="10">
        <v>111</v>
      </c>
      <c r="X90" s="10">
        <v>5600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61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45611</v>
      </c>
      <c r="B91" s="14" t="s">
        <v>219</v>
      </c>
      <c r="C91" s="9" t="s">
        <v>147</v>
      </c>
      <c r="D91" s="13" t="s">
        <v>127</v>
      </c>
      <c r="E91" s="9">
        <v>20</v>
      </c>
      <c r="F91" s="9">
        <v>36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91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112</v>
      </c>
      <c r="T91" s="12" t="s">
        <v>63</v>
      </c>
      <c r="U91" s="11">
        <v>67</v>
      </c>
      <c r="V91" s="10">
        <v>67</v>
      </c>
      <c r="W91" s="10">
        <v>0</v>
      </c>
      <c r="X91" s="10">
        <v>80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61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45721</v>
      </c>
      <c r="B92" s="14" t="s">
        <v>297</v>
      </c>
      <c r="C92" s="9" t="s">
        <v>147</v>
      </c>
      <c r="D92" s="13" t="s">
        <v>294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 t="s">
        <v>63</v>
      </c>
      <c r="U92" s="11">
        <v>734</v>
      </c>
      <c r="V92" s="10">
        <v>0</v>
      </c>
      <c r="W92" s="10">
        <v>734</v>
      </c>
      <c r="X92" s="10">
        <v>5520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120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140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 t="s">
        <v>141</v>
      </c>
      <c r="B93" s="14" t="s">
        <v>141</v>
      </c>
      <c r="C93" s="9" t="s">
        <v>80</v>
      </c>
      <c r="D93" s="13" t="s">
        <v>61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45838</v>
      </c>
      <c r="U93" s="11">
        <v>20000</v>
      </c>
      <c r="V93" s="10">
        <v>0</v>
      </c>
      <c r="W93" s="10">
        <v>20000</v>
      </c>
      <c r="X93" s="10">
        <v>0</v>
      </c>
      <c r="Y93" s="10">
        <v>21000</v>
      </c>
      <c r="Z93" s="9" t="s">
        <v>81</v>
      </c>
      <c r="AA93" s="8">
        <v>22072.6</v>
      </c>
      <c r="AB93" s="8">
        <v>0</v>
      </c>
      <c r="AC93" s="8">
        <v>22072.6</v>
      </c>
      <c r="AD93" s="8">
        <v>0</v>
      </c>
      <c r="AE93" s="8">
        <v>22072.6</v>
      </c>
      <c r="AF93" s="8">
        <v>0</v>
      </c>
      <c r="AG93" s="1" t="s">
        <v>121</v>
      </c>
      <c r="AH93" s="1" t="s">
        <v>75</v>
      </c>
      <c r="AI93" s="1">
        <v>4</v>
      </c>
      <c r="AJ93" s="3">
        <v>45838</v>
      </c>
      <c r="AK93" s="3">
        <v>45834</v>
      </c>
      <c r="AL93" s="3">
        <v>45827</v>
      </c>
      <c r="AM93" s="3">
        <v>45835</v>
      </c>
      <c r="AN93" s="3">
        <v>45836</v>
      </c>
      <c r="AO93" s="3">
        <v>45837</v>
      </c>
      <c r="AP93" s="3">
        <v>45833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1667.7075555555555</v>
      </c>
    </row>
    <row r="94" spans="1:56" ht="27.75" customHeight="1" x14ac:dyDescent="0.45">
      <c r="A94" s="3" t="s">
        <v>141</v>
      </c>
      <c r="B94" s="14" t="s">
        <v>141</v>
      </c>
      <c r="C94" s="9" t="s">
        <v>98</v>
      </c>
      <c r="D94" s="13" t="s">
        <v>61</v>
      </c>
      <c r="E94" s="9">
        <v>20</v>
      </c>
      <c r="F94" s="9">
        <v>37</v>
      </c>
      <c r="G94" s="9" t="s">
        <v>60</v>
      </c>
      <c r="H94" s="9" t="s">
        <v>76</v>
      </c>
      <c r="I94" s="9">
        <v>97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71</v>
      </c>
      <c r="T94" s="12">
        <v>45838</v>
      </c>
      <c r="U94" s="11">
        <v>40000</v>
      </c>
      <c r="V94" s="10">
        <v>0</v>
      </c>
      <c r="W94" s="10">
        <v>40000</v>
      </c>
      <c r="X94" s="10">
        <v>0</v>
      </c>
      <c r="Y94" s="10">
        <v>42000</v>
      </c>
      <c r="Z94" s="9" t="s">
        <v>81</v>
      </c>
      <c r="AA94" s="8">
        <v>43027.600000000006</v>
      </c>
      <c r="AB94" s="8">
        <v>0</v>
      </c>
      <c r="AC94" s="8">
        <v>43027.600000000006</v>
      </c>
      <c r="AD94" s="8">
        <v>0</v>
      </c>
      <c r="AE94" s="8">
        <v>43027.600000000006</v>
      </c>
      <c r="AF94" s="8">
        <v>0</v>
      </c>
      <c r="AG94" s="1" t="s">
        <v>119</v>
      </c>
      <c r="AH94" s="1" t="s">
        <v>75</v>
      </c>
      <c r="AI94" s="1">
        <v>4</v>
      </c>
      <c r="AJ94" s="3">
        <v>45838</v>
      </c>
      <c r="AK94" s="3">
        <v>45834</v>
      </c>
      <c r="AL94" s="3">
        <v>45827</v>
      </c>
      <c r="AM94" s="3">
        <v>45835</v>
      </c>
      <c r="AN94" s="3">
        <v>45836</v>
      </c>
      <c r="AO94" s="3">
        <v>45837</v>
      </c>
      <c r="AP94" s="3">
        <v>45833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3250.9742222222226</v>
      </c>
    </row>
    <row r="95" spans="1:56" ht="27.75" customHeight="1" x14ac:dyDescent="0.45">
      <c r="A95" s="3">
        <v>45681</v>
      </c>
      <c r="B95" s="14" t="s">
        <v>268</v>
      </c>
      <c r="C95" s="9" t="s">
        <v>80</v>
      </c>
      <c r="D95" s="13" t="s">
        <v>267</v>
      </c>
      <c r="E95" s="9">
        <v>20</v>
      </c>
      <c r="F95" s="9">
        <v>40</v>
      </c>
      <c r="G95" s="9" t="s">
        <v>60</v>
      </c>
      <c r="H95" s="9" t="s">
        <v>76</v>
      </c>
      <c r="I95" s="9">
        <v>108</v>
      </c>
      <c r="J95" s="9" t="s">
        <v>57</v>
      </c>
      <c r="K95" s="9">
        <v>5</v>
      </c>
      <c r="L95" s="9" t="s">
        <v>92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0</v>
      </c>
      <c r="W95" s="10">
        <v>3000</v>
      </c>
      <c r="X95" s="10">
        <v>0</v>
      </c>
      <c r="Y95" s="10">
        <v>3150</v>
      </c>
      <c r="Z95" s="9" t="s">
        <v>81</v>
      </c>
      <c r="AA95" s="8">
        <v>3478.5300000000007</v>
      </c>
      <c r="AB95" s="8">
        <v>0</v>
      </c>
      <c r="AC95" s="8">
        <v>3478.5300000000007</v>
      </c>
      <c r="AD95" s="8">
        <v>0</v>
      </c>
      <c r="AE95" s="8">
        <v>3478.5300000000007</v>
      </c>
      <c r="AF95" s="8">
        <v>0</v>
      </c>
      <c r="AG95" s="1" t="s">
        <v>119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262.82226666666674</v>
      </c>
    </row>
    <row r="96" spans="1:56" ht="27.75" customHeight="1" x14ac:dyDescent="0.45">
      <c r="A96" s="3">
        <v>45705</v>
      </c>
      <c r="B96" s="14" t="s">
        <v>287</v>
      </c>
      <c r="C96" s="9" t="s">
        <v>147</v>
      </c>
      <c r="D96" s="13" t="s">
        <v>198</v>
      </c>
      <c r="E96" s="9">
        <v>20</v>
      </c>
      <c r="F96" s="9">
        <v>35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221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855</v>
      </c>
      <c r="V96" s="10">
        <v>0</v>
      </c>
      <c r="W96" s="10">
        <v>855</v>
      </c>
      <c r="X96" s="10">
        <v>16440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121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289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45674</v>
      </c>
      <c r="B97" s="14" t="s">
        <v>265</v>
      </c>
      <c r="C97" s="9" t="s">
        <v>147</v>
      </c>
      <c r="D97" s="13" t="s">
        <v>264</v>
      </c>
      <c r="E97" s="9">
        <v>20</v>
      </c>
      <c r="F97" s="9">
        <v>35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221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152</v>
      </c>
      <c r="V97" s="10">
        <v>0</v>
      </c>
      <c r="W97" s="10">
        <v>152</v>
      </c>
      <c r="X97" s="10">
        <v>6000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5987</v>
      </c>
      <c r="AG97" s="1" t="s">
        <v>119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288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>
        <v>45611</v>
      </c>
      <c r="B98" s="14" t="s">
        <v>218</v>
      </c>
      <c r="C98" s="9" t="s">
        <v>147</v>
      </c>
      <c r="D98" s="13" t="s">
        <v>217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91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112</v>
      </c>
      <c r="T98" s="12" t="s">
        <v>63</v>
      </c>
      <c r="U98" s="11">
        <v>117</v>
      </c>
      <c r="V98" s="10">
        <v>0</v>
      </c>
      <c r="W98" s="10">
        <v>117</v>
      </c>
      <c r="X98" s="10">
        <v>10065</v>
      </c>
      <c r="Y98" s="10">
        <v>0</v>
      </c>
      <c r="Z98" s="9" t="s">
        <v>81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0</v>
      </c>
    </row>
    <row r="99" spans="1:56" ht="27.75" customHeight="1" x14ac:dyDescent="0.45">
      <c r="A99" s="3">
        <v>45523</v>
      </c>
      <c r="B99" s="14" t="s">
        <v>195</v>
      </c>
      <c r="C99" s="9" t="s">
        <v>147</v>
      </c>
      <c r="D99" s="13" t="s">
        <v>193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91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1260</v>
      </c>
      <c r="V99" s="10">
        <v>0</v>
      </c>
      <c r="W99" s="10">
        <v>1260</v>
      </c>
      <c r="X99" s="10">
        <v>11095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119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45523</v>
      </c>
      <c r="B100" s="14" t="s">
        <v>195</v>
      </c>
      <c r="C100" s="9" t="s">
        <v>147</v>
      </c>
      <c r="D100" s="13" t="s">
        <v>194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91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89</v>
      </c>
      <c r="V100" s="10">
        <v>0</v>
      </c>
      <c r="W100" s="10">
        <v>89</v>
      </c>
      <c r="X100" s="10">
        <v>11180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45752</v>
      </c>
      <c r="B101" s="14" t="s">
        <v>309</v>
      </c>
      <c r="C101" s="9" t="s">
        <v>80</v>
      </c>
      <c r="D101" s="13" t="s">
        <v>310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45820</v>
      </c>
      <c r="U101" s="11">
        <v>5000</v>
      </c>
      <c r="V101" s="10">
        <v>5168</v>
      </c>
      <c r="W101" s="10">
        <v>0</v>
      </c>
      <c r="X101" s="10">
        <v>5400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>
        <v>45820</v>
      </c>
      <c r="AK101" s="3">
        <v>45816</v>
      </c>
      <c r="AL101" s="3">
        <v>45809</v>
      </c>
      <c r="AM101" s="3">
        <v>45817</v>
      </c>
      <c r="AN101" s="3">
        <v>45818</v>
      </c>
      <c r="AO101" s="3">
        <v>45819</v>
      </c>
      <c r="AP101" s="3">
        <v>45815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313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45741</v>
      </c>
      <c r="B102" s="14" t="s">
        <v>304</v>
      </c>
      <c r="C102" s="9" t="s">
        <v>111</v>
      </c>
      <c r="D102" s="13" t="s">
        <v>302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137</v>
      </c>
      <c r="U102" s="11">
        <v>4000</v>
      </c>
      <c r="V102" s="10">
        <v>3857</v>
      </c>
      <c r="W102" s="10">
        <v>143</v>
      </c>
      <c r="X102" s="10">
        <v>4200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137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313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45720</v>
      </c>
      <c r="B103" s="14" t="s">
        <v>133</v>
      </c>
      <c r="C103" s="9" t="s">
        <v>111</v>
      </c>
      <c r="D103" s="13" t="s">
        <v>238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92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137</v>
      </c>
      <c r="U103" s="11">
        <v>4000</v>
      </c>
      <c r="V103" s="10">
        <v>4010</v>
      </c>
      <c r="W103" s="10">
        <v>0</v>
      </c>
      <c r="X103" s="10">
        <v>4470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137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45720</v>
      </c>
      <c r="B104" s="14" t="s">
        <v>133</v>
      </c>
      <c r="C104" s="9" t="s">
        <v>111</v>
      </c>
      <c r="D104" s="13" t="s">
        <v>256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137</v>
      </c>
      <c r="U104" s="11">
        <v>3000</v>
      </c>
      <c r="V104" s="10">
        <v>3065</v>
      </c>
      <c r="W104" s="10">
        <v>0</v>
      </c>
      <c r="X104" s="10">
        <v>3300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75</v>
      </c>
      <c r="AI104" s="1">
        <v>4</v>
      </c>
      <c r="AJ104" s="3" t="s">
        <v>137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45541</v>
      </c>
      <c r="B105" s="14" t="s">
        <v>199</v>
      </c>
      <c r="C105" s="9" t="s">
        <v>111</v>
      </c>
      <c r="D105" s="13" t="s">
        <v>200</v>
      </c>
      <c r="E105" s="9">
        <v>20</v>
      </c>
      <c r="F105" s="9">
        <v>40</v>
      </c>
      <c r="G105" s="9" t="s">
        <v>60</v>
      </c>
      <c r="H105" s="9" t="s">
        <v>76</v>
      </c>
      <c r="I105" s="9">
        <v>108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137</v>
      </c>
      <c r="U105" s="11">
        <v>3000</v>
      </c>
      <c r="V105" s="10">
        <v>3318</v>
      </c>
      <c r="W105" s="10">
        <v>0</v>
      </c>
      <c r="X105" s="10">
        <v>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 t="s">
        <v>203</v>
      </c>
      <c r="AG105" s="1" t="s">
        <v>119</v>
      </c>
      <c r="AH105" s="1" t="s">
        <v>75</v>
      </c>
      <c r="AI105" s="1">
        <v>4</v>
      </c>
      <c r="AJ105" s="3" t="s">
        <v>137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>
        <v>0</v>
      </c>
      <c r="AY105" s="2" t="s">
        <v>259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45548</v>
      </c>
      <c r="B106" s="14" t="s">
        <v>202</v>
      </c>
      <c r="C106" s="9" t="s">
        <v>111</v>
      </c>
      <c r="D106" s="13" t="s">
        <v>201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137</v>
      </c>
      <c r="U106" s="11">
        <v>2500</v>
      </c>
      <c r="V106" s="10">
        <v>2364</v>
      </c>
      <c r="W106" s="10">
        <v>136</v>
      </c>
      <c r="X106" s="10">
        <v>5500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75</v>
      </c>
      <c r="AI106" s="1">
        <v>4</v>
      </c>
      <c r="AJ106" s="3" t="s">
        <v>137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140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45581</v>
      </c>
      <c r="B107" s="14" t="s">
        <v>207</v>
      </c>
      <c r="C107" s="9" t="s">
        <v>111</v>
      </c>
      <c r="D107" s="13" t="s">
        <v>208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137</v>
      </c>
      <c r="U107" s="11">
        <v>3000</v>
      </c>
      <c r="V107" s="10">
        <v>3194</v>
      </c>
      <c r="W107" s="10">
        <v>0</v>
      </c>
      <c r="X107" s="10">
        <v>5632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75</v>
      </c>
      <c r="AI107" s="1">
        <v>4</v>
      </c>
      <c r="AJ107" s="3" t="s">
        <v>137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20</v>
      </c>
      <c r="F108" s="9">
        <v>38</v>
      </c>
      <c r="G108" s="9">
        <v>0</v>
      </c>
      <c r="H108" s="9">
        <v>0</v>
      </c>
      <c r="I108" s="9">
        <v>84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81</v>
      </c>
      <c r="AA108" s="8">
        <v>327312.55975000001</v>
      </c>
      <c r="AB108" s="8">
        <v>79819.339749999999</v>
      </c>
      <c r="AC108" s="8">
        <v>247493.22000000003</v>
      </c>
      <c r="AD108" s="8">
        <v>5280.6600000000008</v>
      </c>
      <c r="AE108" s="8">
        <v>322031.8997500001</v>
      </c>
      <c r="AF108" s="8" t="s">
        <v>58</v>
      </c>
      <c r="AG108" s="1" t="s">
        <v>119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45796</v>
      </c>
      <c r="B109" s="14" t="s">
        <v>375</v>
      </c>
      <c r="C109" s="9" t="s">
        <v>147</v>
      </c>
      <c r="D109" s="13" t="s">
        <v>363</v>
      </c>
      <c r="E109" s="9">
        <v>20</v>
      </c>
      <c r="F109" s="9">
        <v>36</v>
      </c>
      <c r="G109" s="9" t="s">
        <v>60</v>
      </c>
      <c r="H109" s="9">
        <v>0</v>
      </c>
      <c r="I109" s="9">
        <v>78</v>
      </c>
      <c r="J109" s="9" t="s">
        <v>57</v>
      </c>
      <c r="K109" s="9">
        <v>5</v>
      </c>
      <c r="L109" s="9" t="s">
        <v>221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112</v>
      </c>
      <c r="T109" s="12" t="s">
        <v>63</v>
      </c>
      <c r="U109" s="11">
        <v>640</v>
      </c>
      <c r="V109" s="10">
        <v>0</v>
      </c>
      <c r="W109" s="10">
        <v>640</v>
      </c>
      <c r="X109" s="10">
        <v>83500</v>
      </c>
      <c r="Y109" s="10">
        <v>0</v>
      </c>
      <c r="Z109" s="9" t="s">
        <v>82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240</v>
      </c>
      <c r="AG109" s="1" t="s">
        <v>120</v>
      </c>
      <c r="AH109" s="1" t="s">
        <v>74</v>
      </c>
      <c r="AI109" s="1">
        <v>2</v>
      </c>
      <c r="AJ109" s="3" t="s">
        <v>63</v>
      </c>
      <c r="AK109" s="3">
        <v>0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45786</v>
      </c>
      <c r="B110" s="14" t="s">
        <v>356</v>
      </c>
      <c r="C110" s="9" t="s">
        <v>86</v>
      </c>
      <c r="D110" s="13" t="s">
        <v>351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57</v>
      </c>
      <c r="K110" s="9">
        <v>3</v>
      </c>
      <c r="L110" s="9" t="s">
        <v>93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252</v>
      </c>
      <c r="T110" s="12">
        <v>45838</v>
      </c>
      <c r="U110" s="11">
        <v>10000</v>
      </c>
      <c r="V110" s="10">
        <v>10196</v>
      </c>
      <c r="W110" s="10">
        <v>0</v>
      </c>
      <c r="X110" s="10">
        <v>10500</v>
      </c>
      <c r="Y110" s="10">
        <v>0</v>
      </c>
      <c r="Z110" s="9" t="s">
        <v>82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239</v>
      </c>
      <c r="AG110" s="1" t="s">
        <v>121</v>
      </c>
      <c r="AH110" s="1" t="s">
        <v>74</v>
      </c>
      <c r="AI110" s="1">
        <v>2</v>
      </c>
      <c r="AJ110" s="3">
        <v>45838</v>
      </c>
      <c r="AK110" s="3">
        <v>0</v>
      </c>
      <c r="AL110" s="3">
        <v>45829</v>
      </c>
      <c r="AM110" s="3">
        <v>45836</v>
      </c>
      <c r="AN110" s="3">
        <v>45837</v>
      </c>
      <c r="AO110" s="3">
        <v>45837</v>
      </c>
      <c r="AP110" s="3">
        <v>45833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104</v>
      </c>
      <c r="BD110" s="56">
        <v>0</v>
      </c>
    </row>
    <row r="111" spans="1:56" ht="27.75" customHeight="1" x14ac:dyDescent="0.45">
      <c r="A111" s="3">
        <v>45812</v>
      </c>
      <c r="B111" s="14" t="s">
        <v>489</v>
      </c>
      <c r="C111" s="9" t="s">
        <v>73</v>
      </c>
      <c r="D111" s="13" t="s">
        <v>466</v>
      </c>
      <c r="E111" s="9">
        <v>20</v>
      </c>
      <c r="F111" s="9">
        <v>32</v>
      </c>
      <c r="G111" s="9" t="s">
        <v>60</v>
      </c>
      <c r="H111" s="9">
        <v>0</v>
      </c>
      <c r="I111" s="9">
        <v>72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150</v>
      </c>
      <c r="T111" s="12">
        <v>45827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82</v>
      </c>
      <c r="AA111" s="8">
        <v>4679.9500000000007</v>
      </c>
      <c r="AB111" s="8">
        <v>4679.9500000000007</v>
      </c>
      <c r="AC111" s="8">
        <v>0</v>
      </c>
      <c r="AD111" s="8">
        <v>0</v>
      </c>
      <c r="AE111" s="8">
        <v>0</v>
      </c>
      <c r="AF111" s="8" t="s">
        <v>467</v>
      </c>
      <c r="AG111" s="1" t="s">
        <v>121</v>
      </c>
      <c r="AH111" s="1" t="s">
        <v>74</v>
      </c>
      <c r="AI111" s="1">
        <v>2</v>
      </c>
      <c r="AJ111" s="3">
        <v>45827</v>
      </c>
      <c r="AK111" s="3">
        <v>0</v>
      </c>
      <c r="AL111" s="3">
        <v>45818</v>
      </c>
      <c r="AM111" s="3">
        <v>45825</v>
      </c>
      <c r="AN111" s="3">
        <v>45826</v>
      </c>
      <c r="AO111" s="3">
        <v>45826</v>
      </c>
      <c r="AP111" s="3">
        <v>45822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104</v>
      </c>
      <c r="BD111" s="56">
        <v>0</v>
      </c>
    </row>
    <row r="112" spans="1:56" ht="27.75" customHeight="1" x14ac:dyDescent="0.45">
      <c r="A112" s="3">
        <v>45813</v>
      </c>
      <c r="B112" s="14" t="s">
        <v>508</v>
      </c>
      <c r="C112" s="9" t="s">
        <v>86</v>
      </c>
      <c r="D112" s="13" t="s">
        <v>490</v>
      </c>
      <c r="E112" s="9">
        <v>20</v>
      </c>
      <c r="F112" s="9">
        <v>37</v>
      </c>
      <c r="G112" s="9" t="s">
        <v>60</v>
      </c>
      <c r="H112" s="9">
        <v>0</v>
      </c>
      <c r="I112" s="9">
        <v>80</v>
      </c>
      <c r="J112" s="9" t="s">
        <v>57</v>
      </c>
      <c r="K112" s="9">
        <v>3</v>
      </c>
      <c r="L112" s="9" t="s">
        <v>93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252</v>
      </c>
      <c r="T112" s="12">
        <v>45838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82</v>
      </c>
      <c r="AA112" s="8">
        <v>5378.4500000000007</v>
      </c>
      <c r="AB112" s="8">
        <v>5378.4500000000007</v>
      </c>
      <c r="AC112" s="8">
        <v>0</v>
      </c>
      <c r="AD112" s="8">
        <v>0</v>
      </c>
      <c r="AE112" s="8">
        <v>0</v>
      </c>
      <c r="AF112" s="8" t="s">
        <v>239</v>
      </c>
      <c r="AG112" s="1" t="s">
        <v>61</v>
      </c>
      <c r="AH112" s="1" t="s">
        <v>74</v>
      </c>
      <c r="AI112" s="1">
        <v>2</v>
      </c>
      <c r="AJ112" s="3">
        <v>45838</v>
      </c>
      <c r="AK112" s="3">
        <v>0</v>
      </c>
      <c r="AL112" s="3">
        <v>45829</v>
      </c>
      <c r="AM112" s="3">
        <v>45836</v>
      </c>
      <c r="AN112" s="3">
        <v>45837</v>
      </c>
      <c r="AO112" s="3">
        <v>45837</v>
      </c>
      <c r="AP112" s="3">
        <v>45833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45805</v>
      </c>
      <c r="B113" s="14" t="s">
        <v>430</v>
      </c>
      <c r="C113" s="9" t="s">
        <v>86</v>
      </c>
      <c r="D113" s="13" t="s">
        <v>431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212</v>
      </c>
      <c r="T113" s="12">
        <v>45845</v>
      </c>
      <c r="U113" s="11">
        <v>5000</v>
      </c>
      <c r="V113" s="10">
        <v>0</v>
      </c>
      <c r="W113" s="10">
        <v>5000</v>
      </c>
      <c r="X113" s="10">
        <v>5400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347</v>
      </c>
      <c r="AG113" s="1" t="s">
        <v>119</v>
      </c>
      <c r="AH113" s="1" t="s">
        <v>74</v>
      </c>
      <c r="AI113" s="1">
        <v>2</v>
      </c>
      <c r="AJ113" s="3">
        <v>45845</v>
      </c>
      <c r="AK113" s="3">
        <v>0</v>
      </c>
      <c r="AL113" s="3">
        <v>45836</v>
      </c>
      <c r="AM113" s="3">
        <v>45843</v>
      </c>
      <c r="AN113" s="3">
        <v>45844</v>
      </c>
      <c r="AO113" s="3">
        <v>45844</v>
      </c>
      <c r="AP113" s="3">
        <v>45840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45805</v>
      </c>
      <c r="B114" s="14" t="s">
        <v>430</v>
      </c>
      <c r="C114" s="9" t="s">
        <v>86</v>
      </c>
      <c r="D114" s="13" t="s">
        <v>328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212</v>
      </c>
      <c r="T114" s="12">
        <v>45845</v>
      </c>
      <c r="U114" s="11">
        <v>5000</v>
      </c>
      <c r="V114" s="10">
        <v>0</v>
      </c>
      <c r="W114" s="10">
        <v>5000</v>
      </c>
      <c r="X114" s="10">
        <v>5450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347</v>
      </c>
      <c r="AG114" s="1" t="s">
        <v>119</v>
      </c>
      <c r="AH114" s="1" t="s">
        <v>74</v>
      </c>
      <c r="AI114" s="1">
        <v>2</v>
      </c>
      <c r="AJ114" s="3">
        <v>45845</v>
      </c>
      <c r="AK114" s="3">
        <v>0</v>
      </c>
      <c r="AL114" s="3">
        <v>45836</v>
      </c>
      <c r="AM114" s="3">
        <v>45843</v>
      </c>
      <c r="AN114" s="3">
        <v>45844</v>
      </c>
      <c r="AO114" s="3">
        <v>45844</v>
      </c>
      <c r="AP114" s="3">
        <v>45840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 t="s">
        <v>141</v>
      </c>
      <c r="B115" s="14" t="s">
        <v>141</v>
      </c>
      <c r="C115" s="9" t="s">
        <v>147</v>
      </c>
      <c r="D115" s="13" t="s">
        <v>61</v>
      </c>
      <c r="E115" s="9">
        <v>20</v>
      </c>
      <c r="F115" s="9">
        <v>36</v>
      </c>
      <c r="G115" s="9" t="s">
        <v>60</v>
      </c>
      <c r="H115" s="9">
        <v>0</v>
      </c>
      <c r="I115" s="9">
        <v>78</v>
      </c>
      <c r="J115" s="9" t="s">
        <v>57</v>
      </c>
      <c r="K115" s="9">
        <v>5</v>
      </c>
      <c r="L115" s="9" t="s">
        <v>221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112</v>
      </c>
      <c r="T115" s="12">
        <v>45838</v>
      </c>
      <c r="U115" s="11">
        <v>150000</v>
      </c>
      <c r="V115" s="10">
        <v>0</v>
      </c>
      <c r="W115" s="10">
        <v>150000</v>
      </c>
      <c r="X115" s="10">
        <v>0</v>
      </c>
      <c r="Y115" s="10">
        <v>157500</v>
      </c>
      <c r="Z115" s="9" t="s">
        <v>82</v>
      </c>
      <c r="AA115" s="8">
        <v>157162.5</v>
      </c>
      <c r="AB115" s="8">
        <v>138040</v>
      </c>
      <c r="AC115" s="8">
        <v>19122.5</v>
      </c>
      <c r="AD115" s="8">
        <v>0</v>
      </c>
      <c r="AE115" s="8">
        <v>0</v>
      </c>
      <c r="AF115" s="8" t="s">
        <v>240</v>
      </c>
      <c r="AG115" s="1" t="s">
        <v>119</v>
      </c>
      <c r="AH115" s="1" t="s">
        <v>74</v>
      </c>
      <c r="AI115" s="1">
        <v>2</v>
      </c>
      <c r="AJ115" s="3">
        <v>45838</v>
      </c>
      <c r="AK115" s="3">
        <v>0</v>
      </c>
      <c r="AL115" s="3">
        <v>45829</v>
      </c>
      <c r="AM115" s="3">
        <v>45836</v>
      </c>
      <c r="AN115" s="3">
        <v>45837</v>
      </c>
      <c r="AO115" s="3">
        <v>45837</v>
      </c>
      <c r="AP115" s="3">
        <v>45833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1461.8088888888888</v>
      </c>
    </row>
    <row r="116" spans="1:56" ht="27.75" customHeight="1" x14ac:dyDescent="0.45">
      <c r="A116" s="3">
        <v>0</v>
      </c>
      <c r="B116" s="14">
        <v>0</v>
      </c>
      <c r="C116" s="9">
        <v>0</v>
      </c>
      <c r="D116" s="13">
        <v>0</v>
      </c>
      <c r="E116" s="9">
        <v>20</v>
      </c>
      <c r="F116" s="9">
        <v>37</v>
      </c>
      <c r="G116" s="9">
        <v>0</v>
      </c>
      <c r="H116" s="9">
        <v>0</v>
      </c>
      <c r="I116" s="9">
        <v>80</v>
      </c>
      <c r="J116" s="9" t="s">
        <v>57</v>
      </c>
      <c r="K116" s="9">
        <v>3</v>
      </c>
      <c r="L116" s="9">
        <v>0</v>
      </c>
      <c r="M116" s="10">
        <v>0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>
        <v>0</v>
      </c>
      <c r="T116" s="12"/>
      <c r="U116" s="11">
        <v>0</v>
      </c>
      <c r="V116" s="10">
        <v>0</v>
      </c>
      <c r="W116" s="10">
        <v>0</v>
      </c>
      <c r="X116" s="10">
        <v>0</v>
      </c>
      <c r="Y116" s="10">
        <v>0</v>
      </c>
      <c r="Z116" s="9" t="s">
        <v>82</v>
      </c>
      <c r="AA116" s="8">
        <v>167220.9</v>
      </c>
      <c r="AB116" s="8">
        <v>148098.4</v>
      </c>
      <c r="AC116" s="8">
        <v>19122.5</v>
      </c>
      <c r="AD116" s="8">
        <v>0</v>
      </c>
      <c r="AE116" s="8">
        <v>0</v>
      </c>
      <c r="AF116" s="8" t="s">
        <v>58</v>
      </c>
      <c r="AG116" s="1" t="s">
        <v>119</v>
      </c>
      <c r="AH116" s="1">
        <v>0</v>
      </c>
      <c r="AI116" s="1" t="s">
        <v>15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45815</v>
      </c>
      <c r="B117" s="14" t="s">
        <v>518</v>
      </c>
      <c r="C117" s="9" t="s">
        <v>519</v>
      </c>
      <c r="D117" s="13" t="s">
        <v>332</v>
      </c>
      <c r="E117" s="9">
        <v>20</v>
      </c>
      <c r="F117" s="9">
        <v>34</v>
      </c>
      <c r="G117" s="9" t="s">
        <v>60</v>
      </c>
      <c r="H117" s="9">
        <v>0</v>
      </c>
      <c r="I117" s="9">
        <v>85</v>
      </c>
      <c r="J117" s="9" t="s">
        <v>57</v>
      </c>
      <c r="K117" s="9">
        <v>5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128</v>
      </c>
      <c r="T117" s="12">
        <v>45838</v>
      </c>
      <c r="U117" s="11">
        <v>1345000</v>
      </c>
      <c r="V117" s="10">
        <v>0</v>
      </c>
      <c r="W117" s="10">
        <v>1345000</v>
      </c>
      <c r="X117" s="10">
        <v>680747</v>
      </c>
      <c r="Y117" s="10">
        <v>697465.65</v>
      </c>
      <c r="Z117" s="9" t="s">
        <v>333</v>
      </c>
      <c r="AA117" s="8">
        <v>635193.82437105</v>
      </c>
      <c r="AB117" s="8">
        <v>112550</v>
      </c>
      <c r="AC117" s="8">
        <v>522643.82437105</v>
      </c>
      <c r="AD117" s="8">
        <v>0</v>
      </c>
      <c r="AE117" s="8">
        <v>0</v>
      </c>
      <c r="AF117" s="8">
        <v>0</v>
      </c>
      <c r="AG117" s="1" t="s">
        <v>119</v>
      </c>
      <c r="AH117" s="1" t="s">
        <v>74</v>
      </c>
      <c r="AI117" s="1">
        <v>2</v>
      </c>
      <c r="AJ117" s="3">
        <v>45838</v>
      </c>
      <c r="AK117" s="3">
        <v>0</v>
      </c>
      <c r="AL117" s="3">
        <v>45829</v>
      </c>
      <c r="AM117" s="3">
        <v>45836</v>
      </c>
      <c r="AN117" s="3">
        <v>45837</v>
      </c>
      <c r="AO117" s="3">
        <v>45837</v>
      </c>
      <c r="AP117" s="3">
        <v>45833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1" t="s">
        <v>334</v>
      </c>
      <c r="BD117" s="56">
        <v>45905.549240590561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34</v>
      </c>
      <c r="G118" s="9">
        <v>0</v>
      </c>
      <c r="H118" s="9">
        <v>0</v>
      </c>
      <c r="I118" s="9">
        <v>85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333</v>
      </c>
      <c r="AA118" s="8">
        <v>635193.82437105</v>
      </c>
      <c r="AB118" s="8">
        <v>112550</v>
      </c>
      <c r="AC118" s="8">
        <v>522643.82437105</v>
      </c>
      <c r="AD118" s="8">
        <v>0</v>
      </c>
      <c r="AE118" s="8">
        <v>0</v>
      </c>
      <c r="AF118" s="8" t="s">
        <v>58</v>
      </c>
      <c r="AG118" s="1" t="s">
        <v>120</v>
      </c>
      <c r="AH118" s="1">
        <v>0</v>
      </c>
      <c r="AI118" s="1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335</v>
      </c>
      <c r="BD118" s="56">
        <v>0</v>
      </c>
    </row>
    <row r="119" spans="1:56" ht="27.75" customHeight="1" x14ac:dyDescent="0.45">
      <c r="A119" s="3">
        <v>45803</v>
      </c>
      <c r="B119" s="14" t="s">
        <v>415</v>
      </c>
      <c r="C119" s="9" t="s">
        <v>232</v>
      </c>
      <c r="D119" s="13" t="s">
        <v>403</v>
      </c>
      <c r="E119" s="9">
        <v>21</v>
      </c>
      <c r="F119" s="9">
        <v>34</v>
      </c>
      <c r="G119" s="9" t="s">
        <v>60</v>
      </c>
      <c r="H119" s="9">
        <v>0</v>
      </c>
      <c r="I119" s="9">
        <v>60</v>
      </c>
      <c r="J119" s="9" t="s">
        <v>57</v>
      </c>
      <c r="K119" s="9">
        <v>5</v>
      </c>
      <c r="L119" s="9" t="s">
        <v>93</v>
      </c>
      <c r="M119" s="10">
        <v>22</v>
      </c>
      <c r="N119" s="9">
        <v>36</v>
      </c>
      <c r="O119" s="9">
        <v>40</v>
      </c>
      <c r="P119" s="10">
        <v>195.39367372799995</v>
      </c>
      <c r="Q119" s="10">
        <v>0</v>
      </c>
      <c r="R119" s="10">
        <v>195.39367372799995</v>
      </c>
      <c r="S119" s="9" t="s">
        <v>67</v>
      </c>
      <c r="T119" s="12">
        <v>45820</v>
      </c>
      <c r="U119" s="11">
        <v>10000</v>
      </c>
      <c r="V119" s="10">
        <v>0</v>
      </c>
      <c r="W119" s="10">
        <v>10000</v>
      </c>
      <c r="X119" s="10">
        <v>0</v>
      </c>
      <c r="Y119" s="10">
        <v>10500</v>
      </c>
      <c r="Z119" s="9" t="s">
        <v>135</v>
      </c>
      <c r="AA119" s="8">
        <v>9918.7000000000007</v>
      </c>
      <c r="AB119" s="8">
        <v>4500</v>
      </c>
      <c r="AC119" s="8">
        <v>5418.7000000000007</v>
      </c>
      <c r="AD119" s="8">
        <v>0</v>
      </c>
      <c r="AE119" s="8">
        <v>0</v>
      </c>
      <c r="AF119" s="8">
        <v>0</v>
      </c>
      <c r="AG119" s="1" t="s">
        <v>119</v>
      </c>
      <c r="AH119" s="1" t="s">
        <v>72</v>
      </c>
      <c r="AI119" s="1">
        <v>3</v>
      </c>
      <c r="AJ119" s="3">
        <v>45820</v>
      </c>
      <c r="AK119" s="3">
        <v>0</v>
      </c>
      <c r="AL119" s="3">
        <v>45810</v>
      </c>
      <c r="AM119" s="3">
        <v>45817</v>
      </c>
      <c r="AN119" s="3">
        <v>45818</v>
      </c>
      <c r="AO119" s="3">
        <v>45818</v>
      </c>
      <c r="AP119" s="3">
        <v>45815</v>
      </c>
      <c r="AQ119" s="3">
        <v>45819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105</v>
      </c>
      <c r="BD119" s="56">
        <v>369.82627500000001</v>
      </c>
    </row>
    <row r="120" spans="1:56" ht="27.75" customHeight="1" x14ac:dyDescent="0.45">
      <c r="A120" s="3">
        <v>0</v>
      </c>
      <c r="B120" s="14" t="s">
        <v>133</v>
      </c>
      <c r="C120" s="9" t="s">
        <v>185</v>
      </c>
      <c r="D120" s="13" t="s">
        <v>59</v>
      </c>
      <c r="E120" s="9">
        <v>21</v>
      </c>
      <c r="F120" s="9">
        <v>38</v>
      </c>
      <c r="G120" s="9" t="s">
        <v>60</v>
      </c>
      <c r="H120" s="9">
        <v>0</v>
      </c>
      <c r="I120" s="9">
        <v>69</v>
      </c>
      <c r="J120" s="9" t="s">
        <v>57</v>
      </c>
      <c r="K120" s="9">
        <v>5</v>
      </c>
      <c r="L120" s="9" t="s">
        <v>93</v>
      </c>
      <c r="M120" s="10">
        <v>22</v>
      </c>
      <c r="N120" s="9">
        <v>41</v>
      </c>
      <c r="O120" s="9">
        <v>40</v>
      </c>
      <c r="P120" s="10">
        <v>333.79752595199994</v>
      </c>
      <c r="Q120" s="10">
        <v>0</v>
      </c>
      <c r="R120" s="10">
        <v>333.79752595199994</v>
      </c>
      <c r="S120" s="9" t="s">
        <v>71</v>
      </c>
      <c r="T120" s="12">
        <v>45824</v>
      </c>
      <c r="U120" s="11">
        <v>15000</v>
      </c>
      <c r="V120" s="10">
        <v>0</v>
      </c>
      <c r="W120" s="10">
        <v>15000</v>
      </c>
      <c r="X120" s="10">
        <v>0</v>
      </c>
      <c r="Y120" s="10">
        <v>0</v>
      </c>
      <c r="Z120" s="9" t="s">
        <v>135</v>
      </c>
      <c r="AA120" s="8">
        <v>16554.45</v>
      </c>
      <c r="AB120" s="8">
        <v>0</v>
      </c>
      <c r="AC120" s="8">
        <v>16554.45</v>
      </c>
      <c r="AD120" s="8">
        <v>0</v>
      </c>
      <c r="AE120" s="8">
        <v>0</v>
      </c>
      <c r="AF120" s="8">
        <v>0</v>
      </c>
      <c r="AG120" s="1" t="s">
        <v>119</v>
      </c>
      <c r="AH120" s="1" t="s">
        <v>389</v>
      </c>
      <c r="AI120" s="1">
        <v>2</v>
      </c>
      <c r="AJ120" s="3">
        <v>45824</v>
      </c>
      <c r="AK120" s="3">
        <v>0</v>
      </c>
      <c r="AL120" s="3">
        <v>0</v>
      </c>
      <c r="AM120" s="3">
        <v>0</v>
      </c>
      <c r="AN120" s="3">
        <v>0</v>
      </c>
      <c r="AO120" s="3">
        <v>45822</v>
      </c>
      <c r="AP120" s="3">
        <v>45819</v>
      </c>
      <c r="AQ120" s="3">
        <v>45823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1" t="s">
        <v>105</v>
      </c>
      <c r="BD120" s="56">
        <v>1129.8412125</v>
      </c>
    </row>
    <row r="121" spans="1:56" ht="27.75" customHeight="1" x14ac:dyDescent="0.45">
      <c r="A121" s="3">
        <v>45813</v>
      </c>
      <c r="B121" s="14" t="s">
        <v>520</v>
      </c>
      <c r="C121" s="9" t="s">
        <v>185</v>
      </c>
      <c r="D121" s="13" t="s">
        <v>59</v>
      </c>
      <c r="E121" s="9">
        <v>21</v>
      </c>
      <c r="F121" s="9">
        <v>38</v>
      </c>
      <c r="G121" s="9" t="s">
        <v>60</v>
      </c>
      <c r="H121" s="9">
        <v>0</v>
      </c>
      <c r="I121" s="9">
        <v>69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71</v>
      </c>
      <c r="T121" s="12">
        <v>45820</v>
      </c>
      <c r="U121" s="11">
        <v>4000</v>
      </c>
      <c r="V121" s="10">
        <v>0</v>
      </c>
      <c r="W121" s="10">
        <v>4000</v>
      </c>
      <c r="X121" s="10">
        <v>0</v>
      </c>
      <c r="Y121" s="10">
        <v>0</v>
      </c>
      <c r="Z121" s="9" t="s">
        <v>135</v>
      </c>
      <c r="AA121" s="8">
        <v>4414.5199999999995</v>
      </c>
      <c r="AB121" s="8">
        <v>0</v>
      </c>
      <c r="AC121" s="8">
        <v>4414.5199999999995</v>
      </c>
      <c r="AD121" s="8">
        <v>0</v>
      </c>
      <c r="AE121" s="8">
        <v>0</v>
      </c>
      <c r="AF121" s="8">
        <v>0</v>
      </c>
      <c r="AG121" s="1" t="s">
        <v>120</v>
      </c>
      <c r="AH121" s="1" t="s">
        <v>77</v>
      </c>
      <c r="AI121" s="1">
        <v>2</v>
      </c>
      <c r="AJ121" s="3">
        <v>45820</v>
      </c>
      <c r="AK121" s="3">
        <v>0</v>
      </c>
      <c r="AL121" s="3">
        <v>0</v>
      </c>
      <c r="AM121" s="3">
        <v>0</v>
      </c>
      <c r="AN121" s="3">
        <v>0</v>
      </c>
      <c r="AO121" s="3">
        <v>45818</v>
      </c>
      <c r="AP121" s="3">
        <v>45815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105</v>
      </c>
      <c r="BD121" s="56">
        <v>301.29098999999991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21</v>
      </c>
      <c r="F122" s="9">
        <v>37</v>
      </c>
      <c r="G122" s="9" t="s">
        <v>60</v>
      </c>
      <c r="H122" s="9">
        <v>0</v>
      </c>
      <c r="I122" s="9">
        <v>67</v>
      </c>
      <c r="J122" s="9" t="s">
        <v>57</v>
      </c>
      <c r="K122" s="9">
        <v>5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135</v>
      </c>
      <c r="AA122" s="8">
        <v>30887.670000000002</v>
      </c>
      <c r="AB122" s="8">
        <v>4500</v>
      </c>
      <c r="AC122" s="8">
        <v>26387.670000000002</v>
      </c>
      <c r="AD122" s="8">
        <v>0</v>
      </c>
      <c r="AE122" s="8">
        <v>0</v>
      </c>
      <c r="AF122" s="8" t="s">
        <v>58</v>
      </c>
      <c r="AG122" s="1" t="s">
        <v>119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105</v>
      </c>
      <c r="BD122" s="56">
        <v>0</v>
      </c>
    </row>
    <row r="123" spans="1:56" ht="27.75" customHeight="1" x14ac:dyDescent="0.45">
      <c r="A123" s="3">
        <v>45815</v>
      </c>
      <c r="B123" s="14" t="s">
        <v>521</v>
      </c>
      <c r="C123" s="9" t="s">
        <v>522</v>
      </c>
      <c r="D123" s="13" t="s">
        <v>523</v>
      </c>
      <c r="E123" s="9">
        <v>21</v>
      </c>
      <c r="F123" s="9">
        <v>34</v>
      </c>
      <c r="G123" s="9" t="s">
        <v>60</v>
      </c>
      <c r="H123" s="9">
        <v>0</v>
      </c>
      <c r="I123" s="9">
        <v>76</v>
      </c>
      <c r="J123" s="9" t="s">
        <v>57</v>
      </c>
      <c r="K123" s="9">
        <v>5</v>
      </c>
      <c r="L123" s="9" t="s">
        <v>92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45822</v>
      </c>
      <c r="U123" s="11">
        <v>8000</v>
      </c>
      <c r="V123" s="10">
        <v>0</v>
      </c>
      <c r="W123" s="10">
        <v>8000</v>
      </c>
      <c r="X123" s="10">
        <v>0</v>
      </c>
      <c r="Y123" s="10">
        <v>8400</v>
      </c>
      <c r="Z123" s="9" t="s">
        <v>320</v>
      </c>
      <c r="AA123" s="8">
        <v>7934.96</v>
      </c>
      <c r="AB123" s="8">
        <v>7934.96</v>
      </c>
      <c r="AC123" s="8">
        <v>0</v>
      </c>
      <c r="AD123" s="8">
        <v>0</v>
      </c>
      <c r="AE123" s="8">
        <v>0</v>
      </c>
      <c r="AF123" s="8">
        <v>0</v>
      </c>
      <c r="AG123" s="1" t="s">
        <v>121</v>
      </c>
      <c r="AH123" s="1" t="s">
        <v>74</v>
      </c>
      <c r="AI123" s="1">
        <v>2</v>
      </c>
      <c r="AJ123" s="3">
        <v>45822</v>
      </c>
      <c r="AK123" s="3">
        <v>0</v>
      </c>
      <c r="AL123" s="3">
        <v>45813</v>
      </c>
      <c r="AM123" s="3">
        <v>45820</v>
      </c>
      <c r="AN123" s="3">
        <v>45821</v>
      </c>
      <c r="AO123" s="3">
        <v>45821</v>
      </c>
      <c r="AP123" s="3">
        <v>45817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104</v>
      </c>
      <c r="BD123" s="56">
        <v>0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21</v>
      </c>
      <c r="F124" s="9">
        <v>37</v>
      </c>
      <c r="G124" s="9" t="s">
        <v>60</v>
      </c>
      <c r="H124" s="9">
        <v>0</v>
      </c>
      <c r="I124" s="9">
        <v>83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320</v>
      </c>
      <c r="AA124" s="8">
        <v>7934.96</v>
      </c>
      <c r="AB124" s="8">
        <v>7934.96</v>
      </c>
      <c r="AC124" s="8">
        <v>0</v>
      </c>
      <c r="AD124" s="8">
        <v>0</v>
      </c>
      <c r="AE124" s="8">
        <v>0</v>
      </c>
      <c r="AF124" s="8" t="s">
        <v>58</v>
      </c>
      <c r="AG124" s="1" t="s">
        <v>120</v>
      </c>
      <c r="AH124" s="1">
        <v>0</v>
      </c>
      <c r="AI124" s="1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321</v>
      </c>
      <c r="BD124" s="56">
        <v>0</v>
      </c>
    </row>
    <row r="125" spans="1:56" ht="27.75" customHeight="1" x14ac:dyDescent="0.45">
      <c r="A125" s="3">
        <v>45799</v>
      </c>
      <c r="B125" s="14" t="s">
        <v>419</v>
      </c>
      <c r="C125" s="9" t="s">
        <v>115</v>
      </c>
      <c r="D125" s="13" t="s">
        <v>298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92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>
        <v>45819</v>
      </c>
      <c r="U125" s="11">
        <v>50000</v>
      </c>
      <c r="V125" s="10">
        <v>0</v>
      </c>
      <c r="W125" s="10">
        <v>50000</v>
      </c>
      <c r="X125" s="10">
        <v>30215</v>
      </c>
      <c r="Y125" s="10">
        <v>20774.25</v>
      </c>
      <c r="Z125" s="9" t="s">
        <v>124</v>
      </c>
      <c r="AA125" s="8">
        <v>22346.6529825</v>
      </c>
      <c r="AB125" s="8">
        <v>22346.6529825</v>
      </c>
      <c r="AC125" s="8">
        <v>0</v>
      </c>
      <c r="AD125" s="8">
        <v>0</v>
      </c>
      <c r="AE125" s="8">
        <v>22346.6529825</v>
      </c>
      <c r="AF125" s="8">
        <v>0</v>
      </c>
      <c r="AG125" s="1" t="s">
        <v>120</v>
      </c>
      <c r="AH125" s="1" t="s">
        <v>68</v>
      </c>
      <c r="AI125" s="1">
        <v>4</v>
      </c>
      <c r="AJ125" s="3">
        <v>45819</v>
      </c>
      <c r="AK125" s="3">
        <v>45815</v>
      </c>
      <c r="AL125" s="3">
        <v>45809</v>
      </c>
      <c r="AM125" s="3">
        <v>45816</v>
      </c>
      <c r="AN125" s="3">
        <v>45817</v>
      </c>
      <c r="AO125" s="3">
        <v>45817</v>
      </c>
      <c r="AP125" s="3">
        <v>45814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125</v>
      </c>
      <c r="BD125" s="56">
        <v>0</v>
      </c>
    </row>
    <row r="126" spans="1:56" ht="27.75" customHeight="1" x14ac:dyDescent="0.45">
      <c r="A126" s="3">
        <v>45799</v>
      </c>
      <c r="B126" s="14" t="s">
        <v>419</v>
      </c>
      <c r="C126" s="9" t="s">
        <v>115</v>
      </c>
      <c r="D126" s="13" t="s">
        <v>324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92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>
        <v>45819</v>
      </c>
      <c r="U126" s="11">
        <v>25000</v>
      </c>
      <c r="V126" s="10">
        <v>0</v>
      </c>
      <c r="W126" s="10">
        <v>25000</v>
      </c>
      <c r="X126" s="10">
        <v>52800</v>
      </c>
      <c r="Y126" s="10">
        <v>0</v>
      </c>
      <c r="Z126" s="9" t="s">
        <v>124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120</v>
      </c>
      <c r="AH126" s="1" t="s">
        <v>68</v>
      </c>
      <c r="AI126" s="1">
        <v>4</v>
      </c>
      <c r="AJ126" s="3">
        <v>45819</v>
      </c>
      <c r="AK126" s="3">
        <v>45815</v>
      </c>
      <c r="AL126" s="3">
        <v>45809</v>
      </c>
      <c r="AM126" s="3">
        <v>45816</v>
      </c>
      <c r="AN126" s="3">
        <v>45817</v>
      </c>
      <c r="AO126" s="3">
        <v>45817</v>
      </c>
      <c r="AP126" s="3">
        <v>45814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125</v>
      </c>
      <c r="BD126" s="56">
        <v>0</v>
      </c>
    </row>
    <row r="127" spans="1:56" ht="27.75" customHeight="1" x14ac:dyDescent="0.45">
      <c r="A127" s="3">
        <v>45808</v>
      </c>
      <c r="B127" s="14" t="s">
        <v>447</v>
      </c>
      <c r="C127" s="9" t="s">
        <v>111</v>
      </c>
      <c r="D127" s="13" t="s">
        <v>394</v>
      </c>
      <c r="E127" s="9">
        <v>21</v>
      </c>
      <c r="F127" s="9">
        <v>38</v>
      </c>
      <c r="G127" s="9" t="s">
        <v>60</v>
      </c>
      <c r="H127" s="9" t="s">
        <v>66</v>
      </c>
      <c r="I127" s="9">
        <v>102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124</v>
      </c>
      <c r="AA127" s="8">
        <v>5518.15</v>
      </c>
      <c r="AB127" s="8">
        <v>4000</v>
      </c>
      <c r="AC127" s="8">
        <v>1518.1499999999996</v>
      </c>
      <c r="AD127" s="8">
        <v>0</v>
      </c>
      <c r="AE127" s="8">
        <v>5518.15</v>
      </c>
      <c r="AF127" s="8">
        <v>0</v>
      </c>
      <c r="AG127" s="1" t="s">
        <v>120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125</v>
      </c>
      <c r="BD127" s="56">
        <v>109.17522699999996</v>
      </c>
    </row>
    <row r="128" spans="1:56" ht="27.75" customHeight="1" x14ac:dyDescent="0.45">
      <c r="A128" s="3">
        <v>45799</v>
      </c>
      <c r="B128" s="14" t="s">
        <v>418</v>
      </c>
      <c r="C128" s="9" t="s">
        <v>115</v>
      </c>
      <c r="D128" s="13" t="s">
        <v>390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45821</v>
      </c>
      <c r="U128" s="11">
        <v>30000</v>
      </c>
      <c r="V128" s="10">
        <v>0</v>
      </c>
      <c r="W128" s="10">
        <v>30000</v>
      </c>
      <c r="X128" s="10">
        <v>0</v>
      </c>
      <c r="Y128" s="10">
        <v>31500</v>
      </c>
      <c r="Z128" s="9" t="s">
        <v>124</v>
      </c>
      <c r="AA128" s="8">
        <v>32270.700000000004</v>
      </c>
      <c r="AB128" s="8">
        <v>0</v>
      </c>
      <c r="AC128" s="8">
        <v>32270.700000000004</v>
      </c>
      <c r="AD128" s="8">
        <v>0</v>
      </c>
      <c r="AE128" s="8">
        <v>32270.700000000004</v>
      </c>
      <c r="AF128" s="8">
        <v>0</v>
      </c>
      <c r="AG128" s="1" t="s">
        <v>120</v>
      </c>
      <c r="AH128" s="1" t="s">
        <v>68</v>
      </c>
      <c r="AI128" s="1">
        <v>4</v>
      </c>
      <c r="AJ128" s="3">
        <v>45821</v>
      </c>
      <c r="AK128" s="3">
        <v>45817</v>
      </c>
      <c r="AL128" s="3">
        <v>45811</v>
      </c>
      <c r="AM128" s="3">
        <v>45818</v>
      </c>
      <c r="AN128" s="3">
        <v>45819</v>
      </c>
      <c r="AO128" s="3">
        <v>45819</v>
      </c>
      <c r="AP128" s="3">
        <v>45816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125</v>
      </c>
      <c r="BD128" s="56">
        <v>2320.6936060000003</v>
      </c>
    </row>
    <row r="129" spans="1:56" ht="27.75" customHeight="1" x14ac:dyDescent="0.45">
      <c r="A129" s="3">
        <v>45799</v>
      </c>
      <c r="B129" s="14" t="s">
        <v>418</v>
      </c>
      <c r="C129" s="9" t="s">
        <v>115</v>
      </c>
      <c r="D129" s="13" t="s">
        <v>341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45821</v>
      </c>
      <c r="U129" s="11">
        <v>30000</v>
      </c>
      <c r="V129" s="10">
        <v>0</v>
      </c>
      <c r="W129" s="10">
        <v>30000</v>
      </c>
      <c r="X129" s="10">
        <v>0</v>
      </c>
      <c r="Y129" s="10">
        <v>31500</v>
      </c>
      <c r="Z129" s="9" t="s">
        <v>124</v>
      </c>
      <c r="AA129" s="8">
        <v>32270.700000000004</v>
      </c>
      <c r="AB129" s="8">
        <v>0</v>
      </c>
      <c r="AC129" s="8">
        <v>32270.700000000004</v>
      </c>
      <c r="AD129" s="8">
        <v>0</v>
      </c>
      <c r="AE129" s="8">
        <v>32270.700000000004</v>
      </c>
      <c r="AF129" s="8">
        <v>0</v>
      </c>
      <c r="AG129" s="1" t="s">
        <v>120</v>
      </c>
      <c r="AH129" s="1" t="s">
        <v>68</v>
      </c>
      <c r="AI129" s="1">
        <v>4</v>
      </c>
      <c r="AJ129" s="3">
        <v>45821</v>
      </c>
      <c r="AK129" s="3">
        <v>45817</v>
      </c>
      <c r="AL129" s="3">
        <v>45811</v>
      </c>
      <c r="AM129" s="3">
        <v>45818</v>
      </c>
      <c r="AN129" s="3">
        <v>45819</v>
      </c>
      <c r="AO129" s="3">
        <v>45819</v>
      </c>
      <c r="AP129" s="3">
        <v>45816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125</v>
      </c>
      <c r="BD129" s="56">
        <v>2320.6936060000003</v>
      </c>
    </row>
    <row r="130" spans="1:56" ht="27.75" customHeight="1" x14ac:dyDescent="0.45">
      <c r="A130" s="3">
        <v>45799</v>
      </c>
      <c r="B130" s="14" t="s">
        <v>418</v>
      </c>
      <c r="C130" s="9" t="s">
        <v>115</v>
      </c>
      <c r="D130" s="13" t="s">
        <v>391</v>
      </c>
      <c r="E130" s="9">
        <v>21</v>
      </c>
      <c r="F130" s="9">
        <v>37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92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>
        <v>45821</v>
      </c>
      <c r="U130" s="11">
        <v>20000</v>
      </c>
      <c r="V130" s="10">
        <v>0</v>
      </c>
      <c r="W130" s="10">
        <v>20000</v>
      </c>
      <c r="X130" s="10">
        <v>0</v>
      </c>
      <c r="Y130" s="10">
        <v>21000</v>
      </c>
      <c r="Z130" s="9" t="s">
        <v>124</v>
      </c>
      <c r="AA130" s="8">
        <v>21513.800000000003</v>
      </c>
      <c r="AB130" s="8">
        <v>0</v>
      </c>
      <c r="AC130" s="8">
        <v>21513.800000000003</v>
      </c>
      <c r="AD130" s="8">
        <v>0</v>
      </c>
      <c r="AE130" s="8">
        <v>21513.800000000003</v>
      </c>
      <c r="AF130" s="8">
        <v>0</v>
      </c>
      <c r="AG130" s="1" t="s">
        <v>120</v>
      </c>
      <c r="AH130" s="1" t="s">
        <v>68</v>
      </c>
      <c r="AI130" s="1">
        <v>4</v>
      </c>
      <c r="AJ130" s="3">
        <v>45821</v>
      </c>
      <c r="AK130" s="3">
        <v>45817</v>
      </c>
      <c r="AL130" s="3">
        <v>45811</v>
      </c>
      <c r="AM130" s="3">
        <v>45818</v>
      </c>
      <c r="AN130" s="3">
        <v>45819</v>
      </c>
      <c r="AO130" s="3">
        <v>45819</v>
      </c>
      <c r="AP130" s="3">
        <v>45816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125</v>
      </c>
      <c r="BD130" s="56">
        <v>1547.1290706666666</v>
      </c>
    </row>
    <row r="131" spans="1:56" ht="27.75" customHeight="1" x14ac:dyDescent="0.45">
      <c r="A131" s="3">
        <v>45803</v>
      </c>
      <c r="B131" s="14" t="s">
        <v>416</v>
      </c>
      <c r="C131" s="9" t="s">
        <v>111</v>
      </c>
      <c r="D131" s="13" t="s">
        <v>417</v>
      </c>
      <c r="E131" s="9">
        <v>21</v>
      </c>
      <c r="F131" s="9">
        <v>40</v>
      </c>
      <c r="G131" s="9" t="s">
        <v>60</v>
      </c>
      <c r="H131" s="9" t="s">
        <v>66</v>
      </c>
      <c r="I131" s="9">
        <v>108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42</v>
      </c>
      <c r="O131" s="9">
        <v>40</v>
      </c>
      <c r="P131" s="10">
        <v>113.97964300799998</v>
      </c>
      <c r="Q131" s="10">
        <v>0</v>
      </c>
      <c r="R131" s="10">
        <v>113.97964300799998</v>
      </c>
      <c r="S131" s="9" t="s">
        <v>67</v>
      </c>
      <c r="T131" s="12">
        <v>45831</v>
      </c>
      <c r="U131" s="11">
        <v>5000</v>
      </c>
      <c r="V131" s="10">
        <v>0</v>
      </c>
      <c r="W131" s="10">
        <v>5000</v>
      </c>
      <c r="X131" s="10">
        <v>0</v>
      </c>
      <c r="Y131" s="10">
        <v>5250</v>
      </c>
      <c r="Z131" s="9" t="s">
        <v>124</v>
      </c>
      <c r="AA131" s="8">
        <v>5797.55</v>
      </c>
      <c r="AB131" s="8">
        <v>0</v>
      </c>
      <c r="AC131" s="8">
        <v>5797.55</v>
      </c>
      <c r="AD131" s="8">
        <v>0</v>
      </c>
      <c r="AE131" s="8">
        <v>5797.55</v>
      </c>
      <c r="AF131" s="8">
        <v>0</v>
      </c>
      <c r="AG131" s="1" t="s">
        <v>120</v>
      </c>
      <c r="AH131" s="1" t="s">
        <v>68</v>
      </c>
      <c r="AI131" s="1">
        <v>4</v>
      </c>
      <c r="AJ131" s="3">
        <v>45831</v>
      </c>
      <c r="AK131" s="3">
        <v>45827</v>
      </c>
      <c r="AL131" s="3">
        <v>45821</v>
      </c>
      <c r="AM131" s="3">
        <v>45828</v>
      </c>
      <c r="AN131" s="3">
        <v>45829</v>
      </c>
      <c r="AO131" s="3">
        <v>45829</v>
      </c>
      <c r="AP131" s="3">
        <v>45826</v>
      </c>
      <c r="AQ131" s="3">
        <v>45830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125</v>
      </c>
      <c r="BD131" s="56">
        <v>416.92114566666663</v>
      </c>
    </row>
    <row r="132" spans="1:56" ht="27.75" customHeight="1" x14ac:dyDescent="0.45">
      <c r="A132" s="3">
        <v>45815</v>
      </c>
      <c r="B132" s="14" t="s">
        <v>524</v>
      </c>
      <c r="C132" s="9" t="s">
        <v>509</v>
      </c>
      <c r="D132" s="13" t="s">
        <v>510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>
        <v>22</v>
      </c>
      <c r="N132" s="9">
        <v>40</v>
      </c>
      <c r="O132" s="9">
        <v>40</v>
      </c>
      <c r="P132" s="10">
        <v>217.10408191999997</v>
      </c>
      <c r="Q132" s="10">
        <v>0</v>
      </c>
      <c r="R132" s="10">
        <v>217.10408191999997</v>
      </c>
      <c r="S132" s="9" t="s">
        <v>71</v>
      </c>
      <c r="T132" s="12">
        <v>45825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124</v>
      </c>
      <c r="AA132" s="8">
        <v>10756.900000000001</v>
      </c>
      <c r="AB132" s="8">
        <v>0</v>
      </c>
      <c r="AC132" s="8">
        <v>10756.900000000001</v>
      </c>
      <c r="AD132" s="8">
        <v>0</v>
      </c>
      <c r="AE132" s="8">
        <v>10756.900000000001</v>
      </c>
      <c r="AF132" s="8">
        <v>0</v>
      </c>
      <c r="AG132" s="1" t="s">
        <v>61</v>
      </c>
      <c r="AH132" s="1" t="s">
        <v>68</v>
      </c>
      <c r="AI132" s="1">
        <v>4</v>
      </c>
      <c r="AJ132" s="3">
        <v>45825</v>
      </c>
      <c r="AK132" s="3">
        <v>45821</v>
      </c>
      <c r="AL132" s="3">
        <v>45815</v>
      </c>
      <c r="AM132" s="3">
        <v>45822</v>
      </c>
      <c r="AN132" s="3">
        <v>45823</v>
      </c>
      <c r="AO132" s="3">
        <v>45823</v>
      </c>
      <c r="AP132" s="3">
        <v>45820</v>
      </c>
      <c r="AQ132" s="3">
        <v>45824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125</v>
      </c>
      <c r="BD132" s="56">
        <v>773.56453533333331</v>
      </c>
    </row>
    <row r="133" spans="1:56" ht="27.75" customHeight="1" x14ac:dyDescent="0.45">
      <c r="A133" s="3">
        <v>45814</v>
      </c>
      <c r="B133" s="14" t="s">
        <v>525</v>
      </c>
      <c r="C133" s="9" t="s">
        <v>111</v>
      </c>
      <c r="D133" s="13" t="s">
        <v>511</v>
      </c>
      <c r="E133" s="9">
        <v>21</v>
      </c>
      <c r="F133" s="9">
        <v>38</v>
      </c>
      <c r="G133" s="9" t="s">
        <v>60</v>
      </c>
      <c r="H133" s="9" t="s">
        <v>76</v>
      </c>
      <c r="I133" s="9">
        <v>102</v>
      </c>
      <c r="J133" s="9" t="s">
        <v>57</v>
      </c>
      <c r="K133" s="9">
        <v>5</v>
      </c>
      <c r="L133" s="9" t="s">
        <v>92</v>
      </c>
      <c r="M133" s="10">
        <v>22</v>
      </c>
      <c r="N133" s="9">
        <v>40</v>
      </c>
      <c r="O133" s="9">
        <v>40</v>
      </c>
      <c r="P133" s="10">
        <v>65.13122457599998</v>
      </c>
      <c r="Q133" s="10">
        <v>0</v>
      </c>
      <c r="R133" s="10">
        <v>65.13122457599998</v>
      </c>
      <c r="S133" s="9" t="s">
        <v>67</v>
      </c>
      <c r="T133" s="12">
        <v>45821</v>
      </c>
      <c r="U133" s="11">
        <v>3000</v>
      </c>
      <c r="V133" s="10">
        <v>0</v>
      </c>
      <c r="W133" s="10">
        <v>3000</v>
      </c>
      <c r="X133" s="10">
        <v>0</v>
      </c>
      <c r="Y133" s="10">
        <v>3150</v>
      </c>
      <c r="Z133" s="9" t="s">
        <v>124</v>
      </c>
      <c r="AA133" s="8">
        <v>3310.89</v>
      </c>
      <c r="AB133" s="8">
        <v>0</v>
      </c>
      <c r="AC133" s="8">
        <v>3310.89</v>
      </c>
      <c r="AD133" s="8">
        <v>0</v>
      </c>
      <c r="AE133" s="8">
        <v>3310.89</v>
      </c>
      <c r="AF133" s="8">
        <v>0</v>
      </c>
      <c r="AG133" s="1" t="s">
        <v>120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45820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65</v>
      </c>
      <c r="AY133" s="2">
        <v>0</v>
      </c>
      <c r="AZ133" s="2">
        <v>0</v>
      </c>
      <c r="BA133" s="2">
        <v>0</v>
      </c>
      <c r="BB133" s="2">
        <v>0</v>
      </c>
      <c r="BC133" s="1" t="s">
        <v>125</v>
      </c>
      <c r="BD133" s="56">
        <v>238.09713619999999</v>
      </c>
    </row>
    <row r="134" spans="1:56" ht="27.75" customHeight="1" x14ac:dyDescent="0.45">
      <c r="A134" s="3">
        <v>45814</v>
      </c>
      <c r="B134" s="14" t="s">
        <v>514</v>
      </c>
      <c r="C134" s="9" t="s">
        <v>515</v>
      </c>
      <c r="D134" s="13" t="s">
        <v>516</v>
      </c>
      <c r="E134" s="9">
        <v>21</v>
      </c>
      <c r="F134" s="9">
        <v>37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45822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124</v>
      </c>
      <c r="AA134" s="8">
        <v>5378.4500000000007</v>
      </c>
      <c r="AB134" s="8">
        <v>0</v>
      </c>
      <c r="AC134" s="8">
        <v>5378.4500000000007</v>
      </c>
      <c r="AD134" s="8">
        <v>0</v>
      </c>
      <c r="AE134" s="8">
        <v>5378.4500000000007</v>
      </c>
      <c r="AF134" s="8">
        <v>0</v>
      </c>
      <c r="AG134" s="1" t="s">
        <v>120</v>
      </c>
      <c r="AH134" s="1" t="s">
        <v>68</v>
      </c>
      <c r="AI134" s="1">
        <v>4</v>
      </c>
      <c r="AJ134" s="3">
        <v>45822</v>
      </c>
      <c r="AK134" s="3">
        <v>45818</v>
      </c>
      <c r="AL134" s="3">
        <v>45812</v>
      </c>
      <c r="AM134" s="3">
        <v>45819</v>
      </c>
      <c r="AN134" s="3">
        <v>45820</v>
      </c>
      <c r="AO134" s="3">
        <v>45820</v>
      </c>
      <c r="AP134" s="3">
        <v>45817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125</v>
      </c>
      <c r="BD134" s="56">
        <v>386.78226766666666</v>
      </c>
    </row>
    <row r="135" spans="1:56" ht="27.75" customHeight="1" x14ac:dyDescent="0.45">
      <c r="A135" s="3" t="s">
        <v>141</v>
      </c>
      <c r="B135" s="14" t="s">
        <v>141</v>
      </c>
      <c r="C135" s="9" t="s">
        <v>115</v>
      </c>
      <c r="D135" s="13" t="s">
        <v>61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114</v>
      </c>
      <c r="T135" s="12">
        <v>45838</v>
      </c>
      <c r="U135" s="11">
        <v>130000</v>
      </c>
      <c r="V135" s="10">
        <v>0</v>
      </c>
      <c r="W135" s="10">
        <v>130000</v>
      </c>
      <c r="X135" s="10">
        <v>0</v>
      </c>
      <c r="Y135" s="10">
        <v>136500</v>
      </c>
      <c r="Z135" s="9" t="s">
        <v>124</v>
      </c>
      <c r="AA135" s="8">
        <v>139839.70000000001</v>
      </c>
      <c r="AB135" s="8">
        <v>0</v>
      </c>
      <c r="AC135" s="8">
        <v>139839.70000000001</v>
      </c>
      <c r="AD135" s="8">
        <v>0</v>
      </c>
      <c r="AE135" s="8">
        <v>139839.70000000001</v>
      </c>
      <c r="AF135" s="8">
        <v>0</v>
      </c>
      <c r="AG135" s="1" t="s">
        <v>119</v>
      </c>
      <c r="AH135" s="1" t="s">
        <v>68</v>
      </c>
      <c r="AI135" s="1">
        <v>4</v>
      </c>
      <c r="AJ135" s="3">
        <v>45838</v>
      </c>
      <c r="AK135" s="3">
        <v>45834</v>
      </c>
      <c r="AL135" s="3">
        <v>45828</v>
      </c>
      <c r="AM135" s="3">
        <v>45835</v>
      </c>
      <c r="AN135" s="3">
        <v>45836</v>
      </c>
      <c r="AO135" s="3">
        <v>45836</v>
      </c>
      <c r="AP135" s="3">
        <v>45833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125</v>
      </c>
      <c r="BD135" s="56">
        <v>10056.338959333332</v>
      </c>
    </row>
    <row r="136" spans="1:56" ht="27.75" customHeight="1" x14ac:dyDescent="0.45">
      <c r="A136" s="3">
        <v>45628</v>
      </c>
      <c r="B136" s="14" t="s">
        <v>226</v>
      </c>
      <c r="C136" s="9" t="s">
        <v>113</v>
      </c>
      <c r="D136" s="13" t="s">
        <v>153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45838</v>
      </c>
      <c r="U136" s="11">
        <v>8000</v>
      </c>
      <c r="V136" s="10">
        <v>0</v>
      </c>
      <c r="W136" s="10">
        <v>8000</v>
      </c>
      <c r="X136" s="10">
        <v>0</v>
      </c>
      <c r="Y136" s="10">
        <v>8400</v>
      </c>
      <c r="Z136" s="9" t="s">
        <v>124</v>
      </c>
      <c r="AA136" s="8">
        <v>8605.52</v>
      </c>
      <c r="AB136" s="8">
        <v>0</v>
      </c>
      <c r="AC136" s="8">
        <v>8605.52</v>
      </c>
      <c r="AD136" s="8">
        <v>0</v>
      </c>
      <c r="AE136" s="8">
        <v>8605.52</v>
      </c>
      <c r="AF136" s="8">
        <v>0</v>
      </c>
      <c r="AG136" s="1" t="s">
        <v>120</v>
      </c>
      <c r="AH136" s="1" t="s">
        <v>68</v>
      </c>
      <c r="AI136" s="1">
        <v>4</v>
      </c>
      <c r="AJ136" s="3">
        <v>45838</v>
      </c>
      <c r="AK136" s="3">
        <v>45834</v>
      </c>
      <c r="AL136" s="3">
        <v>45828</v>
      </c>
      <c r="AM136" s="3">
        <v>45835</v>
      </c>
      <c r="AN136" s="3">
        <v>45836</v>
      </c>
      <c r="AO136" s="3">
        <v>45836</v>
      </c>
      <c r="AP136" s="3">
        <v>45833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 t="s">
        <v>253</v>
      </c>
      <c r="AZ136" s="2">
        <v>0</v>
      </c>
      <c r="BA136" s="2">
        <v>0</v>
      </c>
      <c r="BB136" s="2">
        <v>0</v>
      </c>
      <c r="BC136" s="1" t="s">
        <v>125</v>
      </c>
      <c r="BD136" s="56">
        <v>618.85162826666658</v>
      </c>
    </row>
    <row r="137" spans="1:56" ht="27.75" customHeight="1" x14ac:dyDescent="0.45">
      <c r="A137" s="3">
        <v>45814</v>
      </c>
      <c r="B137" s="14" t="s">
        <v>526</v>
      </c>
      <c r="C137" s="9" t="s">
        <v>111</v>
      </c>
      <c r="D137" s="13" t="s">
        <v>398</v>
      </c>
      <c r="E137" s="9">
        <v>21</v>
      </c>
      <c r="F137" s="9">
        <v>40</v>
      </c>
      <c r="G137" s="9" t="s">
        <v>60</v>
      </c>
      <c r="H137" s="9" t="s">
        <v>76</v>
      </c>
      <c r="I137" s="9">
        <v>108</v>
      </c>
      <c r="J137" s="9" t="s">
        <v>57</v>
      </c>
      <c r="K137" s="9">
        <v>5</v>
      </c>
      <c r="L137" s="9" t="s">
        <v>92</v>
      </c>
      <c r="M137" s="10">
        <v>22</v>
      </c>
      <c r="N137" s="9">
        <v>42</v>
      </c>
      <c r="O137" s="9">
        <v>40</v>
      </c>
      <c r="P137" s="10">
        <v>68.387785804799989</v>
      </c>
      <c r="Q137" s="10">
        <v>0</v>
      </c>
      <c r="R137" s="10">
        <v>68.387785804799989</v>
      </c>
      <c r="S137" s="9" t="s">
        <v>67</v>
      </c>
      <c r="T137" s="12">
        <v>45821</v>
      </c>
      <c r="U137" s="11">
        <v>3000</v>
      </c>
      <c r="V137" s="10">
        <v>0</v>
      </c>
      <c r="W137" s="10">
        <v>3000</v>
      </c>
      <c r="X137" s="10">
        <v>0</v>
      </c>
      <c r="Y137" s="10">
        <v>3150</v>
      </c>
      <c r="Z137" s="9" t="s">
        <v>124</v>
      </c>
      <c r="AA137" s="8">
        <v>3478.5300000000007</v>
      </c>
      <c r="AB137" s="8">
        <v>0</v>
      </c>
      <c r="AC137" s="8">
        <v>3478.5300000000007</v>
      </c>
      <c r="AD137" s="8">
        <v>0</v>
      </c>
      <c r="AE137" s="8">
        <v>3478.5300000000007</v>
      </c>
      <c r="AF137" s="8">
        <v>0</v>
      </c>
      <c r="AG137" s="1" t="s">
        <v>120</v>
      </c>
      <c r="AH137" s="1" t="s">
        <v>68</v>
      </c>
      <c r="AI137" s="1">
        <v>4</v>
      </c>
      <c r="AJ137" s="3">
        <v>45821</v>
      </c>
      <c r="AK137" s="3">
        <v>45817</v>
      </c>
      <c r="AL137" s="3">
        <v>45811</v>
      </c>
      <c r="AM137" s="3">
        <v>45818</v>
      </c>
      <c r="AN137" s="3">
        <v>45819</v>
      </c>
      <c r="AO137" s="3">
        <v>45819</v>
      </c>
      <c r="AP137" s="3">
        <v>45816</v>
      </c>
      <c r="AQ137" s="3">
        <v>45820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125</v>
      </c>
      <c r="BD137" s="56">
        <v>250.15268740000002</v>
      </c>
    </row>
    <row r="138" spans="1:56" ht="27.75" customHeight="1" x14ac:dyDescent="0.45">
      <c r="A138" s="3">
        <v>45800</v>
      </c>
      <c r="B138" s="14" t="s">
        <v>397</v>
      </c>
      <c r="C138" s="9" t="s">
        <v>80</v>
      </c>
      <c r="D138" s="13" t="s">
        <v>398</v>
      </c>
      <c r="E138" s="9">
        <v>21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42</v>
      </c>
      <c r="O138" s="9">
        <v>40</v>
      </c>
      <c r="P138" s="10">
        <v>5.2886554355711999</v>
      </c>
      <c r="Q138" s="10">
        <v>0</v>
      </c>
      <c r="R138" s="10">
        <v>5.2886554355711999</v>
      </c>
      <c r="S138" s="9" t="s">
        <v>67</v>
      </c>
      <c r="T138" s="12">
        <v>45838</v>
      </c>
      <c r="U138" s="11">
        <v>5000</v>
      </c>
      <c r="V138" s="10">
        <v>4768</v>
      </c>
      <c r="W138" s="10">
        <v>232</v>
      </c>
      <c r="X138" s="10">
        <v>10420</v>
      </c>
      <c r="Y138" s="10">
        <v>0</v>
      </c>
      <c r="Z138" s="9" t="s">
        <v>124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120</v>
      </c>
      <c r="AH138" s="1" t="s">
        <v>68</v>
      </c>
      <c r="AI138" s="1">
        <v>4</v>
      </c>
      <c r="AJ138" s="3">
        <v>45838</v>
      </c>
      <c r="AK138" s="3">
        <v>45834</v>
      </c>
      <c r="AL138" s="3">
        <v>45828</v>
      </c>
      <c r="AM138" s="3">
        <v>45835</v>
      </c>
      <c r="AN138" s="3">
        <v>45836</v>
      </c>
      <c r="AO138" s="3">
        <v>45836</v>
      </c>
      <c r="AP138" s="3">
        <v>45833</v>
      </c>
      <c r="AQ138" s="3">
        <v>45837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0</v>
      </c>
    </row>
    <row r="139" spans="1:56" ht="27.75" customHeight="1" x14ac:dyDescent="0.45">
      <c r="A139" s="3">
        <v>45798</v>
      </c>
      <c r="B139" s="14" t="s">
        <v>399</v>
      </c>
      <c r="C139" s="9" t="s">
        <v>111</v>
      </c>
      <c r="D139" s="13" t="s">
        <v>392</v>
      </c>
      <c r="E139" s="9">
        <v>21</v>
      </c>
      <c r="F139" s="9">
        <v>38</v>
      </c>
      <c r="G139" s="9" t="s">
        <v>60</v>
      </c>
      <c r="H139" s="9" t="s">
        <v>66</v>
      </c>
      <c r="I139" s="9">
        <v>102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40</v>
      </c>
      <c r="O139" s="9">
        <v>40</v>
      </c>
      <c r="P139" s="10">
        <v>65.13122457599998</v>
      </c>
      <c r="Q139" s="10">
        <v>0</v>
      </c>
      <c r="R139" s="10">
        <v>65.13122457599998</v>
      </c>
      <c r="S139" s="9" t="s">
        <v>67</v>
      </c>
      <c r="T139" s="12" t="s">
        <v>63</v>
      </c>
      <c r="U139" s="11">
        <v>3000</v>
      </c>
      <c r="V139" s="10">
        <v>0</v>
      </c>
      <c r="W139" s="10">
        <v>3000</v>
      </c>
      <c r="X139" s="10">
        <v>0</v>
      </c>
      <c r="Y139" s="10">
        <v>3150</v>
      </c>
      <c r="Z139" s="9" t="s">
        <v>124</v>
      </c>
      <c r="AA139" s="8">
        <v>3310.89</v>
      </c>
      <c r="AB139" s="8">
        <v>0</v>
      </c>
      <c r="AC139" s="8">
        <v>3310.89</v>
      </c>
      <c r="AD139" s="8">
        <v>0</v>
      </c>
      <c r="AE139" s="8">
        <v>3310.89</v>
      </c>
      <c r="AF139" s="8">
        <v>0</v>
      </c>
      <c r="AG139" s="1" t="s">
        <v>120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238.09713619999999</v>
      </c>
    </row>
    <row r="140" spans="1:56" ht="27.75" customHeight="1" x14ac:dyDescent="0.45">
      <c r="A140" s="3">
        <v>45631</v>
      </c>
      <c r="B140" s="14" t="s">
        <v>229</v>
      </c>
      <c r="C140" s="9" t="s">
        <v>113</v>
      </c>
      <c r="D140" s="13" t="s">
        <v>153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 t="s">
        <v>63</v>
      </c>
      <c r="U140" s="11">
        <v>16000</v>
      </c>
      <c r="V140" s="10">
        <v>0</v>
      </c>
      <c r="W140" s="10">
        <v>16000</v>
      </c>
      <c r="X140" s="10">
        <v>0</v>
      </c>
      <c r="Y140" s="10">
        <v>16800</v>
      </c>
      <c r="Z140" s="9" t="s">
        <v>124</v>
      </c>
      <c r="AA140" s="8">
        <v>17211.04</v>
      </c>
      <c r="AB140" s="8">
        <v>0</v>
      </c>
      <c r="AC140" s="8">
        <v>17211.04</v>
      </c>
      <c r="AD140" s="8">
        <v>0</v>
      </c>
      <c r="AE140" s="8">
        <v>17211.04</v>
      </c>
      <c r="AF140" s="8">
        <v>0</v>
      </c>
      <c r="AG140" s="1" t="s">
        <v>61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254</v>
      </c>
      <c r="AZ140" s="2">
        <v>0</v>
      </c>
      <c r="BA140" s="2">
        <v>0</v>
      </c>
      <c r="BB140" s="2">
        <v>0</v>
      </c>
      <c r="BC140" s="1" t="s">
        <v>125</v>
      </c>
      <c r="BD140" s="56">
        <v>1237.7032565333332</v>
      </c>
    </row>
    <row r="141" spans="1:56" ht="27.75" customHeight="1" x14ac:dyDescent="0.45">
      <c r="A141" s="3">
        <v>45631</v>
      </c>
      <c r="B141" s="14" t="s">
        <v>230</v>
      </c>
      <c r="C141" s="9" t="s">
        <v>113</v>
      </c>
      <c r="D141" s="13" t="s">
        <v>153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 t="s">
        <v>63</v>
      </c>
      <c r="U141" s="11">
        <v>16000</v>
      </c>
      <c r="V141" s="10">
        <v>0</v>
      </c>
      <c r="W141" s="10">
        <v>16000</v>
      </c>
      <c r="X141" s="10">
        <v>0</v>
      </c>
      <c r="Y141" s="10">
        <v>16800</v>
      </c>
      <c r="Z141" s="9" t="s">
        <v>124</v>
      </c>
      <c r="AA141" s="8">
        <v>17211.04</v>
      </c>
      <c r="AB141" s="8">
        <v>0</v>
      </c>
      <c r="AC141" s="8">
        <v>17211.04</v>
      </c>
      <c r="AD141" s="8">
        <v>0</v>
      </c>
      <c r="AE141" s="8">
        <v>17211.04</v>
      </c>
      <c r="AF141" s="8">
        <v>0</v>
      </c>
      <c r="AG141" s="1" t="s">
        <v>120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255</v>
      </c>
      <c r="AZ141" s="2">
        <v>0</v>
      </c>
      <c r="BA141" s="2">
        <v>0</v>
      </c>
      <c r="BB141" s="2">
        <v>0</v>
      </c>
      <c r="BC141" s="1" t="s">
        <v>125</v>
      </c>
      <c r="BD141" s="56">
        <v>1237.7032565333332</v>
      </c>
    </row>
    <row r="142" spans="1:56" ht="27.75" customHeight="1" x14ac:dyDescent="0.45">
      <c r="A142" s="3" t="s">
        <v>141</v>
      </c>
      <c r="B142" s="14" t="s">
        <v>141</v>
      </c>
      <c r="C142" s="9" t="s">
        <v>113</v>
      </c>
      <c r="D142" s="13" t="s">
        <v>153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 t="s">
        <v>63</v>
      </c>
      <c r="U142" s="11">
        <v>10000</v>
      </c>
      <c r="V142" s="10">
        <v>0</v>
      </c>
      <c r="W142" s="10">
        <v>10000</v>
      </c>
      <c r="X142" s="10">
        <v>0</v>
      </c>
      <c r="Y142" s="10">
        <v>10500</v>
      </c>
      <c r="Z142" s="9" t="s">
        <v>124</v>
      </c>
      <c r="AA142" s="8">
        <v>10756.900000000001</v>
      </c>
      <c r="AB142" s="8">
        <v>0</v>
      </c>
      <c r="AC142" s="8">
        <v>10756.900000000001</v>
      </c>
      <c r="AD142" s="8">
        <v>0</v>
      </c>
      <c r="AE142" s="8">
        <v>10756.900000000001</v>
      </c>
      <c r="AF142" s="8">
        <v>0</v>
      </c>
      <c r="AG142" s="1" t="s">
        <v>119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773.56453533333331</v>
      </c>
    </row>
    <row r="143" spans="1:56" ht="27.75" customHeight="1" x14ac:dyDescent="0.45">
      <c r="A143" s="3" t="s">
        <v>141</v>
      </c>
      <c r="B143" s="14" t="s">
        <v>141</v>
      </c>
      <c r="C143" s="9" t="s">
        <v>111</v>
      </c>
      <c r="D143" s="13" t="s">
        <v>61</v>
      </c>
      <c r="E143" s="9">
        <v>21</v>
      </c>
      <c r="F143" s="9">
        <v>40</v>
      </c>
      <c r="G143" s="9" t="s">
        <v>60</v>
      </c>
      <c r="H143" s="9" t="s">
        <v>66</v>
      </c>
      <c r="I143" s="9">
        <v>108</v>
      </c>
      <c r="J143" s="9" t="s">
        <v>57</v>
      </c>
      <c r="K143" s="9">
        <v>5</v>
      </c>
      <c r="L143" s="9" t="s">
        <v>91</v>
      </c>
      <c r="M143" s="10">
        <v>22</v>
      </c>
      <c r="N143" s="9">
        <v>42</v>
      </c>
      <c r="O143" s="9">
        <v>40</v>
      </c>
      <c r="P143" s="10">
        <v>227.95928601599996</v>
      </c>
      <c r="Q143" s="10">
        <v>0</v>
      </c>
      <c r="R143" s="10">
        <v>227.95928601599996</v>
      </c>
      <c r="S143" s="9" t="s">
        <v>67</v>
      </c>
      <c r="T143" s="12" t="s">
        <v>63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124</v>
      </c>
      <c r="AA143" s="8">
        <v>11595.1</v>
      </c>
      <c r="AB143" s="8">
        <v>0</v>
      </c>
      <c r="AC143" s="8">
        <v>11595.1</v>
      </c>
      <c r="AD143" s="8">
        <v>0</v>
      </c>
      <c r="AE143" s="8">
        <v>11595.1</v>
      </c>
      <c r="AF143" s="8">
        <v>0</v>
      </c>
      <c r="AG143" s="1" t="s">
        <v>123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65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833.84229133333326</v>
      </c>
    </row>
    <row r="144" spans="1:56" ht="27.75" customHeight="1" x14ac:dyDescent="0.45">
      <c r="A144" s="3">
        <v>45066</v>
      </c>
      <c r="B144" s="14" t="s">
        <v>131</v>
      </c>
      <c r="C144" s="9" t="s">
        <v>80</v>
      </c>
      <c r="D144" s="13" t="s">
        <v>130</v>
      </c>
      <c r="E144" s="9">
        <v>21</v>
      </c>
      <c r="F144" s="9">
        <v>38</v>
      </c>
      <c r="G144" s="9" t="s">
        <v>60</v>
      </c>
      <c r="H144" s="9" t="s">
        <v>76</v>
      </c>
      <c r="I144" s="9">
        <v>102</v>
      </c>
      <c r="J144" s="9" t="s">
        <v>57</v>
      </c>
      <c r="K144" s="9">
        <v>5</v>
      </c>
      <c r="L144" s="9" t="s">
        <v>92</v>
      </c>
      <c r="M144" s="10">
        <v>22</v>
      </c>
      <c r="N144" s="9">
        <v>40</v>
      </c>
      <c r="O144" s="9">
        <v>40</v>
      </c>
      <c r="P144" s="10">
        <v>108.55204095999999</v>
      </c>
      <c r="Q144" s="10">
        <v>0</v>
      </c>
      <c r="R144" s="10">
        <v>108.55204095999999</v>
      </c>
      <c r="S144" s="9" t="s">
        <v>67</v>
      </c>
      <c r="T144" s="12" t="s">
        <v>63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124</v>
      </c>
      <c r="AA144" s="8">
        <v>5518.15</v>
      </c>
      <c r="AB144" s="8">
        <v>0</v>
      </c>
      <c r="AC144" s="8">
        <v>5518.15</v>
      </c>
      <c r="AD144" s="8">
        <v>0</v>
      </c>
      <c r="AE144" s="8">
        <v>5518.15</v>
      </c>
      <c r="AF144" s="8">
        <v>0</v>
      </c>
      <c r="AG144" s="1" t="s">
        <v>119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125</v>
      </c>
      <c r="BD144" s="56">
        <v>396.82856033333326</v>
      </c>
    </row>
    <row r="145" spans="1:56" ht="27.75" customHeight="1" x14ac:dyDescent="0.45">
      <c r="A145" s="3">
        <v>0</v>
      </c>
      <c r="B145" s="14">
        <v>0</v>
      </c>
      <c r="C145" s="9">
        <v>0</v>
      </c>
      <c r="D145" s="13">
        <v>0</v>
      </c>
      <c r="E145" s="9">
        <v>21</v>
      </c>
      <c r="F145" s="9">
        <v>37</v>
      </c>
      <c r="G145" s="9">
        <v>0</v>
      </c>
      <c r="H145" s="9">
        <v>0</v>
      </c>
      <c r="I145" s="9">
        <v>74</v>
      </c>
      <c r="J145" s="9" t="s">
        <v>57</v>
      </c>
      <c r="K145" s="9">
        <v>5</v>
      </c>
      <c r="L145" s="9">
        <v>0</v>
      </c>
      <c r="M145" s="10">
        <v>0</v>
      </c>
      <c r="N145" s="9">
        <v>0</v>
      </c>
      <c r="O145" s="9">
        <v>0</v>
      </c>
      <c r="P145" s="10">
        <v>0</v>
      </c>
      <c r="Q145" s="10" t="s">
        <v>83</v>
      </c>
      <c r="R145" s="10">
        <v>0</v>
      </c>
      <c r="S145" s="9">
        <v>0</v>
      </c>
      <c r="T145" s="12"/>
      <c r="U145" s="11">
        <v>0</v>
      </c>
      <c r="V145" s="10">
        <v>0</v>
      </c>
      <c r="W145" s="10">
        <v>0</v>
      </c>
      <c r="X145" s="10">
        <v>0</v>
      </c>
      <c r="Y145" s="10">
        <v>0</v>
      </c>
      <c r="Z145" s="9" t="s">
        <v>124</v>
      </c>
      <c r="AA145" s="8">
        <v>356690.6629825001</v>
      </c>
      <c r="AB145" s="8">
        <v>26346.6529825</v>
      </c>
      <c r="AC145" s="8">
        <v>330344.01</v>
      </c>
      <c r="AD145" s="8">
        <v>0</v>
      </c>
      <c r="AE145" s="8">
        <v>356690.6629825001</v>
      </c>
      <c r="AF145" s="8" t="s">
        <v>58</v>
      </c>
      <c r="AG145" s="1" t="s">
        <v>61</v>
      </c>
      <c r="AH145" s="1">
        <v>0</v>
      </c>
      <c r="AI145" s="1" t="s">
        <v>15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1" t="s">
        <v>126</v>
      </c>
      <c r="BD145" s="56">
        <v>0</v>
      </c>
    </row>
    <row r="146" spans="1:56" ht="27.75" customHeight="1" x14ac:dyDescent="0.45">
      <c r="A146" s="3">
        <v>9</v>
      </c>
      <c r="B146" s="14" t="s">
        <v>357</v>
      </c>
      <c r="C146" s="9" t="s">
        <v>352</v>
      </c>
      <c r="D146" s="13" t="s">
        <v>353</v>
      </c>
      <c r="E146" s="9">
        <v>22</v>
      </c>
      <c r="F146" s="9">
        <v>34</v>
      </c>
      <c r="G146" s="9" t="s">
        <v>60</v>
      </c>
      <c r="H146" s="9" t="s">
        <v>66</v>
      </c>
      <c r="I146" s="9">
        <v>115</v>
      </c>
      <c r="J146" s="9" t="s">
        <v>78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354</v>
      </c>
      <c r="T146" s="12">
        <v>45833</v>
      </c>
      <c r="U146" s="11">
        <v>239700</v>
      </c>
      <c r="V146" s="10">
        <v>0</v>
      </c>
      <c r="W146" s="10">
        <v>239700</v>
      </c>
      <c r="X146" s="10">
        <v>117200</v>
      </c>
      <c r="Y146" s="10">
        <v>128625</v>
      </c>
      <c r="Z146" s="9" t="s">
        <v>279</v>
      </c>
      <c r="AA146" s="8">
        <v>127579.27875</v>
      </c>
      <c r="AB146" s="8">
        <v>31742</v>
      </c>
      <c r="AC146" s="8">
        <v>95837.278749999998</v>
      </c>
      <c r="AD146" s="8">
        <v>0</v>
      </c>
      <c r="AE146" s="8">
        <v>127579.27875</v>
      </c>
      <c r="AF146" s="8" t="s">
        <v>355</v>
      </c>
      <c r="AG146" s="1" t="s">
        <v>61</v>
      </c>
      <c r="AH146" s="1" t="s">
        <v>68</v>
      </c>
      <c r="AI146" s="1">
        <v>4</v>
      </c>
      <c r="AJ146" s="3">
        <v>45833</v>
      </c>
      <c r="AK146" s="3">
        <v>45829</v>
      </c>
      <c r="AL146" s="3">
        <v>45823</v>
      </c>
      <c r="AM146" s="3">
        <v>45830</v>
      </c>
      <c r="AN146" s="3">
        <v>45831</v>
      </c>
      <c r="AO146" s="3">
        <v>45831</v>
      </c>
      <c r="AP146" s="3">
        <v>45828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281</v>
      </c>
      <c r="BD146" s="56">
        <v>10239.893776841667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21.6</v>
      </c>
      <c r="F147" s="9">
        <v>34</v>
      </c>
      <c r="G147" s="9">
        <v>0</v>
      </c>
      <c r="H147" s="9">
        <v>0</v>
      </c>
      <c r="I147" s="9">
        <v>97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279</v>
      </c>
      <c r="AA147" s="8">
        <v>127579.27875</v>
      </c>
      <c r="AB147" s="8">
        <v>31742</v>
      </c>
      <c r="AC147" s="8">
        <v>95837.278749999998</v>
      </c>
      <c r="AD147" s="8">
        <v>0</v>
      </c>
      <c r="AE147" s="8">
        <v>127579.27875</v>
      </c>
      <c r="AF147" s="8" t="s">
        <v>58</v>
      </c>
      <c r="AG147" s="1" t="s">
        <v>119</v>
      </c>
      <c r="AH147" s="1">
        <v>0</v>
      </c>
      <c r="AI147" s="1" t="s">
        <v>15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281</v>
      </c>
      <c r="BD147" s="56">
        <v>0</v>
      </c>
    </row>
    <row r="148" spans="1:56" ht="27.75" customHeight="1" x14ac:dyDescent="0.45">
      <c r="A148" s="3" t="s">
        <v>141</v>
      </c>
      <c r="B148" s="14" t="s">
        <v>141</v>
      </c>
      <c r="C148" s="9" t="s">
        <v>258</v>
      </c>
      <c r="D148" s="13" t="s">
        <v>61</v>
      </c>
      <c r="E148" s="9">
        <v>23</v>
      </c>
      <c r="F148" s="9">
        <v>34</v>
      </c>
      <c r="G148" s="9" t="s">
        <v>60</v>
      </c>
      <c r="H148" s="9" t="s">
        <v>66</v>
      </c>
      <c r="I148" s="9">
        <v>92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128</v>
      </c>
      <c r="T148" s="12">
        <v>45838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84</v>
      </c>
      <c r="AA148" s="8">
        <v>9918.7000000000007</v>
      </c>
      <c r="AB148" s="8">
        <v>9918.7000000000007</v>
      </c>
      <c r="AC148" s="8">
        <v>0</v>
      </c>
      <c r="AD148" s="8">
        <v>0</v>
      </c>
      <c r="AE148" s="8">
        <v>9918.7000000000007</v>
      </c>
      <c r="AF148" s="8">
        <v>0</v>
      </c>
      <c r="AG148" s="1" t="s">
        <v>61</v>
      </c>
      <c r="AH148" s="1" t="s">
        <v>68</v>
      </c>
      <c r="AI148" s="1">
        <v>4</v>
      </c>
      <c r="AJ148" s="3">
        <v>45838</v>
      </c>
      <c r="AK148" s="3">
        <v>45834</v>
      </c>
      <c r="AL148" s="3">
        <v>45828</v>
      </c>
      <c r="AM148" s="3">
        <v>45835</v>
      </c>
      <c r="AN148" s="3">
        <v>45836</v>
      </c>
      <c r="AO148" s="3">
        <v>45836</v>
      </c>
      <c r="AP148" s="3">
        <v>45833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65</v>
      </c>
      <c r="AY148" s="2">
        <v>0</v>
      </c>
      <c r="AZ148" s="2">
        <v>0</v>
      </c>
      <c r="BA148" s="2">
        <v>0</v>
      </c>
      <c r="BB148" s="2">
        <v>0</v>
      </c>
      <c r="BC148" s="1" t="s">
        <v>105</v>
      </c>
      <c r="BD148" s="56">
        <v>0</v>
      </c>
    </row>
    <row r="149" spans="1:56" ht="27.75" customHeight="1" x14ac:dyDescent="0.45">
      <c r="A149" s="3" t="s">
        <v>141</v>
      </c>
      <c r="B149" s="14" t="s">
        <v>141</v>
      </c>
      <c r="C149" s="9" t="s">
        <v>258</v>
      </c>
      <c r="D149" s="13" t="s">
        <v>61</v>
      </c>
      <c r="E149" s="9">
        <v>23</v>
      </c>
      <c r="F149" s="9">
        <v>34</v>
      </c>
      <c r="G149" s="9" t="s">
        <v>60</v>
      </c>
      <c r="H149" s="9">
        <v>0</v>
      </c>
      <c r="I149" s="9">
        <v>68</v>
      </c>
      <c r="J149" s="9" t="s">
        <v>57</v>
      </c>
      <c r="K149" s="9">
        <v>5</v>
      </c>
      <c r="L149" s="9" t="s">
        <v>93</v>
      </c>
      <c r="M149" s="10">
        <v>24</v>
      </c>
      <c r="N149" s="9">
        <v>37</v>
      </c>
      <c r="O149" s="9">
        <v>50</v>
      </c>
      <c r="P149" s="10">
        <v>273.84719423999996</v>
      </c>
      <c r="Q149" s="10">
        <v>0</v>
      </c>
      <c r="R149" s="10">
        <v>273.84719423999996</v>
      </c>
      <c r="S149" s="9" t="s">
        <v>128</v>
      </c>
      <c r="T149" s="12">
        <v>45838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84</v>
      </c>
      <c r="AA149" s="8">
        <v>9918.7000000000007</v>
      </c>
      <c r="AB149" s="8">
        <v>9918.7000000000007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72</v>
      </c>
      <c r="AI149" s="1">
        <v>3</v>
      </c>
      <c r="AJ149" s="3">
        <v>45838</v>
      </c>
      <c r="AK149" s="3">
        <v>0</v>
      </c>
      <c r="AL149" s="3">
        <v>45828</v>
      </c>
      <c r="AM149" s="3">
        <v>45835</v>
      </c>
      <c r="AN149" s="3">
        <v>45836</v>
      </c>
      <c r="AO149" s="3">
        <v>45836</v>
      </c>
      <c r="AP149" s="3">
        <v>45833</v>
      </c>
      <c r="AQ149" s="3">
        <v>45837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7.75" customHeight="1" x14ac:dyDescent="0.45">
      <c r="A150" s="3">
        <v>0</v>
      </c>
      <c r="B150" s="14">
        <v>0</v>
      </c>
      <c r="C150" s="9">
        <v>0</v>
      </c>
      <c r="D150" s="13">
        <v>0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>
        <v>0</v>
      </c>
      <c r="M150" s="10">
        <v>0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>
        <v>0</v>
      </c>
      <c r="T150" s="12"/>
      <c r="U150" s="11">
        <v>0</v>
      </c>
      <c r="V150" s="10">
        <v>0</v>
      </c>
      <c r="W150" s="10">
        <v>0</v>
      </c>
      <c r="X150" s="10">
        <v>0</v>
      </c>
      <c r="Y150" s="10">
        <v>0</v>
      </c>
      <c r="Z150" s="9" t="s">
        <v>84</v>
      </c>
      <c r="AA150" s="8">
        <v>19837.400000000001</v>
      </c>
      <c r="AB150" s="8">
        <v>19837.400000000001</v>
      </c>
      <c r="AC150" s="8">
        <v>0</v>
      </c>
      <c r="AD150" s="8">
        <v>0</v>
      </c>
      <c r="AE150" s="8">
        <v>9918.7000000000007</v>
      </c>
      <c r="AF150" s="8" t="s">
        <v>58</v>
      </c>
      <c r="AG150" s="1" t="s">
        <v>119</v>
      </c>
      <c r="AH150" s="1">
        <v>0</v>
      </c>
      <c r="AI150" s="1" t="s">
        <v>15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7.75" customHeight="1" x14ac:dyDescent="0.45">
      <c r="A151" s="3" t="s">
        <v>141</v>
      </c>
      <c r="B151" s="14" t="s">
        <v>141</v>
      </c>
      <c r="C151" s="9" t="s">
        <v>250</v>
      </c>
      <c r="D151" s="13" t="s">
        <v>61</v>
      </c>
      <c r="E151" s="9">
        <v>23</v>
      </c>
      <c r="F151" s="9">
        <v>34</v>
      </c>
      <c r="G151" s="9" t="s">
        <v>189</v>
      </c>
      <c r="H151" s="9">
        <v>0</v>
      </c>
      <c r="I151" s="9">
        <v>68</v>
      </c>
      <c r="J151" s="9" t="s">
        <v>57</v>
      </c>
      <c r="K151" s="9">
        <v>5</v>
      </c>
      <c r="L151" s="9" t="s">
        <v>92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71</v>
      </c>
      <c r="T151" s="12">
        <v>45838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191</v>
      </c>
      <c r="AA151" s="8">
        <v>9918.7000000000007</v>
      </c>
      <c r="AB151" s="8">
        <v>0</v>
      </c>
      <c r="AC151" s="8">
        <v>9918.7000000000007</v>
      </c>
      <c r="AD151" s="8">
        <v>0</v>
      </c>
      <c r="AE151" s="8">
        <v>0</v>
      </c>
      <c r="AF151" s="8">
        <v>0</v>
      </c>
      <c r="AG151" s="1" t="s">
        <v>119</v>
      </c>
      <c r="AH151" s="1" t="s">
        <v>74</v>
      </c>
      <c r="AI151" s="1">
        <v>2</v>
      </c>
      <c r="AJ151" s="3">
        <v>45838</v>
      </c>
      <c r="AK151" s="3">
        <v>0</v>
      </c>
      <c r="AL151" s="3">
        <v>45829</v>
      </c>
      <c r="AM151" s="3">
        <v>45836</v>
      </c>
      <c r="AN151" s="3">
        <v>45837</v>
      </c>
      <c r="AO151" s="3">
        <v>45837</v>
      </c>
      <c r="AP151" s="3">
        <v>45833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190</v>
      </c>
      <c r="BD151" s="56">
        <v>800.41704844444439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34</v>
      </c>
      <c r="G152" s="9" t="s">
        <v>189</v>
      </c>
      <c r="H152" s="9">
        <v>0</v>
      </c>
      <c r="I152" s="9">
        <v>68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191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122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0</v>
      </c>
    </row>
    <row r="153" spans="1:56" ht="27.75" customHeight="1" x14ac:dyDescent="0.45">
      <c r="A153" s="3">
        <v>45727</v>
      </c>
      <c r="B153" s="14" t="s">
        <v>300</v>
      </c>
      <c r="C153" s="9" t="s">
        <v>115</v>
      </c>
      <c r="D153" s="13" t="s">
        <v>59</v>
      </c>
      <c r="E153" s="9">
        <v>23</v>
      </c>
      <c r="F153" s="9">
        <v>40</v>
      </c>
      <c r="G153" s="9" t="s">
        <v>60</v>
      </c>
      <c r="H153" s="9" t="s">
        <v>66</v>
      </c>
      <c r="I153" s="9">
        <v>125</v>
      </c>
      <c r="J153" s="9" t="s">
        <v>57</v>
      </c>
      <c r="K153" s="9">
        <v>5</v>
      </c>
      <c r="L153" s="9" t="s">
        <v>221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67</v>
      </c>
      <c r="T153" s="12" t="s">
        <v>63</v>
      </c>
      <c r="U153" s="11">
        <v>1000</v>
      </c>
      <c r="V153" s="10">
        <v>0</v>
      </c>
      <c r="W153" s="10">
        <v>1000</v>
      </c>
      <c r="X153" s="10">
        <v>0</v>
      </c>
      <c r="Y153" s="10">
        <v>0</v>
      </c>
      <c r="Z153" s="9" t="s">
        <v>244</v>
      </c>
      <c r="AA153" s="8">
        <v>1159.5100000000002</v>
      </c>
      <c r="AB153" s="8">
        <v>1159.5100000000002</v>
      </c>
      <c r="AC153" s="8">
        <v>0</v>
      </c>
      <c r="AD153" s="8">
        <v>1159.5100000000002</v>
      </c>
      <c r="AE153" s="8">
        <v>0</v>
      </c>
      <c r="AF153" s="8" t="s">
        <v>247</v>
      </c>
      <c r="AG153" s="1" t="s">
        <v>119</v>
      </c>
      <c r="AH153" s="1" t="s">
        <v>156</v>
      </c>
      <c r="AI153" s="1">
        <v>2</v>
      </c>
      <c r="AJ153" s="3" t="s">
        <v>63</v>
      </c>
      <c r="AK153" s="3" t="e">
        <v>#VALUE!</v>
      </c>
      <c r="AL153" s="3">
        <v>0</v>
      </c>
      <c r="AM153" s="3">
        <v>0</v>
      </c>
      <c r="AN153" s="3">
        <v>0</v>
      </c>
      <c r="AO153" s="3" t="e">
        <v>#VALUE!</v>
      </c>
      <c r="AP153" s="3" t="e">
        <v>#VALUE!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152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108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37</v>
      </c>
      <c r="G154" s="9">
        <v>0</v>
      </c>
      <c r="H154" s="9">
        <v>0</v>
      </c>
      <c r="I154" s="9">
        <v>85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244</v>
      </c>
      <c r="AA154" s="8">
        <v>1159.5100000000002</v>
      </c>
      <c r="AB154" s="8">
        <v>1159.5100000000002</v>
      </c>
      <c r="AC154" s="8">
        <v>0</v>
      </c>
      <c r="AD154" s="8">
        <v>1159.5100000000002</v>
      </c>
      <c r="AE154" s="8">
        <v>0</v>
      </c>
      <c r="AF154" s="8" t="s">
        <v>58</v>
      </c>
      <c r="AG154" s="1" t="s">
        <v>119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245</v>
      </c>
      <c r="BD154" s="56">
        <v>0</v>
      </c>
    </row>
    <row r="155" spans="1:56" ht="27.75" customHeight="1" x14ac:dyDescent="0.45">
      <c r="A155" s="3">
        <v>45601</v>
      </c>
      <c r="B155" s="14" t="s">
        <v>216</v>
      </c>
      <c r="C155" s="9" t="s">
        <v>94</v>
      </c>
      <c r="D155" s="13" t="s">
        <v>110</v>
      </c>
      <c r="E155" s="9">
        <v>23</v>
      </c>
      <c r="F155" s="9">
        <v>37</v>
      </c>
      <c r="G155" s="9" t="s">
        <v>60</v>
      </c>
      <c r="H155" s="9">
        <v>0</v>
      </c>
      <c r="I155" s="9">
        <v>130</v>
      </c>
      <c r="J155" s="9" t="s">
        <v>57</v>
      </c>
      <c r="K155" s="9">
        <v>5</v>
      </c>
      <c r="L155" s="9" t="s">
        <v>92</v>
      </c>
      <c r="M155" s="10">
        <v>24</v>
      </c>
      <c r="N155" s="9">
        <v>40</v>
      </c>
      <c r="O155" s="9">
        <v>55</v>
      </c>
      <c r="P155" s="10">
        <v>1758.5430635519999</v>
      </c>
      <c r="Q155" s="10">
        <v>0</v>
      </c>
      <c r="R155" s="10">
        <v>1758.5430635519999</v>
      </c>
      <c r="S155" s="9" t="s">
        <v>100</v>
      </c>
      <c r="T155" s="12">
        <v>45831</v>
      </c>
      <c r="U155" s="11">
        <v>54000</v>
      </c>
      <c r="V155" s="10">
        <v>0</v>
      </c>
      <c r="W155" s="10">
        <v>54000</v>
      </c>
      <c r="X155" s="10">
        <v>0</v>
      </c>
      <c r="Y155" s="10">
        <v>56700</v>
      </c>
      <c r="Z155" s="9" t="s">
        <v>101</v>
      </c>
      <c r="AA155" s="8">
        <v>58087.26</v>
      </c>
      <c r="AB155" s="8">
        <v>58087.26</v>
      </c>
      <c r="AC155" s="8">
        <v>0</v>
      </c>
      <c r="AD155" s="8">
        <v>0</v>
      </c>
      <c r="AE155" s="8">
        <v>0</v>
      </c>
      <c r="AF155" s="8">
        <v>0</v>
      </c>
      <c r="AG155" s="1" t="s">
        <v>120</v>
      </c>
      <c r="AH155" s="1" t="s">
        <v>72</v>
      </c>
      <c r="AI155" s="1">
        <v>3</v>
      </c>
      <c r="AJ155" s="3">
        <v>45831</v>
      </c>
      <c r="AK155" s="3">
        <v>0</v>
      </c>
      <c r="AL155" s="3">
        <v>45821</v>
      </c>
      <c r="AM155" s="3">
        <v>45828</v>
      </c>
      <c r="AN155" s="3">
        <v>45829</v>
      </c>
      <c r="AO155" s="3">
        <v>45829</v>
      </c>
      <c r="AP155" s="3">
        <v>45826</v>
      </c>
      <c r="AQ155" s="3">
        <v>45830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117</v>
      </c>
      <c r="BD155" s="56">
        <v>0</v>
      </c>
    </row>
    <row r="156" spans="1:56" ht="27.75" customHeight="1" x14ac:dyDescent="0.45">
      <c r="A156" s="3">
        <v>45601</v>
      </c>
      <c r="B156" s="14" t="s">
        <v>216</v>
      </c>
      <c r="C156" s="9" t="s">
        <v>94</v>
      </c>
      <c r="D156" s="13" t="s">
        <v>110</v>
      </c>
      <c r="E156" s="9">
        <v>23</v>
      </c>
      <c r="F156" s="9">
        <v>37</v>
      </c>
      <c r="G156" s="9" t="s">
        <v>60</v>
      </c>
      <c r="H156" s="9">
        <v>0</v>
      </c>
      <c r="I156" s="9">
        <v>130</v>
      </c>
      <c r="J156" s="9" t="s">
        <v>57</v>
      </c>
      <c r="K156" s="9">
        <v>5</v>
      </c>
      <c r="L156" s="9" t="s">
        <v>92</v>
      </c>
      <c r="M156" s="10">
        <v>24</v>
      </c>
      <c r="N156" s="9">
        <v>40</v>
      </c>
      <c r="O156" s="9">
        <v>55</v>
      </c>
      <c r="P156" s="10">
        <v>1758.5430635519999</v>
      </c>
      <c r="Q156" s="10">
        <v>0</v>
      </c>
      <c r="R156" s="10">
        <v>1758.5430635519999</v>
      </c>
      <c r="S156" s="9" t="s">
        <v>100</v>
      </c>
      <c r="T156" s="12">
        <v>45835</v>
      </c>
      <c r="U156" s="11">
        <v>54000</v>
      </c>
      <c r="V156" s="10">
        <v>0</v>
      </c>
      <c r="W156" s="10">
        <v>54000</v>
      </c>
      <c r="X156" s="10">
        <v>0</v>
      </c>
      <c r="Y156" s="10">
        <v>56700</v>
      </c>
      <c r="Z156" s="9" t="s">
        <v>101</v>
      </c>
      <c r="AA156" s="8">
        <v>58087.26</v>
      </c>
      <c r="AB156" s="8">
        <v>4678</v>
      </c>
      <c r="AC156" s="8">
        <v>53409.26</v>
      </c>
      <c r="AD156" s="8">
        <v>0</v>
      </c>
      <c r="AE156" s="8">
        <v>0</v>
      </c>
      <c r="AF156" s="8">
        <v>0</v>
      </c>
      <c r="AG156" s="1" t="s">
        <v>120</v>
      </c>
      <c r="AH156" s="1" t="s">
        <v>72</v>
      </c>
      <c r="AI156" s="1">
        <v>3</v>
      </c>
      <c r="AJ156" s="3">
        <v>45835</v>
      </c>
      <c r="AK156" s="3">
        <v>0</v>
      </c>
      <c r="AL156" s="3">
        <v>45825</v>
      </c>
      <c r="AM156" s="3">
        <v>45832</v>
      </c>
      <c r="AN156" s="3">
        <v>45833</v>
      </c>
      <c r="AO156" s="3">
        <v>45833</v>
      </c>
      <c r="AP156" s="3">
        <v>45830</v>
      </c>
      <c r="AQ156" s="3">
        <v>45834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117</v>
      </c>
      <c r="BD156" s="56">
        <v>6841.9190727722225</v>
      </c>
    </row>
    <row r="157" spans="1:56" ht="27.75" customHeight="1" x14ac:dyDescent="0.45">
      <c r="A157" s="3">
        <v>45601</v>
      </c>
      <c r="B157" s="14" t="s">
        <v>216</v>
      </c>
      <c r="C157" s="9" t="s">
        <v>94</v>
      </c>
      <c r="D157" s="13" t="s">
        <v>110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40</v>
      </c>
      <c r="O157" s="9">
        <v>55</v>
      </c>
      <c r="P157" s="10">
        <v>1396.4134549094399</v>
      </c>
      <c r="Q157" s="10">
        <v>0</v>
      </c>
      <c r="R157" s="10">
        <v>1396.4134549094399</v>
      </c>
      <c r="S157" s="9" t="s">
        <v>100</v>
      </c>
      <c r="T157" s="12">
        <v>45842</v>
      </c>
      <c r="U157" s="11">
        <v>50800</v>
      </c>
      <c r="V157" s="10">
        <v>7920</v>
      </c>
      <c r="W157" s="10">
        <v>42880</v>
      </c>
      <c r="X157" s="10">
        <v>0</v>
      </c>
      <c r="Y157" s="10">
        <v>45024</v>
      </c>
      <c r="Z157" s="9" t="s">
        <v>101</v>
      </c>
      <c r="AA157" s="8">
        <v>46125.587200000002</v>
      </c>
      <c r="AB157" s="8">
        <v>0</v>
      </c>
      <c r="AC157" s="8">
        <v>46125.587200000002</v>
      </c>
      <c r="AD157" s="8">
        <v>0</v>
      </c>
      <c r="AE157" s="8">
        <v>0</v>
      </c>
      <c r="AF157" s="8">
        <v>0</v>
      </c>
      <c r="AG157" s="1" t="s">
        <v>120</v>
      </c>
      <c r="AH157" s="1" t="s">
        <v>72</v>
      </c>
      <c r="AI157" s="1">
        <v>3</v>
      </c>
      <c r="AJ157" s="3">
        <v>45842</v>
      </c>
      <c r="AK157" s="3">
        <v>0</v>
      </c>
      <c r="AL157" s="3">
        <v>45832</v>
      </c>
      <c r="AM157" s="3">
        <v>45839</v>
      </c>
      <c r="AN157" s="3">
        <v>45840</v>
      </c>
      <c r="AO157" s="3">
        <v>45840</v>
      </c>
      <c r="AP157" s="3">
        <v>45837</v>
      </c>
      <c r="AQ157" s="3">
        <v>45841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117</v>
      </c>
      <c r="BD157" s="56">
        <v>5908.8542849404448</v>
      </c>
    </row>
    <row r="158" spans="1:56" ht="27.75" customHeight="1" x14ac:dyDescent="0.45">
      <c r="A158" s="3">
        <v>45601</v>
      </c>
      <c r="B158" s="14" t="s">
        <v>216</v>
      </c>
      <c r="C158" s="9" t="s">
        <v>94</v>
      </c>
      <c r="D158" s="13" t="s">
        <v>151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40</v>
      </c>
      <c r="O158" s="9">
        <v>55</v>
      </c>
      <c r="P158" s="10">
        <v>4070.701536</v>
      </c>
      <c r="Q158" s="10">
        <v>264</v>
      </c>
      <c r="R158" s="10">
        <v>3806.701536</v>
      </c>
      <c r="S158" s="9" t="s">
        <v>100</v>
      </c>
      <c r="T158" s="12" t="s">
        <v>63</v>
      </c>
      <c r="U158" s="11">
        <v>200000</v>
      </c>
      <c r="V158" s="10">
        <v>75000</v>
      </c>
      <c r="W158" s="10">
        <v>125000</v>
      </c>
      <c r="X158" s="10">
        <v>0</v>
      </c>
      <c r="Y158" s="10">
        <v>131250</v>
      </c>
      <c r="Z158" s="9" t="s">
        <v>276</v>
      </c>
      <c r="AA158" s="8">
        <v>134461.25</v>
      </c>
      <c r="AB158" s="8">
        <v>0</v>
      </c>
      <c r="AC158" s="8">
        <v>134461.25</v>
      </c>
      <c r="AD158" s="8">
        <v>0</v>
      </c>
      <c r="AE158" s="8">
        <v>0</v>
      </c>
      <c r="AF158" s="8" t="s">
        <v>277</v>
      </c>
      <c r="AG158" s="1" t="s">
        <v>120</v>
      </c>
      <c r="AH158" s="1" t="s">
        <v>72</v>
      </c>
      <c r="AI158" s="1">
        <v>3</v>
      </c>
      <c r="AJ158" s="3" t="s">
        <v>63</v>
      </c>
      <c r="AK158" s="3">
        <v>0</v>
      </c>
      <c r="AL158" s="3" t="e">
        <v>#VALUE!</v>
      </c>
      <c r="AM158" s="3" t="e">
        <v>#VALUE!</v>
      </c>
      <c r="AN158" s="3" t="e">
        <v>#VALUE!</v>
      </c>
      <c r="AO158" s="3" t="e">
        <v>#VALUE!</v>
      </c>
      <c r="AP158" s="3" t="e">
        <v>#VALUE!</v>
      </c>
      <c r="AQ158" s="3" t="e">
        <v>#VALUE!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 t="s">
        <v>377</v>
      </c>
      <c r="AZ158" s="2">
        <v>0</v>
      </c>
      <c r="BA158" s="2">
        <v>0</v>
      </c>
      <c r="BB158" s="2">
        <v>0</v>
      </c>
      <c r="BC158" s="1" t="s">
        <v>117</v>
      </c>
      <c r="BD158" s="56">
        <v>17224.971679513892</v>
      </c>
    </row>
    <row r="159" spans="1:56" ht="27.75" customHeight="1" x14ac:dyDescent="0.45">
      <c r="A159" s="3">
        <v>45601</v>
      </c>
      <c r="B159" s="14" t="s">
        <v>216</v>
      </c>
      <c r="C159" s="9" t="s">
        <v>94</v>
      </c>
      <c r="D159" s="13" t="s">
        <v>151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92</v>
      </c>
      <c r="M159" s="10">
        <v>24</v>
      </c>
      <c r="N159" s="9">
        <v>40</v>
      </c>
      <c r="O159" s="9">
        <v>55</v>
      </c>
      <c r="P159" s="10">
        <v>6513.1224575999995</v>
      </c>
      <c r="Q159" s="10">
        <v>0</v>
      </c>
      <c r="R159" s="10">
        <v>6513.1224575999995</v>
      </c>
      <c r="S159" s="9" t="s">
        <v>100</v>
      </c>
      <c r="T159" s="12" t="s">
        <v>63</v>
      </c>
      <c r="U159" s="11">
        <v>200000</v>
      </c>
      <c r="V159" s="10">
        <v>0</v>
      </c>
      <c r="W159" s="10">
        <v>200000</v>
      </c>
      <c r="X159" s="10">
        <v>0</v>
      </c>
      <c r="Y159" s="10">
        <v>210000</v>
      </c>
      <c r="Z159" s="9" t="s">
        <v>276</v>
      </c>
      <c r="AA159" s="8">
        <v>215138.00000000003</v>
      </c>
      <c r="AB159" s="8">
        <v>0</v>
      </c>
      <c r="AC159" s="8">
        <v>215138.00000000003</v>
      </c>
      <c r="AD159" s="8">
        <v>0</v>
      </c>
      <c r="AE159" s="8">
        <v>0</v>
      </c>
      <c r="AF159" s="8" t="s">
        <v>277</v>
      </c>
      <c r="AG159" s="1" t="s">
        <v>119</v>
      </c>
      <c r="AH159" s="1" t="s">
        <v>72</v>
      </c>
      <c r="AI159" s="1">
        <v>3</v>
      </c>
      <c r="AJ159" s="3" t="s">
        <v>63</v>
      </c>
      <c r="AK159" s="3">
        <v>0</v>
      </c>
      <c r="AL159" s="3" t="e">
        <v>#VALUE!</v>
      </c>
      <c r="AM159" s="3" t="e">
        <v>#VALUE!</v>
      </c>
      <c r="AN159" s="3" t="e">
        <v>#VALUE!</v>
      </c>
      <c r="AO159" s="3" t="e">
        <v>#VALUE!</v>
      </c>
      <c r="AP159" s="3" t="e">
        <v>#VALUE!</v>
      </c>
      <c r="AQ159" s="3" t="e">
        <v>#VALUE!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45858</v>
      </c>
      <c r="AZ159" s="2">
        <v>0</v>
      </c>
      <c r="BA159" s="2">
        <v>0</v>
      </c>
      <c r="BB159" s="2">
        <v>0</v>
      </c>
      <c r="BC159" s="1" t="s">
        <v>117</v>
      </c>
      <c r="BD159" s="56">
        <v>27559.954687222227</v>
      </c>
    </row>
    <row r="160" spans="1:56" ht="27.75" customHeight="1" x14ac:dyDescent="0.45">
      <c r="A160" s="3">
        <v>45601</v>
      </c>
      <c r="B160" s="14" t="s">
        <v>216</v>
      </c>
      <c r="C160" s="9" t="s">
        <v>94</v>
      </c>
      <c r="D160" s="13" t="s">
        <v>151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6513.1224575999995</v>
      </c>
      <c r="Q160" s="10">
        <v>0</v>
      </c>
      <c r="R160" s="10">
        <v>6513.1224575999995</v>
      </c>
      <c r="S160" s="9" t="s">
        <v>100</v>
      </c>
      <c r="T160" s="12" t="s">
        <v>63</v>
      </c>
      <c r="U160" s="11">
        <v>200000</v>
      </c>
      <c r="V160" s="10">
        <v>0</v>
      </c>
      <c r="W160" s="10">
        <v>200000</v>
      </c>
      <c r="X160" s="10">
        <v>0</v>
      </c>
      <c r="Y160" s="10">
        <v>210000</v>
      </c>
      <c r="Z160" s="9" t="s">
        <v>101</v>
      </c>
      <c r="AA160" s="8">
        <v>215138.00000000003</v>
      </c>
      <c r="AB160" s="8">
        <v>0</v>
      </c>
      <c r="AC160" s="8">
        <v>215138.00000000003</v>
      </c>
      <c r="AD160" s="8">
        <v>0</v>
      </c>
      <c r="AE160" s="8">
        <v>0</v>
      </c>
      <c r="AF160" s="8" t="s">
        <v>277</v>
      </c>
      <c r="AG160" s="1" t="s">
        <v>119</v>
      </c>
      <c r="AH160" s="1" t="s">
        <v>72</v>
      </c>
      <c r="AI160" s="1">
        <v>3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45889</v>
      </c>
      <c r="AZ160" s="2">
        <v>0</v>
      </c>
      <c r="BA160" s="2">
        <v>0</v>
      </c>
      <c r="BB160" s="2">
        <v>0</v>
      </c>
      <c r="BC160" s="1" t="s">
        <v>117</v>
      </c>
      <c r="BD160" s="56">
        <v>27559.954687222227</v>
      </c>
    </row>
    <row r="161" spans="1:56" ht="27.75" customHeight="1" x14ac:dyDescent="0.45">
      <c r="A161" s="3">
        <v>45601</v>
      </c>
      <c r="B161" s="14" t="s">
        <v>216</v>
      </c>
      <c r="C161" s="9" t="s">
        <v>94</v>
      </c>
      <c r="D161" s="13" t="s">
        <v>151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3461.0081427440637</v>
      </c>
      <c r="Q161" s="10">
        <v>0</v>
      </c>
      <c r="R161" s="10">
        <v>3461.0081427440637</v>
      </c>
      <c r="S161" s="9" t="s">
        <v>100</v>
      </c>
      <c r="T161" s="12" t="s">
        <v>63</v>
      </c>
      <c r="U161" s="11">
        <v>106278</v>
      </c>
      <c r="V161" s="10">
        <v>0</v>
      </c>
      <c r="W161" s="10">
        <v>106278</v>
      </c>
      <c r="X161" s="10">
        <v>0</v>
      </c>
      <c r="Y161" s="10">
        <v>111591.90000000001</v>
      </c>
      <c r="Z161" s="9" t="s">
        <v>101</v>
      </c>
      <c r="AA161" s="8">
        <v>114322.18182000001</v>
      </c>
      <c r="AB161" s="8">
        <v>0</v>
      </c>
      <c r="AC161" s="8">
        <v>114322.18182000001</v>
      </c>
      <c r="AD161" s="8">
        <v>0</v>
      </c>
      <c r="AE161" s="8">
        <v>0</v>
      </c>
      <c r="AF161" s="8" t="s">
        <v>277</v>
      </c>
      <c r="AG161" s="1" t="s">
        <v>119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117</v>
      </c>
      <c r="BD161" s="56">
        <v>14645.084321243019</v>
      </c>
    </row>
    <row r="162" spans="1:56" ht="27.75" customHeight="1" x14ac:dyDescent="0.45">
      <c r="A162" s="3">
        <v>45601</v>
      </c>
      <c r="B162" s="14" t="s">
        <v>216</v>
      </c>
      <c r="C162" s="9" t="s">
        <v>94</v>
      </c>
      <c r="D162" s="13" t="s">
        <v>151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0</v>
      </c>
      <c r="Q162" s="10">
        <v>0</v>
      </c>
      <c r="R162" s="10">
        <v>0</v>
      </c>
      <c r="S162" s="9" t="s">
        <v>100</v>
      </c>
      <c r="T162" s="12" t="s">
        <v>137</v>
      </c>
      <c r="U162" s="11">
        <v>10000</v>
      </c>
      <c r="V162" s="10">
        <v>12607</v>
      </c>
      <c r="W162" s="10">
        <v>0</v>
      </c>
      <c r="X162" s="10">
        <v>56730</v>
      </c>
      <c r="Y162" s="10">
        <v>0</v>
      </c>
      <c r="Z162" s="9" t="s">
        <v>276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119</v>
      </c>
      <c r="AH162" s="1" t="s">
        <v>72</v>
      </c>
      <c r="AI162" s="1">
        <v>3</v>
      </c>
      <c r="AJ162" s="3" t="s">
        <v>137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 t="s">
        <v>280</v>
      </c>
      <c r="AZ162" s="2">
        <v>0</v>
      </c>
      <c r="BA162" s="2">
        <v>0</v>
      </c>
      <c r="BB162" s="2">
        <v>0</v>
      </c>
      <c r="BC162" s="1" t="s">
        <v>117</v>
      </c>
      <c r="BD162" s="56">
        <v>0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23</v>
      </c>
      <c r="F163" s="9">
        <v>37</v>
      </c>
      <c r="G163" s="9">
        <v>0</v>
      </c>
      <c r="H163" s="9">
        <v>0</v>
      </c>
      <c r="I163" s="9">
        <v>128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101</v>
      </c>
      <c r="AA163" s="8">
        <v>841359.53902000003</v>
      </c>
      <c r="AB163" s="8">
        <v>62765.26</v>
      </c>
      <c r="AC163" s="8">
        <v>778594.27902000013</v>
      </c>
      <c r="AD163" s="8">
        <v>0</v>
      </c>
      <c r="AE163" s="8">
        <v>0</v>
      </c>
      <c r="AF163" s="8" t="s">
        <v>58</v>
      </c>
      <c r="AG163" s="1" t="s">
        <v>119</v>
      </c>
      <c r="AH163" s="1">
        <v>0</v>
      </c>
      <c r="AI163" s="1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118</v>
      </c>
      <c r="BD163" s="56">
        <v>0</v>
      </c>
    </row>
    <row r="164" spans="1:56" ht="27.75" customHeight="1" x14ac:dyDescent="0.45">
      <c r="A164" s="3">
        <v>45804</v>
      </c>
      <c r="B164" s="14" t="s">
        <v>491</v>
      </c>
      <c r="C164" s="9" t="s">
        <v>145</v>
      </c>
      <c r="D164" s="13" t="s">
        <v>59</v>
      </c>
      <c r="E164" s="9">
        <v>26</v>
      </c>
      <c r="F164" s="9">
        <v>39</v>
      </c>
      <c r="G164" s="9" t="s">
        <v>60</v>
      </c>
      <c r="H164" s="9">
        <v>0</v>
      </c>
      <c r="I164" s="9">
        <v>93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128</v>
      </c>
      <c r="T164" s="12">
        <v>45818</v>
      </c>
      <c r="U164" s="11">
        <v>8800</v>
      </c>
      <c r="V164" s="10">
        <v>0</v>
      </c>
      <c r="W164" s="10">
        <v>8800</v>
      </c>
      <c r="X164" s="10">
        <v>0</v>
      </c>
      <c r="Y164" s="10">
        <v>0</v>
      </c>
      <c r="Z164" s="9" t="s">
        <v>85</v>
      </c>
      <c r="AA164" s="8">
        <v>9957.8160000000007</v>
      </c>
      <c r="AB164" s="8">
        <v>3720</v>
      </c>
      <c r="AC164" s="8">
        <v>6237.8160000000007</v>
      </c>
      <c r="AD164" s="8">
        <v>0</v>
      </c>
      <c r="AE164" s="8">
        <v>0</v>
      </c>
      <c r="AF164" s="8">
        <v>0</v>
      </c>
      <c r="AG164" s="1" t="s">
        <v>119</v>
      </c>
      <c r="AH164" s="1" t="s">
        <v>77</v>
      </c>
      <c r="AI164" s="1">
        <v>1</v>
      </c>
      <c r="AJ164" s="3">
        <v>45818</v>
      </c>
      <c r="AK164" s="3">
        <v>0</v>
      </c>
      <c r="AL164" s="3">
        <v>0</v>
      </c>
      <c r="AM164" s="3">
        <v>0</v>
      </c>
      <c r="AN164" s="3">
        <v>0</v>
      </c>
      <c r="AO164" s="3">
        <v>45817</v>
      </c>
      <c r="AP164" s="3">
        <v>45813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1" t="s">
        <v>105</v>
      </c>
      <c r="BD164" s="56">
        <v>503.66898746666669</v>
      </c>
    </row>
    <row r="165" spans="1:56" ht="27.75" customHeight="1" x14ac:dyDescent="0.45">
      <c r="A165" s="3" t="s">
        <v>141</v>
      </c>
      <c r="B165" s="14" t="s">
        <v>141</v>
      </c>
      <c r="C165" s="9" t="s">
        <v>148</v>
      </c>
      <c r="D165" s="13" t="s">
        <v>59</v>
      </c>
      <c r="E165" s="9">
        <v>26</v>
      </c>
      <c r="F165" s="9">
        <v>42</v>
      </c>
      <c r="G165" s="9" t="s">
        <v>60</v>
      </c>
      <c r="H165" s="9">
        <v>0</v>
      </c>
      <c r="I165" s="9">
        <v>100</v>
      </c>
      <c r="J165" s="9" t="s">
        <v>57</v>
      </c>
      <c r="K165" s="9">
        <v>5</v>
      </c>
      <c r="L165" s="9" t="s">
        <v>93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71</v>
      </c>
      <c r="T165" s="12">
        <v>45838</v>
      </c>
      <c r="U165" s="11">
        <v>40000</v>
      </c>
      <c r="V165" s="10">
        <v>0</v>
      </c>
      <c r="W165" s="10">
        <v>40000</v>
      </c>
      <c r="X165" s="10">
        <v>0</v>
      </c>
      <c r="Y165" s="10">
        <v>0</v>
      </c>
      <c r="Z165" s="9" t="s">
        <v>85</v>
      </c>
      <c r="AA165" s="8">
        <v>48615.600000000006</v>
      </c>
      <c r="AB165" s="8">
        <v>0</v>
      </c>
      <c r="AC165" s="8">
        <v>48615.600000000006</v>
      </c>
      <c r="AD165" s="8">
        <v>0</v>
      </c>
      <c r="AE165" s="8">
        <v>0</v>
      </c>
      <c r="AF165" s="8">
        <v>0</v>
      </c>
      <c r="AG165" s="1" t="s">
        <v>121</v>
      </c>
      <c r="AH165" s="1" t="s">
        <v>77</v>
      </c>
      <c r="AI165" s="1">
        <v>1</v>
      </c>
      <c r="AJ165" s="3">
        <v>45838</v>
      </c>
      <c r="AK165" s="3">
        <v>0</v>
      </c>
      <c r="AL165" s="3">
        <v>0</v>
      </c>
      <c r="AM165" s="3">
        <v>0</v>
      </c>
      <c r="AN165" s="3">
        <v>0</v>
      </c>
      <c r="AO165" s="3">
        <v>45837</v>
      </c>
      <c r="AP165" s="3">
        <v>45833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105</v>
      </c>
      <c r="BD165" s="56">
        <v>3925.4396133333335</v>
      </c>
    </row>
    <row r="166" spans="1:56" ht="27.75" customHeight="1" x14ac:dyDescent="0.45">
      <c r="A166" s="3" t="s">
        <v>141</v>
      </c>
      <c r="B166" s="14" t="s">
        <v>141</v>
      </c>
      <c r="C166" s="9" t="s">
        <v>196</v>
      </c>
      <c r="D166" s="13" t="s">
        <v>61</v>
      </c>
      <c r="E166" s="9">
        <v>26</v>
      </c>
      <c r="F166" s="9">
        <v>41</v>
      </c>
      <c r="G166" s="9" t="s">
        <v>60</v>
      </c>
      <c r="H166" s="9">
        <v>0</v>
      </c>
      <c r="I166" s="9">
        <v>97</v>
      </c>
      <c r="J166" s="9" t="s">
        <v>57</v>
      </c>
      <c r="K166" s="9">
        <v>5</v>
      </c>
      <c r="L166" s="9" t="s">
        <v>92</v>
      </c>
      <c r="M166" s="10">
        <v>27</v>
      </c>
      <c r="N166" s="9">
        <v>43</v>
      </c>
      <c r="O166" s="9">
        <v>40</v>
      </c>
      <c r="P166" s="10">
        <v>286.42936262399996</v>
      </c>
      <c r="Q166" s="10">
        <v>0</v>
      </c>
      <c r="R166" s="10">
        <v>286.42936262399996</v>
      </c>
      <c r="S166" s="9" t="s">
        <v>204</v>
      </c>
      <c r="T166" s="12">
        <v>45838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85</v>
      </c>
      <c r="AA166" s="8">
        <v>11874.499999999998</v>
      </c>
      <c r="AB166" s="8">
        <v>0</v>
      </c>
      <c r="AC166" s="8">
        <v>11874.499999999998</v>
      </c>
      <c r="AD166" s="8">
        <v>0</v>
      </c>
      <c r="AE166" s="8">
        <v>0</v>
      </c>
      <c r="AF166" s="8">
        <v>0</v>
      </c>
      <c r="AG166" s="1" t="s">
        <v>121</v>
      </c>
      <c r="AH166" s="1" t="s">
        <v>72</v>
      </c>
      <c r="AI166" s="1">
        <v>3</v>
      </c>
      <c r="AJ166" s="3">
        <v>45838</v>
      </c>
      <c r="AK166" s="3">
        <v>0</v>
      </c>
      <c r="AL166" s="3">
        <v>45828</v>
      </c>
      <c r="AM166" s="3">
        <v>45835</v>
      </c>
      <c r="AN166" s="3">
        <v>45836</v>
      </c>
      <c r="AO166" s="3">
        <v>45836</v>
      </c>
      <c r="AP166" s="3">
        <v>45833</v>
      </c>
      <c r="AQ166" s="3">
        <v>45837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65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958.79990555555537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 t="s">
        <v>60</v>
      </c>
      <c r="H167" s="9">
        <v>0</v>
      </c>
      <c r="I167" s="9">
        <v>102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85</v>
      </c>
      <c r="AA167" s="8">
        <v>70447.915999999997</v>
      </c>
      <c r="AB167" s="8">
        <v>3720</v>
      </c>
      <c r="AC167" s="8">
        <v>66727.915999999997</v>
      </c>
      <c r="AD167" s="8">
        <v>0</v>
      </c>
      <c r="AE167" s="8">
        <v>0</v>
      </c>
      <c r="AF167" s="8" t="s">
        <v>58</v>
      </c>
      <c r="AG167" s="1" t="s">
        <v>119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0</v>
      </c>
    </row>
    <row r="168" spans="1:56" ht="27.75" customHeight="1" x14ac:dyDescent="0.45">
      <c r="A168" s="3">
        <v>45806</v>
      </c>
      <c r="B168" s="14" t="s">
        <v>433</v>
      </c>
      <c r="C168" s="9" t="s">
        <v>196</v>
      </c>
      <c r="D168" s="13" t="s">
        <v>434</v>
      </c>
      <c r="E168" s="9">
        <v>26</v>
      </c>
      <c r="F168" s="9">
        <v>41</v>
      </c>
      <c r="G168" s="9" t="s">
        <v>60</v>
      </c>
      <c r="H168" s="9">
        <v>0</v>
      </c>
      <c r="I168" s="9">
        <v>97</v>
      </c>
      <c r="J168" s="9" t="s">
        <v>57</v>
      </c>
      <c r="K168" s="9">
        <v>5</v>
      </c>
      <c r="L168" s="9" t="s">
        <v>92</v>
      </c>
      <c r="M168" s="10">
        <v>27</v>
      </c>
      <c r="N168" s="9">
        <v>43</v>
      </c>
      <c r="O168" s="9">
        <v>40</v>
      </c>
      <c r="P168" s="10">
        <v>114.57174504959998</v>
      </c>
      <c r="Q168" s="10">
        <v>0</v>
      </c>
      <c r="R168" s="10">
        <v>114.57174504959998</v>
      </c>
      <c r="S168" s="9" t="s">
        <v>204</v>
      </c>
      <c r="T168" s="12">
        <v>45818</v>
      </c>
      <c r="U168" s="11">
        <v>4000</v>
      </c>
      <c r="V168" s="10">
        <v>0</v>
      </c>
      <c r="W168" s="10">
        <v>4000</v>
      </c>
      <c r="X168" s="10">
        <v>4300</v>
      </c>
      <c r="Y168" s="10">
        <v>0</v>
      </c>
      <c r="Z168" s="9" t="s">
        <v>157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119</v>
      </c>
      <c r="AH168" s="1" t="s">
        <v>72</v>
      </c>
      <c r="AI168" s="1">
        <v>3</v>
      </c>
      <c r="AJ168" s="3">
        <v>45818</v>
      </c>
      <c r="AK168" s="3">
        <v>0</v>
      </c>
      <c r="AL168" s="3">
        <v>45808</v>
      </c>
      <c r="AM168" s="3">
        <v>45815</v>
      </c>
      <c r="AN168" s="3">
        <v>45816</v>
      </c>
      <c r="AO168" s="3">
        <v>45816</v>
      </c>
      <c r="AP168" s="3">
        <v>45813</v>
      </c>
      <c r="AQ168" s="3">
        <v>45817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106</v>
      </c>
      <c r="BD168" s="56">
        <v>0</v>
      </c>
    </row>
    <row r="169" spans="1:56" ht="27.75" customHeight="1" x14ac:dyDescent="0.45">
      <c r="A169" s="3">
        <v>45806</v>
      </c>
      <c r="B169" s="14" t="s">
        <v>433</v>
      </c>
      <c r="C169" s="9" t="s">
        <v>196</v>
      </c>
      <c r="D169" s="13" t="s">
        <v>435</v>
      </c>
      <c r="E169" s="9">
        <v>26</v>
      </c>
      <c r="F169" s="9">
        <v>41</v>
      </c>
      <c r="G169" s="9" t="s">
        <v>60</v>
      </c>
      <c r="H169" s="9">
        <v>0</v>
      </c>
      <c r="I169" s="9">
        <v>97</v>
      </c>
      <c r="J169" s="9" t="s">
        <v>57</v>
      </c>
      <c r="K169" s="9">
        <v>5</v>
      </c>
      <c r="L169" s="9" t="s">
        <v>92</v>
      </c>
      <c r="M169" s="10">
        <v>27</v>
      </c>
      <c r="N169" s="9">
        <v>43</v>
      </c>
      <c r="O169" s="9">
        <v>40</v>
      </c>
      <c r="P169" s="10">
        <v>114.57174504959998</v>
      </c>
      <c r="Q169" s="10">
        <v>0</v>
      </c>
      <c r="R169" s="10">
        <v>114.57174504959998</v>
      </c>
      <c r="S169" s="9" t="s">
        <v>204</v>
      </c>
      <c r="T169" s="12">
        <v>45818</v>
      </c>
      <c r="U169" s="11">
        <v>4000</v>
      </c>
      <c r="V169" s="10">
        <v>0</v>
      </c>
      <c r="W169" s="10">
        <v>4000</v>
      </c>
      <c r="X169" s="10">
        <v>4405</v>
      </c>
      <c r="Y169" s="10">
        <v>0</v>
      </c>
      <c r="Z169" s="9" t="s">
        <v>157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119</v>
      </c>
      <c r="AH169" s="1" t="s">
        <v>72</v>
      </c>
      <c r="AI169" s="1">
        <v>3</v>
      </c>
      <c r="AJ169" s="3">
        <v>45818</v>
      </c>
      <c r="AK169" s="3">
        <v>0</v>
      </c>
      <c r="AL169" s="3">
        <v>45808</v>
      </c>
      <c r="AM169" s="3">
        <v>45815</v>
      </c>
      <c r="AN169" s="3">
        <v>45816</v>
      </c>
      <c r="AO169" s="3">
        <v>45816</v>
      </c>
      <c r="AP169" s="3">
        <v>45813</v>
      </c>
      <c r="AQ169" s="3">
        <v>45817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106</v>
      </c>
      <c r="BD169" s="56">
        <v>0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26</v>
      </c>
      <c r="F170" s="9">
        <v>43</v>
      </c>
      <c r="G170" s="9">
        <v>0</v>
      </c>
      <c r="H170" s="9">
        <v>0</v>
      </c>
      <c r="I170" s="9">
        <v>100</v>
      </c>
      <c r="J170" s="9" t="s">
        <v>57</v>
      </c>
      <c r="K170" s="9">
        <v>5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157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 t="s">
        <v>58</v>
      </c>
      <c r="AG170" s="1" t="s">
        <v>120</v>
      </c>
      <c r="AH170" s="1">
        <v>0</v>
      </c>
      <c r="AI170" s="1" t="s">
        <v>15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7.75" customHeight="1" x14ac:dyDescent="0.45">
      <c r="A171" s="3">
        <v>45813</v>
      </c>
      <c r="B171" s="14" t="s">
        <v>517</v>
      </c>
      <c r="C171" s="9" t="s">
        <v>492</v>
      </c>
      <c r="D171" s="13" t="s">
        <v>493</v>
      </c>
      <c r="E171" s="9">
        <v>26</v>
      </c>
      <c r="F171" s="9">
        <v>40</v>
      </c>
      <c r="G171" s="9" t="s">
        <v>60</v>
      </c>
      <c r="H171" s="9">
        <v>0</v>
      </c>
      <c r="I171" s="9">
        <v>108</v>
      </c>
      <c r="J171" s="9" t="s">
        <v>57</v>
      </c>
      <c r="K171" s="9">
        <v>5</v>
      </c>
      <c r="L171" s="9" t="s">
        <v>93</v>
      </c>
      <c r="M171" s="10">
        <v>27</v>
      </c>
      <c r="N171" s="9">
        <v>43</v>
      </c>
      <c r="O171" s="9">
        <v>40</v>
      </c>
      <c r="P171" s="10">
        <v>286.42936262399996</v>
      </c>
      <c r="Q171" s="10">
        <v>0</v>
      </c>
      <c r="R171" s="10">
        <v>286.42936262399996</v>
      </c>
      <c r="S171" s="9" t="s">
        <v>494</v>
      </c>
      <c r="T171" s="12">
        <v>45825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223</v>
      </c>
      <c r="AA171" s="8">
        <v>11595.1</v>
      </c>
      <c r="AB171" s="8">
        <v>11516</v>
      </c>
      <c r="AC171" s="8">
        <v>79.100000000000364</v>
      </c>
      <c r="AD171" s="8">
        <v>0</v>
      </c>
      <c r="AE171" s="8">
        <v>0</v>
      </c>
      <c r="AF171" s="8">
        <v>0</v>
      </c>
      <c r="AG171" s="1" t="s">
        <v>122</v>
      </c>
      <c r="AH171" s="1" t="s">
        <v>72</v>
      </c>
      <c r="AI171" s="1">
        <v>3</v>
      </c>
      <c r="AJ171" s="3">
        <v>45825</v>
      </c>
      <c r="AK171" s="3">
        <v>0</v>
      </c>
      <c r="AL171" s="3">
        <v>45815</v>
      </c>
      <c r="AM171" s="3">
        <v>45822</v>
      </c>
      <c r="AN171" s="3">
        <v>45823</v>
      </c>
      <c r="AO171" s="3">
        <v>45823</v>
      </c>
      <c r="AP171" s="3">
        <v>45820</v>
      </c>
      <c r="AQ171" s="3">
        <v>45824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104</v>
      </c>
      <c r="BD171" s="56">
        <v>7.8607822222222579</v>
      </c>
    </row>
    <row r="172" spans="1:56" ht="27.75" customHeight="1" x14ac:dyDescent="0.45">
      <c r="A172" s="3" t="s">
        <v>141</v>
      </c>
      <c r="B172" s="14" t="s">
        <v>141</v>
      </c>
      <c r="C172" s="9" t="s">
        <v>113</v>
      </c>
      <c r="D172" s="13" t="s">
        <v>59</v>
      </c>
      <c r="E172" s="9">
        <v>26</v>
      </c>
      <c r="F172" s="9">
        <v>43</v>
      </c>
      <c r="G172" s="9" t="s">
        <v>60</v>
      </c>
      <c r="H172" s="9">
        <v>0</v>
      </c>
      <c r="I172" s="9">
        <v>116</v>
      </c>
      <c r="J172" s="9" t="s">
        <v>57</v>
      </c>
      <c r="K172" s="9">
        <v>5</v>
      </c>
      <c r="L172" s="9" t="s">
        <v>93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114</v>
      </c>
      <c r="T172" s="12">
        <v>45838</v>
      </c>
      <c r="U172" s="11">
        <v>20000</v>
      </c>
      <c r="V172" s="10">
        <v>0</v>
      </c>
      <c r="W172" s="10">
        <v>20000</v>
      </c>
      <c r="X172" s="10">
        <v>0</v>
      </c>
      <c r="Y172" s="10">
        <v>0</v>
      </c>
      <c r="Z172" s="9" t="s">
        <v>223</v>
      </c>
      <c r="AA172" s="8">
        <v>24866.6</v>
      </c>
      <c r="AB172" s="8">
        <v>0</v>
      </c>
      <c r="AC172" s="8">
        <v>24866.6</v>
      </c>
      <c r="AD172" s="8">
        <v>0</v>
      </c>
      <c r="AE172" s="8">
        <v>0</v>
      </c>
      <c r="AF172" s="8">
        <v>0</v>
      </c>
      <c r="AG172" s="1" t="s">
        <v>122</v>
      </c>
      <c r="AH172" s="1" t="s">
        <v>77</v>
      </c>
      <c r="AI172" s="1">
        <v>1</v>
      </c>
      <c r="AJ172" s="3">
        <v>45838</v>
      </c>
      <c r="AK172" s="3">
        <v>0</v>
      </c>
      <c r="AL172" s="3">
        <v>0</v>
      </c>
      <c r="AM172" s="3">
        <v>0</v>
      </c>
      <c r="AN172" s="3">
        <v>0</v>
      </c>
      <c r="AO172" s="3">
        <v>45837</v>
      </c>
      <c r="AP172" s="3">
        <v>45833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104</v>
      </c>
      <c r="BD172" s="56">
        <v>2471.1874488888889</v>
      </c>
    </row>
    <row r="173" spans="1:56" ht="27.75" customHeight="1" x14ac:dyDescent="0.45">
      <c r="A173" s="3">
        <v>0</v>
      </c>
      <c r="B173" s="14">
        <v>0</v>
      </c>
      <c r="C173" s="9">
        <v>0</v>
      </c>
      <c r="D173" s="13">
        <v>0</v>
      </c>
      <c r="E173" s="9">
        <v>26</v>
      </c>
      <c r="F173" s="9">
        <v>43</v>
      </c>
      <c r="G173" s="9">
        <v>0</v>
      </c>
      <c r="H173" s="9">
        <v>0</v>
      </c>
      <c r="I173" s="9">
        <v>116</v>
      </c>
      <c r="J173" s="9" t="s">
        <v>57</v>
      </c>
      <c r="K173" s="9">
        <v>5</v>
      </c>
      <c r="L173" s="9">
        <v>0</v>
      </c>
      <c r="M173" s="10">
        <v>0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>
        <v>0</v>
      </c>
      <c r="T173" s="12"/>
      <c r="U173" s="11">
        <v>0</v>
      </c>
      <c r="V173" s="10">
        <v>0</v>
      </c>
      <c r="W173" s="10">
        <v>0</v>
      </c>
      <c r="X173" s="10">
        <v>0</v>
      </c>
      <c r="Y173" s="10">
        <v>0</v>
      </c>
      <c r="Z173" s="9" t="s">
        <v>223</v>
      </c>
      <c r="AA173" s="8">
        <v>36461.699999999997</v>
      </c>
      <c r="AB173" s="8">
        <v>11516</v>
      </c>
      <c r="AC173" s="8">
        <v>24945.699999999997</v>
      </c>
      <c r="AD173" s="8">
        <v>0</v>
      </c>
      <c r="AE173" s="8">
        <v>0</v>
      </c>
      <c r="AF173" s="8" t="s">
        <v>58</v>
      </c>
      <c r="AG173" s="1" t="s">
        <v>119</v>
      </c>
      <c r="AH173" s="1">
        <v>0</v>
      </c>
      <c r="AI173" s="1" t="s">
        <v>15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224</v>
      </c>
      <c r="BD173" s="56">
        <v>0</v>
      </c>
    </row>
    <row r="174" spans="1:56" ht="27.75" customHeight="1" x14ac:dyDescent="0.45">
      <c r="A174" s="3">
        <v>45799</v>
      </c>
      <c r="B174" s="14" t="s">
        <v>424</v>
      </c>
      <c r="C174" s="9" t="s">
        <v>113</v>
      </c>
      <c r="D174" s="13" t="s">
        <v>59</v>
      </c>
      <c r="E174" s="9">
        <v>26</v>
      </c>
      <c r="F174" s="9">
        <v>43</v>
      </c>
      <c r="G174" s="9" t="s">
        <v>60</v>
      </c>
      <c r="H174" s="9" t="s">
        <v>66</v>
      </c>
      <c r="I174" s="9">
        <v>150</v>
      </c>
      <c r="J174" s="9" t="s">
        <v>57</v>
      </c>
      <c r="K174" s="9">
        <v>5</v>
      </c>
      <c r="L174" s="9" t="s">
        <v>92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45825</v>
      </c>
      <c r="U174" s="11">
        <v>15000</v>
      </c>
      <c r="V174" s="10">
        <v>0</v>
      </c>
      <c r="W174" s="10">
        <v>15000</v>
      </c>
      <c r="X174" s="10">
        <v>0</v>
      </c>
      <c r="Y174" s="10">
        <v>0</v>
      </c>
      <c r="Z174" s="9" t="s">
        <v>89</v>
      </c>
      <c r="AA174" s="8">
        <v>18649.949999999997</v>
      </c>
      <c r="AB174" s="8">
        <v>18649.949999999997</v>
      </c>
      <c r="AC174" s="8">
        <v>0</v>
      </c>
      <c r="AD174" s="8">
        <v>0</v>
      </c>
      <c r="AE174" s="8">
        <v>18649.949999999997</v>
      </c>
      <c r="AF174" s="8" t="s">
        <v>247</v>
      </c>
      <c r="AG174" s="1" t="s">
        <v>119</v>
      </c>
      <c r="AH174" s="1" t="s">
        <v>389</v>
      </c>
      <c r="AI174" s="1">
        <v>2</v>
      </c>
      <c r="AJ174" s="3">
        <v>45825</v>
      </c>
      <c r="AK174" s="3">
        <v>0</v>
      </c>
      <c r="AL174" s="3">
        <v>0</v>
      </c>
      <c r="AM174" s="3">
        <v>0</v>
      </c>
      <c r="AN174" s="3">
        <v>0</v>
      </c>
      <c r="AO174" s="3">
        <v>45823</v>
      </c>
      <c r="AP174" s="3">
        <v>45820</v>
      </c>
      <c r="AQ174" s="3">
        <v>45824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152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107</v>
      </c>
      <c r="BD174" s="56">
        <v>0</v>
      </c>
    </row>
    <row r="175" spans="1:56" ht="27.75" customHeight="1" x14ac:dyDescent="0.45">
      <c r="A175" s="3">
        <v>45815</v>
      </c>
      <c r="B175" s="14" t="s">
        <v>527</v>
      </c>
      <c r="C175" s="9" t="s">
        <v>113</v>
      </c>
      <c r="D175" s="13" t="s">
        <v>59</v>
      </c>
      <c r="E175" s="9">
        <v>26</v>
      </c>
      <c r="F175" s="9">
        <v>43</v>
      </c>
      <c r="G175" s="9" t="s">
        <v>60</v>
      </c>
      <c r="H175" s="9" t="s">
        <v>66</v>
      </c>
      <c r="I175" s="9">
        <v>150</v>
      </c>
      <c r="J175" s="9" t="s">
        <v>57</v>
      </c>
      <c r="K175" s="9">
        <v>5</v>
      </c>
      <c r="L175" s="9" t="s">
        <v>92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114</v>
      </c>
      <c r="T175" s="12">
        <v>45835</v>
      </c>
      <c r="U175" s="11">
        <v>15000</v>
      </c>
      <c r="V175" s="10">
        <v>0</v>
      </c>
      <c r="W175" s="10">
        <v>15000</v>
      </c>
      <c r="X175" s="10">
        <v>0</v>
      </c>
      <c r="Y175" s="10">
        <v>0</v>
      </c>
      <c r="Z175" s="9" t="s">
        <v>89</v>
      </c>
      <c r="AA175" s="8">
        <v>18649.949999999997</v>
      </c>
      <c r="AB175" s="8">
        <v>18649.949999999997</v>
      </c>
      <c r="AC175" s="8">
        <v>0</v>
      </c>
      <c r="AD175" s="8">
        <v>0</v>
      </c>
      <c r="AE175" s="8">
        <v>18649.949999999997</v>
      </c>
      <c r="AF175" s="8" t="s">
        <v>247</v>
      </c>
      <c r="AG175" s="1" t="s">
        <v>123</v>
      </c>
      <c r="AH175" s="1" t="s">
        <v>389</v>
      </c>
      <c r="AI175" s="1">
        <v>2</v>
      </c>
      <c r="AJ175" s="3">
        <v>45835</v>
      </c>
      <c r="AK175" s="3">
        <v>0</v>
      </c>
      <c r="AL175" s="3">
        <v>0</v>
      </c>
      <c r="AM175" s="3">
        <v>0</v>
      </c>
      <c r="AN175" s="3">
        <v>0</v>
      </c>
      <c r="AO175" s="3">
        <v>45833</v>
      </c>
      <c r="AP175" s="3">
        <v>45830</v>
      </c>
      <c r="AQ175" s="3">
        <v>45834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152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107</v>
      </c>
      <c r="BD175" s="56">
        <v>0</v>
      </c>
    </row>
    <row r="176" spans="1:56" ht="27.75" customHeight="1" x14ac:dyDescent="0.45">
      <c r="A176" s="3">
        <v>0</v>
      </c>
      <c r="B176" s="14">
        <v>0</v>
      </c>
      <c r="C176" s="9">
        <v>0</v>
      </c>
      <c r="D176" s="13">
        <v>0</v>
      </c>
      <c r="E176" s="9">
        <v>26</v>
      </c>
      <c r="F176" s="9">
        <v>43</v>
      </c>
      <c r="G176" s="9">
        <v>0</v>
      </c>
      <c r="H176" s="9">
        <v>0</v>
      </c>
      <c r="I176" s="9">
        <v>120</v>
      </c>
      <c r="J176" s="9" t="s">
        <v>57</v>
      </c>
      <c r="K176" s="9">
        <v>5</v>
      </c>
      <c r="L176" s="9">
        <v>0</v>
      </c>
      <c r="M176" s="10">
        <v>0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>
        <v>0</v>
      </c>
      <c r="T176" s="12"/>
      <c r="U176" s="11">
        <v>0</v>
      </c>
      <c r="V176" s="10">
        <v>0</v>
      </c>
      <c r="W176" s="10">
        <v>0</v>
      </c>
      <c r="X176" s="10">
        <v>0</v>
      </c>
      <c r="Y176" s="10">
        <v>0</v>
      </c>
      <c r="Z176" s="9" t="s">
        <v>89</v>
      </c>
      <c r="AA176" s="8">
        <v>37299.899999999994</v>
      </c>
      <c r="AB176" s="8">
        <v>37299.899999999994</v>
      </c>
      <c r="AC176" s="8">
        <v>0</v>
      </c>
      <c r="AD176" s="8">
        <v>0</v>
      </c>
      <c r="AE176" s="8">
        <v>37299.899999999994</v>
      </c>
      <c r="AF176" s="8" t="s">
        <v>58</v>
      </c>
      <c r="AG176" s="1" t="s">
        <v>122</v>
      </c>
      <c r="AH176" s="1">
        <v>0</v>
      </c>
      <c r="AI176" s="1" t="s">
        <v>15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109</v>
      </c>
      <c r="BD176" s="56">
        <v>0</v>
      </c>
    </row>
    <row r="177" spans="1:56" ht="27.75" customHeight="1" x14ac:dyDescent="0.45">
      <c r="A177" s="3">
        <v>45800</v>
      </c>
      <c r="B177" s="14" t="s">
        <v>420</v>
      </c>
      <c r="C177" s="9" t="s">
        <v>158</v>
      </c>
      <c r="D177" s="13" t="s">
        <v>159</v>
      </c>
      <c r="E177" s="9">
        <v>28</v>
      </c>
      <c r="F177" s="9">
        <v>41</v>
      </c>
      <c r="G177" s="9" t="s">
        <v>60</v>
      </c>
      <c r="H177" s="9">
        <v>0</v>
      </c>
      <c r="I177" s="9">
        <v>120</v>
      </c>
      <c r="J177" s="9" t="s">
        <v>57</v>
      </c>
      <c r="K177" s="9">
        <v>3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71</v>
      </c>
      <c r="T177" s="12">
        <v>45824</v>
      </c>
      <c r="U177" s="11">
        <v>50000</v>
      </c>
      <c r="V177" s="10">
        <v>8339</v>
      </c>
      <c r="W177" s="10">
        <v>41661</v>
      </c>
      <c r="X177" s="10">
        <v>27330</v>
      </c>
      <c r="Y177" s="10">
        <v>23803.5</v>
      </c>
      <c r="Z177" s="9" t="s">
        <v>132</v>
      </c>
      <c r="AA177" s="8">
        <v>28265.466075</v>
      </c>
      <c r="AB177" s="8">
        <v>0</v>
      </c>
      <c r="AC177" s="8">
        <v>28265.466075</v>
      </c>
      <c r="AD177" s="8">
        <v>0</v>
      </c>
      <c r="AE177" s="8">
        <v>0</v>
      </c>
      <c r="AF177" s="8">
        <v>0</v>
      </c>
      <c r="AG177" s="1" t="s">
        <v>119</v>
      </c>
      <c r="AH177" s="1" t="s">
        <v>160</v>
      </c>
      <c r="AI177" s="1">
        <v>2</v>
      </c>
      <c r="AJ177" s="3">
        <v>45824</v>
      </c>
      <c r="AK177" s="3">
        <v>0</v>
      </c>
      <c r="AL177" s="3">
        <v>45815</v>
      </c>
      <c r="AM177" s="3">
        <v>45822</v>
      </c>
      <c r="AN177" s="3">
        <v>0</v>
      </c>
      <c r="AO177" s="3">
        <v>45823</v>
      </c>
      <c r="AP177" s="3">
        <v>45819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107</v>
      </c>
      <c r="BD177" s="56">
        <v>3176.7243260958335</v>
      </c>
    </row>
    <row r="178" spans="1:56" ht="27.75" customHeight="1" x14ac:dyDescent="0.45">
      <c r="A178" s="3" t="s">
        <v>141</v>
      </c>
      <c r="B178" s="14" t="s">
        <v>141</v>
      </c>
      <c r="C178" s="9" t="s">
        <v>113</v>
      </c>
      <c r="D178" s="13" t="s">
        <v>59</v>
      </c>
      <c r="E178" s="9">
        <v>28</v>
      </c>
      <c r="F178" s="9">
        <v>47</v>
      </c>
      <c r="G178" s="9" t="s">
        <v>60</v>
      </c>
      <c r="H178" s="9" t="s">
        <v>66</v>
      </c>
      <c r="I178" s="9">
        <v>180</v>
      </c>
      <c r="J178" s="9" t="s">
        <v>57</v>
      </c>
      <c r="K178" s="9">
        <v>5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114</v>
      </c>
      <c r="T178" s="12">
        <v>45838</v>
      </c>
      <c r="U178" s="11">
        <v>10000</v>
      </c>
      <c r="V178" s="10">
        <v>0</v>
      </c>
      <c r="W178" s="10">
        <v>10000</v>
      </c>
      <c r="X178" s="10">
        <v>0</v>
      </c>
      <c r="Y178" s="10">
        <v>0</v>
      </c>
      <c r="Z178" s="9" t="s">
        <v>132</v>
      </c>
      <c r="AA178" s="8">
        <v>13550.900000000001</v>
      </c>
      <c r="AB178" s="8">
        <v>0</v>
      </c>
      <c r="AC178" s="8">
        <v>13550.900000000001</v>
      </c>
      <c r="AD178" s="8">
        <v>0</v>
      </c>
      <c r="AE178" s="8">
        <v>13550.900000000001</v>
      </c>
      <c r="AF178" s="8">
        <v>0</v>
      </c>
      <c r="AG178" s="1">
        <v>0</v>
      </c>
      <c r="AH178" s="1" t="s">
        <v>77</v>
      </c>
      <c r="AI178" s="1">
        <v>1</v>
      </c>
      <c r="AJ178" s="3">
        <v>45838</v>
      </c>
      <c r="AK178" s="3">
        <v>0</v>
      </c>
      <c r="AL178" s="3">
        <v>0</v>
      </c>
      <c r="AM178" s="3">
        <v>0</v>
      </c>
      <c r="AN178" s="3">
        <v>0</v>
      </c>
      <c r="AO178" s="3">
        <v>45837</v>
      </c>
      <c r="AP178" s="3">
        <v>45833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</v>
      </c>
      <c r="AX178" s="2">
        <v>0</v>
      </c>
      <c r="AY178" s="2" t="s">
        <v>395</v>
      </c>
      <c r="AZ178" s="2">
        <v>0</v>
      </c>
      <c r="BA178" s="2">
        <v>0</v>
      </c>
      <c r="BB178" s="2">
        <v>0</v>
      </c>
      <c r="BC178" s="1" t="s">
        <v>107</v>
      </c>
      <c r="BD178" s="56">
        <v>1522.9705944444447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28</v>
      </c>
      <c r="F179" s="9">
        <v>43</v>
      </c>
      <c r="G179" s="9">
        <v>0</v>
      </c>
      <c r="H179" s="9">
        <v>0</v>
      </c>
      <c r="I179" s="9">
        <v>130</v>
      </c>
      <c r="J179" s="9" t="s">
        <v>57</v>
      </c>
      <c r="K179" s="9">
        <v>3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132</v>
      </c>
      <c r="AA179" s="8">
        <v>41816.366074999998</v>
      </c>
      <c r="AB179" s="8">
        <v>0</v>
      </c>
      <c r="AC179" s="8">
        <v>41816.366074999998</v>
      </c>
      <c r="AD179" s="8">
        <v>0</v>
      </c>
      <c r="AE179" s="8">
        <v>13550.900000000001</v>
      </c>
      <c r="AF179" s="8" t="s">
        <v>58</v>
      </c>
      <c r="AG179" s="1">
        <v>0</v>
      </c>
      <c r="AH179" s="1">
        <v>0</v>
      </c>
      <c r="AI179" s="1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161</v>
      </c>
      <c r="BD179" s="56">
        <v>0</v>
      </c>
    </row>
  </sheetData>
  <autoFilter ref="A5:BD17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9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26AE6-3F99-4928-85F8-5BEDD1CA4885}">
  <sheetPr>
    <tabColor rgb="FFFFFF00"/>
  </sheetPr>
  <dimension ref="A1:BD184"/>
  <sheetViews>
    <sheetView zoomScale="80" zoomScaleNormal="80" workbookViewId="0">
      <selection activeCell="J14" sqref="J14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45815</v>
      </c>
      <c r="E3" s="81" t="s">
        <v>52</v>
      </c>
      <c r="F3" s="81"/>
      <c r="G3" s="82">
        <v>10.57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404</v>
      </c>
      <c r="C6" s="9" t="s">
        <v>381</v>
      </c>
      <c r="D6" s="13" t="s">
        <v>382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266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383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383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384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284</v>
      </c>
      <c r="D8" s="13" t="s">
        <v>285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286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120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286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45814</v>
      </c>
      <c r="B10" s="14" t="s">
        <v>495</v>
      </c>
      <c r="C10" s="9" t="s">
        <v>496</v>
      </c>
      <c r="D10" s="13" t="s">
        <v>497</v>
      </c>
      <c r="E10" s="9">
        <v>16</v>
      </c>
      <c r="F10" s="9">
        <v>25</v>
      </c>
      <c r="G10" s="9" t="s">
        <v>60</v>
      </c>
      <c r="H10" s="9">
        <v>0</v>
      </c>
      <c r="I10" s="9">
        <v>45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71</v>
      </c>
      <c r="T10" s="12">
        <v>45829</v>
      </c>
      <c r="U10" s="11">
        <v>5000</v>
      </c>
      <c r="V10" s="10">
        <v>0</v>
      </c>
      <c r="W10" s="10">
        <v>5000</v>
      </c>
      <c r="X10" s="10">
        <v>0</v>
      </c>
      <c r="Y10" s="10">
        <v>5250</v>
      </c>
      <c r="Z10" s="9" t="s">
        <v>305</v>
      </c>
      <c r="AA10" s="8">
        <v>3702.0499999999997</v>
      </c>
      <c r="AB10" s="8">
        <v>3702.0499999999997</v>
      </c>
      <c r="AC10" s="8">
        <v>0</v>
      </c>
      <c r="AD10" s="8">
        <v>0</v>
      </c>
      <c r="AE10" s="8">
        <v>0</v>
      </c>
      <c r="AF10" s="8" t="s">
        <v>421</v>
      </c>
      <c r="AG10" s="1" t="s">
        <v>120</v>
      </c>
      <c r="AH10" s="1" t="s">
        <v>74</v>
      </c>
      <c r="AI10" s="1">
        <v>2</v>
      </c>
      <c r="AJ10" s="3">
        <v>45829</v>
      </c>
      <c r="AK10" s="3">
        <v>0</v>
      </c>
      <c r="AL10" s="3">
        <v>45820</v>
      </c>
      <c r="AM10" s="3">
        <v>45827</v>
      </c>
      <c r="AN10" s="3">
        <v>45828</v>
      </c>
      <c r="AO10" s="3">
        <v>45828</v>
      </c>
      <c r="AP10" s="3">
        <v>45824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498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16</v>
      </c>
      <c r="F11" s="9">
        <v>25</v>
      </c>
      <c r="G11" s="9">
        <v>0</v>
      </c>
      <c r="H11" s="9">
        <v>0</v>
      </c>
      <c r="I11" s="9">
        <v>47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305</v>
      </c>
      <c r="AA11" s="8">
        <v>3702.0499999999997</v>
      </c>
      <c r="AB11" s="8">
        <v>3702.0499999999997</v>
      </c>
      <c r="AC11" s="8">
        <v>0</v>
      </c>
      <c r="AD11" s="8">
        <v>0</v>
      </c>
      <c r="AE11" s="8">
        <v>0</v>
      </c>
      <c r="AF11" s="8" t="s">
        <v>58</v>
      </c>
      <c r="AG11" s="1" t="s">
        <v>119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499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242</v>
      </c>
      <c r="D12" s="13" t="s">
        <v>290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121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228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120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45797</v>
      </c>
      <c r="B14" s="14" t="s">
        <v>378</v>
      </c>
      <c r="C14" s="9" t="s">
        <v>184</v>
      </c>
      <c r="D14" s="13" t="s">
        <v>365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45817</v>
      </c>
      <c r="U14" s="11">
        <v>10000</v>
      </c>
      <c r="V14" s="10">
        <v>0</v>
      </c>
      <c r="W14" s="10">
        <v>10000</v>
      </c>
      <c r="X14" s="10">
        <v>10300</v>
      </c>
      <c r="Y14" s="10">
        <v>0</v>
      </c>
      <c r="Z14" s="9" t="s">
        <v>143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 t="s">
        <v>307</v>
      </c>
      <c r="AG14" s="1" t="s">
        <v>120</v>
      </c>
      <c r="AH14" s="1" t="s">
        <v>75</v>
      </c>
      <c r="AI14" s="1">
        <v>4</v>
      </c>
      <c r="AJ14" s="3">
        <v>45817</v>
      </c>
      <c r="AK14" s="3">
        <v>45813</v>
      </c>
      <c r="AL14" s="3">
        <v>45806</v>
      </c>
      <c r="AM14" s="3">
        <v>45814</v>
      </c>
      <c r="AN14" s="3">
        <v>45815</v>
      </c>
      <c r="AO14" s="3">
        <v>45816</v>
      </c>
      <c r="AP14" s="3">
        <v>45812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 t="s">
        <v>450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378</v>
      </c>
      <c r="C15" s="9" t="s">
        <v>184</v>
      </c>
      <c r="D15" s="13" t="s">
        <v>342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45817</v>
      </c>
      <c r="U15" s="11">
        <v>10000</v>
      </c>
      <c r="V15" s="10">
        <v>0</v>
      </c>
      <c r="W15" s="10">
        <v>10000</v>
      </c>
      <c r="X15" s="10">
        <v>10200</v>
      </c>
      <c r="Y15" s="10">
        <v>0</v>
      </c>
      <c r="Z15" s="9" t="s">
        <v>143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 t="s">
        <v>307</v>
      </c>
      <c r="AG15" s="1" t="s">
        <v>119</v>
      </c>
      <c r="AH15" s="1" t="s">
        <v>75</v>
      </c>
      <c r="AI15" s="1">
        <v>4</v>
      </c>
      <c r="AJ15" s="3">
        <v>45817</v>
      </c>
      <c r="AK15" s="3">
        <v>45813</v>
      </c>
      <c r="AL15" s="3">
        <v>45806</v>
      </c>
      <c r="AM15" s="3">
        <v>45814</v>
      </c>
      <c r="AN15" s="3">
        <v>45815</v>
      </c>
      <c r="AO15" s="3">
        <v>45816</v>
      </c>
      <c r="AP15" s="3">
        <v>45812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 t="s">
        <v>450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45805</v>
      </c>
      <c r="B16" s="14" t="s">
        <v>428</v>
      </c>
      <c r="C16" s="9" t="s">
        <v>329</v>
      </c>
      <c r="D16" s="13" t="s">
        <v>429</v>
      </c>
      <c r="E16" s="9">
        <v>18</v>
      </c>
      <c r="F16" s="9">
        <v>28</v>
      </c>
      <c r="G16" s="9" t="s">
        <v>60</v>
      </c>
      <c r="H16" s="9" t="s">
        <v>66</v>
      </c>
      <c r="I16" s="9">
        <v>69</v>
      </c>
      <c r="J16" s="9" t="s">
        <v>57</v>
      </c>
      <c r="K16" s="9">
        <v>5</v>
      </c>
      <c r="L16" s="9" t="s">
        <v>221</v>
      </c>
      <c r="M16" s="10">
        <v>19</v>
      </c>
      <c r="N16" s="9">
        <v>31</v>
      </c>
      <c r="O16" s="9">
        <v>60</v>
      </c>
      <c r="P16" s="10">
        <v>217.96756406399999</v>
      </c>
      <c r="Q16" s="10">
        <v>0</v>
      </c>
      <c r="R16" s="10">
        <v>217.96756406399999</v>
      </c>
      <c r="S16" s="9" t="s">
        <v>71</v>
      </c>
      <c r="T16" s="12">
        <v>45820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143</v>
      </c>
      <c r="AA16" s="8">
        <v>8242.3000000000011</v>
      </c>
      <c r="AB16" s="8">
        <v>8242.3000000000011</v>
      </c>
      <c r="AC16" s="8">
        <v>0</v>
      </c>
      <c r="AD16" s="8">
        <v>0</v>
      </c>
      <c r="AE16" s="8">
        <v>8242.3000000000011</v>
      </c>
      <c r="AF16" s="8" t="s">
        <v>421</v>
      </c>
      <c r="AG16" s="1" t="s">
        <v>123</v>
      </c>
      <c r="AH16" s="1" t="s">
        <v>75</v>
      </c>
      <c r="AI16" s="1">
        <v>4</v>
      </c>
      <c r="AJ16" s="3">
        <v>45820</v>
      </c>
      <c r="AK16" s="3">
        <v>45816</v>
      </c>
      <c r="AL16" s="3">
        <v>45809</v>
      </c>
      <c r="AM16" s="3">
        <v>45817</v>
      </c>
      <c r="AN16" s="3">
        <v>45818</v>
      </c>
      <c r="AO16" s="3">
        <v>45819</v>
      </c>
      <c r="AP16" s="3">
        <v>45815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0</v>
      </c>
    </row>
    <row r="17" spans="1:56" ht="27.75" customHeight="1" x14ac:dyDescent="0.45">
      <c r="A17" s="3">
        <v>45797</v>
      </c>
      <c r="B17" s="14" t="s">
        <v>379</v>
      </c>
      <c r="C17" s="9" t="s">
        <v>184</v>
      </c>
      <c r="D17" s="13" t="s">
        <v>365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143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307</v>
      </c>
      <c r="AG17" s="1" t="s">
        <v>120</v>
      </c>
      <c r="AH17" s="1" t="s">
        <v>75</v>
      </c>
      <c r="AI17" s="1">
        <v>4</v>
      </c>
      <c r="AJ17" s="3">
        <v>45841</v>
      </c>
      <c r="AK17" s="3">
        <v>45837</v>
      </c>
      <c r="AL17" s="3">
        <v>45830</v>
      </c>
      <c r="AM17" s="3">
        <v>45838</v>
      </c>
      <c r="AN17" s="3">
        <v>45839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563.27040000000011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143</v>
      </c>
      <c r="AA18" s="8">
        <v>17043.400000000001</v>
      </c>
      <c r="AB18" s="8">
        <v>8242.3000000000011</v>
      </c>
      <c r="AC18" s="8">
        <v>8801.1</v>
      </c>
      <c r="AD18" s="8">
        <v>0</v>
      </c>
      <c r="AE18" s="8">
        <v>17043.400000000001</v>
      </c>
      <c r="AF18" s="8" t="s">
        <v>58</v>
      </c>
      <c r="AG18" s="1" t="s">
        <v>61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144</v>
      </c>
      <c r="BD18" s="56">
        <v>0</v>
      </c>
    </row>
    <row r="19" spans="1:56" ht="27.75" customHeight="1" x14ac:dyDescent="0.45">
      <c r="A19" s="3">
        <v>45797</v>
      </c>
      <c r="B19" s="14" t="s">
        <v>366</v>
      </c>
      <c r="C19" s="9" t="s">
        <v>142</v>
      </c>
      <c r="D19" s="13" t="s">
        <v>129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45819</v>
      </c>
      <c r="U19" s="11">
        <v>40000</v>
      </c>
      <c r="V19" s="10">
        <v>1125</v>
      </c>
      <c r="W19" s="10">
        <v>38875</v>
      </c>
      <c r="X19" s="10">
        <v>29580</v>
      </c>
      <c r="Y19" s="10">
        <v>10941</v>
      </c>
      <c r="Z19" s="9" t="s">
        <v>180</v>
      </c>
      <c r="AA19" s="8">
        <v>9629.2835100000011</v>
      </c>
      <c r="AB19" s="8">
        <v>9629.2835100000011</v>
      </c>
      <c r="AC19" s="8">
        <v>0</v>
      </c>
      <c r="AD19" s="8">
        <v>0</v>
      </c>
      <c r="AE19" s="8">
        <v>0</v>
      </c>
      <c r="AF19" s="8">
        <v>0</v>
      </c>
      <c r="AG19" s="1" t="s">
        <v>120</v>
      </c>
      <c r="AH19" s="1" t="s">
        <v>74</v>
      </c>
      <c r="AI19" s="1">
        <v>2</v>
      </c>
      <c r="AJ19" s="3">
        <v>45819</v>
      </c>
      <c r="AK19" s="3">
        <v>0</v>
      </c>
      <c r="AL19" s="3">
        <v>45810</v>
      </c>
      <c r="AM19" s="3">
        <v>45817</v>
      </c>
      <c r="AN19" s="3">
        <v>45818</v>
      </c>
      <c r="AO19" s="3">
        <v>45818</v>
      </c>
      <c r="AP19" s="3">
        <v>45814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45797</v>
      </c>
      <c r="B20" s="14" t="s">
        <v>367</v>
      </c>
      <c r="C20" s="9" t="s">
        <v>142</v>
      </c>
      <c r="D20" s="13" t="s">
        <v>225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45819</v>
      </c>
      <c r="U20" s="11">
        <v>30000</v>
      </c>
      <c r="V20" s="10">
        <v>500</v>
      </c>
      <c r="W20" s="10">
        <v>29500</v>
      </c>
      <c r="X20" s="10">
        <v>0</v>
      </c>
      <c r="Y20" s="10">
        <v>30975</v>
      </c>
      <c r="Z20" s="9" t="s">
        <v>180</v>
      </c>
      <c r="AA20" s="8">
        <v>25963.244999999999</v>
      </c>
      <c r="AB20" s="8">
        <v>25963.244999999999</v>
      </c>
      <c r="AC20" s="8">
        <v>0</v>
      </c>
      <c r="AD20" s="8">
        <v>0</v>
      </c>
      <c r="AE20" s="8">
        <v>0</v>
      </c>
      <c r="AF20" s="8">
        <v>0</v>
      </c>
      <c r="AG20" s="1" t="s">
        <v>119</v>
      </c>
      <c r="AH20" s="1" t="s">
        <v>74</v>
      </c>
      <c r="AI20" s="1">
        <v>2</v>
      </c>
      <c r="AJ20" s="3">
        <v>45819</v>
      </c>
      <c r="AK20" s="3">
        <v>0</v>
      </c>
      <c r="AL20" s="3">
        <v>45810</v>
      </c>
      <c r="AM20" s="3">
        <v>45817</v>
      </c>
      <c r="AN20" s="3">
        <v>45818</v>
      </c>
      <c r="AO20" s="3">
        <v>45818</v>
      </c>
      <c r="AP20" s="3">
        <v>45814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 t="s">
        <v>141</v>
      </c>
      <c r="B21" s="14" t="s">
        <v>141</v>
      </c>
      <c r="C21" s="9" t="s">
        <v>291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45838</v>
      </c>
      <c r="U21" s="11">
        <v>30000</v>
      </c>
      <c r="V21" s="10">
        <v>0</v>
      </c>
      <c r="W21" s="10">
        <v>30000</v>
      </c>
      <c r="X21" s="10">
        <v>0</v>
      </c>
      <c r="Y21" s="10">
        <v>31500</v>
      </c>
      <c r="Z21" s="9" t="s">
        <v>180</v>
      </c>
      <c r="AA21" s="8">
        <v>26403.3</v>
      </c>
      <c r="AB21" s="8">
        <v>0</v>
      </c>
      <c r="AC21" s="8">
        <v>26403.3</v>
      </c>
      <c r="AD21" s="8">
        <v>0</v>
      </c>
      <c r="AE21" s="8">
        <v>0</v>
      </c>
      <c r="AF21" s="8">
        <v>0</v>
      </c>
      <c r="AG21" s="1" t="s">
        <v>121</v>
      </c>
      <c r="AH21" s="1" t="s">
        <v>74</v>
      </c>
      <c r="AI21" s="1">
        <v>2</v>
      </c>
      <c r="AJ21" s="3">
        <v>45838</v>
      </c>
      <c r="AK21" s="3">
        <v>0</v>
      </c>
      <c r="AL21" s="3">
        <v>45829</v>
      </c>
      <c r="AM21" s="3">
        <v>45836</v>
      </c>
      <c r="AN21" s="3">
        <v>45837</v>
      </c>
      <c r="AO21" s="3">
        <v>45837</v>
      </c>
      <c r="AP21" s="3">
        <v>45833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1917.46632</v>
      </c>
    </row>
    <row r="22" spans="1:56" ht="27.75" customHeight="1" x14ac:dyDescent="0.45">
      <c r="A22" s="3" t="s">
        <v>141</v>
      </c>
      <c r="B22" s="14" t="s">
        <v>141</v>
      </c>
      <c r="C22" s="9" t="s">
        <v>232</v>
      </c>
      <c r="D22" s="13" t="s">
        <v>233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93</v>
      </c>
      <c r="M22" s="10">
        <v>20</v>
      </c>
      <c r="N22" s="9">
        <v>35</v>
      </c>
      <c r="O22" s="9">
        <v>40</v>
      </c>
      <c r="P22" s="10">
        <v>172.69642879999998</v>
      </c>
      <c r="Q22" s="10">
        <v>0</v>
      </c>
      <c r="R22" s="10">
        <v>172.69642879999998</v>
      </c>
      <c r="S22" s="9" t="s">
        <v>67</v>
      </c>
      <c r="T22" s="12">
        <v>45838</v>
      </c>
      <c r="U22" s="11">
        <v>10000</v>
      </c>
      <c r="V22" s="10">
        <v>0</v>
      </c>
      <c r="W22" s="10">
        <v>10000</v>
      </c>
      <c r="X22" s="10">
        <v>0</v>
      </c>
      <c r="Y22" s="10">
        <v>10500</v>
      </c>
      <c r="Z22" s="9" t="s">
        <v>180</v>
      </c>
      <c r="AA22" s="8">
        <v>9359.9000000000015</v>
      </c>
      <c r="AB22" s="8">
        <v>6960</v>
      </c>
      <c r="AC22" s="8">
        <v>2399.9000000000015</v>
      </c>
      <c r="AD22" s="8">
        <v>0</v>
      </c>
      <c r="AE22" s="8">
        <v>0</v>
      </c>
      <c r="AF22" s="8">
        <v>0</v>
      </c>
      <c r="AG22" s="1" t="s">
        <v>121</v>
      </c>
      <c r="AH22" s="1" t="s">
        <v>72</v>
      </c>
      <c r="AI22" s="1">
        <v>3</v>
      </c>
      <c r="AJ22" s="3">
        <v>45838</v>
      </c>
      <c r="AK22" s="3">
        <v>0</v>
      </c>
      <c r="AL22" s="3">
        <v>45828</v>
      </c>
      <c r="AM22" s="3">
        <v>45835</v>
      </c>
      <c r="AN22" s="3">
        <v>45836</v>
      </c>
      <c r="AO22" s="3">
        <v>45836</v>
      </c>
      <c r="AP22" s="3">
        <v>45833</v>
      </c>
      <c r="AQ22" s="3">
        <v>45837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174.28607111111123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180</v>
      </c>
      <c r="AA23" s="8">
        <v>71355.728510000015</v>
      </c>
      <c r="AB23" s="8">
        <v>42552.528510000004</v>
      </c>
      <c r="AC23" s="8">
        <v>28803.200000000001</v>
      </c>
      <c r="AD23" s="8">
        <v>0</v>
      </c>
      <c r="AE23" s="8">
        <v>0</v>
      </c>
      <c r="AF23" s="8" t="s">
        <v>58</v>
      </c>
      <c r="AG23" s="1" t="s">
        <v>119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0</v>
      </c>
    </row>
    <row r="24" spans="1:56" ht="27.75" customHeight="1" x14ac:dyDescent="0.45">
      <c r="A24" s="3">
        <v>45808</v>
      </c>
      <c r="B24" s="14" t="s">
        <v>442</v>
      </c>
      <c r="C24" s="9" t="s">
        <v>73</v>
      </c>
      <c r="D24" s="13" t="s">
        <v>183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45818</v>
      </c>
      <c r="U24" s="11">
        <v>10000</v>
      </c>
      <c r="V24" s="10">
        <v>0</v>
      </c>
      <c r="W24" s="10">
        <v>10000</v>
      </c>
      <c r="X24" s="10">
        <v>10400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121</v>
      </c>
      <c r="AH24" s="1" t="s">
        <v>74</v>
      </c>
      <c r="AI24" s="1">
        <v>2</v>
      </c>
      <c r="AJ24" s="3">
        <v>45818</v>
      </c>
      <c r="AK24" s="3">
        <v>0</v>
      </c>
      <c r="AL24" s="3">
        <v>45809</v>
      </c>
      <c r="AM24" s="3">
        <v>45816</v>
      </c>
      <c r="AN24" s="3">
        <v>45817</v>
      </c>
      <c r="AO24" s="3">
        <v>45817</v>
      </c>
      <c r="AP24" s="3">
        <v>45813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45808</v>
      </c>
      <c r="B25" s="14" t="s">
        <v>442</v>
      </c>
      <c r="C25" s="9" t="s">
        <v>73</v>
      </c>
      <c r="D25" s="13" t="s">
        <v>222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45818</v>
      </c>
      <c r="U25" s="11">
        <v>10000</v>
      </c>
      <c r="V25" s="10">
        <v>0</v>
      </c>
      <c r="W25" s="10">
        <v>10000</v>
      </c>
      <c r="X25" s="10">
        <v>10500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121</v>
      </c>
      <c r="AH25" s="1" t="s">
        <v>74</v>
      </c>
      <c r="AI25" s="1">
        <v>2</v>
      </c>
      <c r="AJ25" s="3">
        <v>45818</v>
      </c>
      <c r="AK25" s="3">
        <v>0</v>
      </c>
      <c r="AL25" s="3">
        <v>45809</v>
      </c>
      <c r="AM25" s="3">
        <v>45816</v>
      </c>
      <c r="AN25" s="3">
        <v>45817</v>
      </c>
      <c r="AO25" s="3">
        <v>45817</v>
      </c>
      <c r="AP25" s="3">
        <v>45813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45808</v>
      </c>
      <c r="B26" s="14" t="s">
        <v>443</v>
      </c>
      <c r="C26" s="9" t="s">
        <v>73</v>
      </c>
      <c r="D26" s="13" t="s">
        <v>211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45818</v>
      </c>
      <c r="U26" s="11">
        <v>5000</v>
      </c>
      <c r="V26" s="10">
        <v>5502</v>
      </c>
      <c r="W26" s="10">
        <v>0</v>
      </c>
      <c r="X26" s="10">
        <v>5300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45818</v>
      </c>
      <c r="AK26" s="3">
        <v>0</v>
      </c>
      <c r="AL26" s="3">
        <v>45809</v>
      </c>
      <c r="AM26" s="3">
        <v>45816</v>
      </c>
      <c r="AN26" s="3">
        <v>45817</v>
      </c>
      <c r="AO26" s="3">
        <v>45817</v>
      </c>
      <c r="AP26" s="3">
        <v>45813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45808</v>
      </c>
      <c r="B27" s="14" t="s">
        <v>442</v>
      </c>
      <c r="C27" s="9" t="s">
        <v>73</v>
      </c>
      <c r="D27" s="13" t="s">
        <v>222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45820</v>
      </c>
      <c r="U27" s="11">
        <v>5000</v>
      </c>
      <c r="V27" s="10">
        <v>0</v>
      </c>
      <c r="W27" s="10">
        <v>5000</v>
      </c>
      <c r="X27" s="10">
        <v>5250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45820</v>
      </c>
      <c r="AK27" s="3">
        <v>0</v>
      </c>
      <c r="AL27" s="3">
        <v>45811</v>
      </c>
      <c r="AM27" s="3">
        <v>45818</v>
      </c>
      <c r="AN27" s="3">
        <v>45819</v>
      </c>
      <c r="AO27" s="3">
        <v>45819</v>
      </c>
      <c r="AP27" s="3">
        <v>45815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45808</v>
      </c>
      <c r="B28" s="14" t="s">
        <v>442</v>
      </c>
      <c r="C28" s="9" t="s">
        <v>73</v>
      </c>
      <c r="D28" s="13" t="s">
        <v>222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45825</v>
      </c>
      <c r="U28" s="11">
        <v>10000</v>
      </c>
      <c r="V28" s="10">
        <v>0</v>
      </c>
      <c r="W28" s="10">
        <v>10000</v>
      </c>
      <c r="X28" s="10">
        <v>10500</v>
      </c>
      <c r="Y28" s="10">
        <v>0</v>
      </c>
      <c r="Z28" s="9" t="s">
        <v>186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120</v>
      </c>
      <c r="AH28" s="1" t="s">
        <v>74</v>
      </c>
      <c r="AI28" s="1">
        <v>2</v>
      </c>
      <c r="AJ28" s="3">
        <v>45825</v>
      </c>
      <c r="AK28" s="3">
        <v>0</v>
      </c>
      <c r="AL28" s="3">
        <v>45816</v>
      </c>
      <c r="AM28" s="3">
        <v>45823</v>
      </c>
      <c r="AN28" s="3">
        <v>45824</v>
      </c>
      <c r="AO28" s="3">
        <v>45824</v>
      </c>
      <c r="AP28" s="3">
        <v>45820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45808</v>
      </c>
      <c r="B29" s="14" t="s">
        <v>443</v>
      </c>
      <c r="C29" s="9" t="s">
        <v>73</v>
      </c>
      <c r="D29" s="13" t="s">
        <v>340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444</v>
      </c>
      <c r="T29" s="12">
        <v>45825</v>
      </c>
      <c r="U29" s="11">
        <v>15000</v>
      </c>
      <c r="V29" s="10">
        <v>0</v>
      </c>
      <c r="W29" s="10">
        <v>15000</v>
      </c>
      <c r="X29" s="10">
        <v>15750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120</v>
      </c>
      <c r="AH29" s="1" t="s">
        <v>74</v>
      </c>
      <c r="AI29" s="1">
        <v>2</v>
      </c>
      <c r="AJ29" s="3">
        <v>45825</v>
      </c>
      <c r="AK29" s="3">
        <v>0</v>
      </c>
      <c r="AL29" s="3">
        <v>45816</v>
      </c>
      <c r="AM29" s="3">
        <v>45823</v>
      </c>
      <c r="AN29" s="3">
        <v>45824</v>
      </c>
      <c r="AO29" s="3">
        <v>45824</v>
      </c>
      <c r="AP29" s="3">
        <v>45820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45812</v>
      </c>
      <c r="B30" s="14" t="s">
        <v>469</v>
      </c>
      <c r="C30" s="9" t="s">
        <v>73</v>
      </c>
      <c r="D30" s="13" t="s">
        <v>183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444</v>
      </c>
      <c r="T30" s="12">
        <v>45820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186</v>
      </c>
      <c r="AA30" s="8">
        <v>8801.1</v>
      </c>
      <c r="AB30" s="8">
        <v>8801.1</v>
      </c>
      <c r="AC30" s="8">
        <v>0</v>
      </c>
      <c r="AD30" s="8">
        <v>0</v>
      </c>
      <c r="AE30" s="8">
        <v>0</v>
      </c>
      <c r="AF30" s="8" t="s">
        <v>470</v>
      </c>
      <c r="AG30" s="1" t="s">
        <v>120</v>
      </c>
      <c r="AH30" s="1" t="s">
        <v>74</v>
      </c>
      <c r="AI30" s="1">
        <v>2</v>
      </c>
      <c r="AJ30" s="3">
        <v>45820</v>
      </c>
      <c r="AK30" s="3">
        <v>0</v>
      </c>
      <c r="AL30" s="3">
        <v>45811</v>
      </c>
      <c r="AM30" s="3">
        <v>45818</v>
      </c>
      <c r="AN30" s="3">
        <v>45819</v>
      </c>
      <c r="AO30" s="3">
        <v>45819</v>
      </c>
      <c r="AP30" s="3">
        <v>45815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45812</v>
      </c>
      <c r="B31" s="14" t="s">
        <v>469</v>
      </c>
      <c r="C31" s="9" t="s">
        <v>73</v>
      </c>
      <c r="D31" s="13" t="s">
        <v>222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444</v>
      </c>
      <c r="T31" s="12">
        <v>45820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186</v>
      </c>
      <c r="AA31" s="8">
        <v>8801.1</v>
      </c>
      <c r="AB31" s="8">
        <v>0</v>
      </c>
      <c r="AC31" s="8">
        <v>8801.1</v>
      </c>
      <c r="AD31" s="8">
        <v>0</v>
      </c>
      <c r="AE31" s="8">
        <v>0</v>
      </c>
      <c r="AF31" s="8" t="s">
        <v>470</v>
      </c>
      <c r="AG31" s="1" t="s">
        <v>120</v>
      </c>
      <c r="AH31" s="1" t="s">
        <v>74</v>
      </c>
      <c r="AI31" s="1">
        <v>2</v>
      </c>
      <c r="AJ31" s="3">
        <v>45820</v>
      </c>
      <c r="AK31" s="3">
        <v>0</v>
      </c>
      <c r="AL31" s="3">
        <v>45811</v>
      </c>
      <c r="AM31" s="3">
        <v>45818</v>
      </c>
      <c r="AN31" s="3">
        <v>45819</v>
      </c>
      <c r="AO31" s="3">
        <v>45819</v>
      </c>
      <c r="AP31" s="3">
        <v>45815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662.93796800000007</v>
      </c>
    </row>
    <row r="32" spans="1:56" ht="27.75" customHeight="1" x14ac:dyDescent="0.45">
      <c r="A32" s="3">
        <v>45812</v>
      </c>
      <c r="B32" s="14" t="s">
        <v>469</v>
      </c>
      <c r="C32" s="9" t="s">
        <v>73</v>
      </c>
      <c r="D32" s="13" t="s">
        <v>471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444</v>
      </c>
      <c r="T32" s="12">
        <v>45820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186</v>
      </c>
      <c r="AA32" s="8">
        <v>4400.55</v>
      </c>
      <c r="AB32" s="8">
        <v>0</v>
      </c>
      <c r="AC32" s="8">
        <v>4400.55</v>
      </c>
      <c r="AD32" s="8">
        <v>0</v>
      </c>
      <c r="AE32" s="8">
        <v>0</v>
      </c>
      <c r="AF32" s="8" t="s">
        <v>470</v>
      </c>
      <c r="AG32" s="1" t="s">
        <v>120</v>
      </c>
      <c r="AH32" s="1" t="s">
        <v>74</v>
      </c>
      <c r="AI32" s="1">
        <v>2</v>
      </c>
      <c r="AJ32" s="3">
        <v>45820</v>
      </c>
      <c r="AK32" s="3">
        <v>0</v>
      </c>
      <c r="AL32" s="3">
        <v>45811</v>
      </c>
      <c r="AM32" s="3">
        <v>45818</v>
      </c>
      <c r="AN32" s="3">
        <v>45819</v>
      </c>
      <c r="AO32" s="3">
        <v>45819</v>
      </c>
      <c r="AP32" s="3">
        <v>45815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331.46898400000003</v>
      </c>
    </row>
    <row r="33" spans="1:56" ht="27.75" customHeight="1" x14ac:dyDescent="0.45">
      <c r="A33" s="3">
        <v>45812</v>
      </c>
      <c r="B33" s="14" t="s">
        <v>469</v>
      </c>
      <c r="C33" s="9" t="s">
        <v>73</v>
      </c>
      <c r="D33" s="13" t="s">
        <v>211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444</v>
      </c>
      <c r="T33" s="12">
        <v>45822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186</v>
      </c>
      <c r="AA33" s="8">
        <v>4400.55</v>
      </c>
      <c r="AB33" s="8">
        <v>0</v>
      </c>
      <c r="AC33" s="8">
        <v>4400.55</v>
      </c>
      <c r="AD33" s="8">
        <v>0</v>
      </c>
      <c r="AE33" s="8">
        <v>0</v>
      </c>
      <c r="AF33" s="8" t="s">
        <v>461</v>
      </c>
      <c r="AG33" s="1" t="s">
        <v>122</v>
      </c>
      <c r="AH33" s="1" t="s">
        <v>74</v>
      </c>
      <c r="AI33" s="1">
        <v>2</v>
      </c>
      <c r="AJ33" s="3">
        <v>45822</v>
      </c>
      <c r="AK33" s="3">
        <v>0</v>
      </c>
      <c r="AL33" s="3">
        <v>45813</v>
      </c>
      <c r="AM33" s="3">
        <v>45820</v>
      </c>
      <c r="AN33" s="3">
        <v>45821</v>
      </c>
      <c r="AO33" s="3">
        <v>45821</v>
      </c>
      <c r="AP33" s="3">
        <v>45817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331.46898400000003</v>
      </c>
    </row>
    <row r="34" spans="1:56" ht="27.75" customHeight="1" x14ac:dyDescent="0.45">
      <c r="A34" s="3">
        <v>45812</v>
      </c>
      <c r="B34" s="14" t="s">
        <v>469</v>
      </c>
      <c r="C34" s="9" t="s">
        <v>73</v>
      </c>
      <c r="D34" s="13" t="s">
        <v>472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444</v>
      </c>
      <c r="T34" s="12">
        <v>45822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186</v>
      </c>
      <c r="AA34" s="8">
        <v>4400.55</v>
      </c>
      <c r="AB34" s="8">
        <v>0</v>
      </c>
      <c r="AC34" s="8">
        <v>4400.55</v>
      </c>
      <c r="AD34" s="8">
        <v>0</v>
      </c>
      <c r="AE34" s="8">
        <v>0</v>
      </c>
      <c r="AF34" s="8" t="s">
        <v>461</v>
      </c>
      <c r="AG34" s="1" t="s">
        <v>120</v>
      </c>
      <c r="AH34" s="1" t="s">
        <v>74</v>
      </c>
      <c r="AI34" s="1">
        <v>2</v>
      </c>
      <c r="AJ34" s="3">
        <v>45822</v>
      </c>
      <c r="AK34" s="3">
        <v>0</v>
      </c>
      <c r="AL34" s="3">
        <v>45813</v>
      </c>
      <c r="AM34" s="3">
        <v>45820</v>
      </c>
      <c r="AN34" s="3">
        <v>45821</v>
      </c>
      <c r="AO34" s="3">
        <v>45821</v>
      </c>
      <c r="AP34" s="3">
        <v>45817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331.46898400000003</v>
      </c>
    </row>
    <row r="35" spans="1:56" ht="27.75" customHeight="1" x14ac:dyDescent="0.45">
      <c r="A35" s="3">
        <v>45812</v>
      </c>
      <c r="B35" s="14" t="s">
        <v>469</v>
      </c>
      <c r="C35" s="9" t="s">
        <v>73</v>
      </c>
      <c r="D35" s="13" t="s">
        <v>473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444</v>
      </c>
      <c r="T35" s="12">
        <v>45822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461</v>
      </c>
      <c r="AG35" s="1" t="s">
        <v>120</v>
      </c>
      <c r="AH35" s="1" t="s">
        <v>74</v>
      </c>
      <c r="AI35" s="1">
        <v>2</v>
      </c>
      <c r="AJ35" s="3">
        <v>45822</v>
      </c>
      <c r="AK35" s="3">
        <v>0</v>
      </c>
      <c r="AL35" s="3">
        <v>45813</v>
      </c>
      <c r="AM35" s="3">
        <v>45820</v>
      </c>
      <c r="AN35" s="3">
        <v>45821</v>
      </c>
      <c r="AO35" s="3">
        <v>45821</v>
      </c>
      <c r="AP35" s="3">
        <v>45817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331.46898400000003</v>
      </c>
    </row>
    <row r="36" spans="1:56" ht="27.75" customHeight="1" x14ac:dyDescent="0.45">
      <c r="A36" s="3">
        <v>45812</v>
      </c>
      <c r="B36" s="14" t="s">
        <v>474</v>
      </c>
      <c r="C36" s="9" t="s">
        <v>73</v>
      </c>
      <c r="D36" s="13" t="s">
        <v>59</v>
      </c>
      <c r="E36" s="9">
        <v>19</v>
      </c>
      <c r="F36" s="9">
        <v>36</v>
      </c>
      <c r="G36" s="9" t="s">
        <v>60</v>
      </c>
      <c r="H36" s="9">
        <v>0</v>
      </c>
      <c r="I36" s="9">
        <v>75</v>
      </c>
      <c r="J36" s="9" t="s">
        <v>78</v>
      </c>
      <c r="K36" s="9">
        <v>5</v>
      </c>
      <c r="L36" s="9" t="s">
        <v>93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444</v>
      </c>
      <c r="T36" s="12">
        <v>45822</v>
      </c>
      <c r="U36" s="11">
        <v>10000</v>
      </c>
      <c r="V36" s="10">
        <v>0</v>
      </c>
      <c r="W36" s="10">
        <v>10000</v>
      </c>
      <c r="X36" s="10">
        <v>0</v>
      </c>
      <c r="Y36" s="10">
        <v>0</v>
      </c>
      <c r="Z36" s="9" t="s">
        <v>186</v>
      </c>
      <c r="AA36" s="8">
        <v>10477.5</v>
      </c>
      <c r="AB36" s="8">
        <v>0</v>
      </c>
      <c r="AC36" s="8">
        <v>10477.5</v>
      </c>
      <c r="AD36" s="8">
        <v>0</v>
      </c>
      <c r="AE36" s="8">
        <v>0</v>
      </c>
      <c r="AF36" s="8" t="s">
        <v>461</v>
      </c>
      <c r="AG36" s="1" t="s">
        <v>122</v>
      </c>
      <c r="AH36" s="1" t="s">
        <v>77</v>
      </c>
      <c r="AI36" s="1">
        <v>2</v>
      </c>
      <c r="AJ36" s="3">
        <v>45822</v>
      </c>
      <c r="AK36" s="3">
        <v>0</v>
      </c>
      <c r="AL36" s="3">
        <v>0</v>
      </c>
      <c r="AM36" s="3">
        <v>0</v>
      </c>
      <c r="AN36" s="3">
        <v>0</v>
      </c>
      <c r="AO36" s="3">
        <v>45820</v>
      </c>
      <c r="AP36" s="3">
        <v>45817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789.21186666666665</v>
      </c>
    </row>
    <row r="37" spans="1:56" ht="27.75" customHeight="1" x14ac:dyDescent="0.45">
      <c r="A37" s="3">
        <v>45812</v>
      </c>
      <c r="B37" s="14" t="s">
        <v>469</v>
      </c>
      <c r="C37" s="9" t="s">
        <v>73</v>
      </c>
      <c r="D37" s="13" t="s">
        <v>475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93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444</v>
      </c>
      <c r="T37" s="12">
        <v>45825</v>
      </c>
      <c r="U37" s="11">
        <v>3000</v>
      </c>
      <c r="V37" s="10">
        <v>0</v>
      </c>
      <c r="W37" s="10">
        <v>3000</v>
      </c>
      <c r="X37" s="10">
        <v>0</v>
      </c>
      <c r="Y37" s="10">
        <v>3150</v>
      </c>
      <c r="Z37" s="9" t="s">
        <v>186</v>
      </c>
      <c r="AA37" s="8">
        <v>2640.33</v>
      </c>
      <c r="AB37" s="8">
        <v>0</v>
      </c>
      <c r="AC37" s="8">
        <v>2640.33</v>
      </c>
      <c r="AD37" s="8">
        <v>0</v>
      </c>
      <c r="AE37" s="8">
        <v>0</v>
      </c>
      <c r="AF37" s="8" t="s">
        <v>462</v>
      </c>
      <c r="AG37" s="1" t="s">
        <v>120</v>
      </c>
      <c r="AH37" s="1" t="s">
        <v>74</v>
      </c>
      <c r="AI37" s="1">
        <v>2</v>
      </c>
      <c r="AJ37" s="3">
        <v>45825</v>
      </c>
      <c r="AK37" s="3">
        <v>0</v>
      </c>
      <c r="AL37" s="3">
        <v>45816</v>
      </c>
      <c r="AM37" s="3">
        <v>45823</v>
      </c>
      <c r="AN37" s="3">
        <v>45824</v>
      </c>
      <c r="AO37" s="3">
        <v>45824</v>
      </c>
      <c r="AP37" s="3">
        <v>45820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198.88139040000004</v>
      </c>
    </row>
    <row r="38" spans="1:56" ht="27.75" customHeight="1" x14ac:dyDescent="0.45">
      <c r="A38" s="3">
        <v>45812</v>
      </c>
      <c r="B38" s="14" t="s">
        <v>469</v>
      </c>
      <c r="C38" s="9" t="s">
        <v>73</v>
      </c>
      <c r="D38" s="13" t="s">
        <v>222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444</v>
      </c>
      <c r="T38" s="12">
        <v>45825</v>
      </c>
      <c r="U38" s="11">
        <v>10000</v>
      </c>
      <c r="V38" s="10">
        <v>0</v>
      </c>
      <c r="W38" s="10">
        <v>10000</v>
      </c>
      <c r="X38" s="10">
        <v>0</v>
      </c>
      <c r="Y38" s="10">
        <v>10500</v>
      </c>
      <c r="Z38" s="9" t="s">
        <v>186</v>
      </c>
      <c r="AA38" s="8">
        <v>8801.1</v>
      </c>
      <c r="AB38" s="8">
        <v>0</v>
      </c>
      <c r="AC38" s="8">
        <v>8801.1</v>
      </c>
      <c r="AD38" s="8">
        <v>0</v>
      </c>
      <c r="AE38" s="8">
        <v>0</v>
      </c>
      <c r="AF38" s="8" t="s">
        <v>462</v>
      </c>
      <c r="AG38" s="1" t="s">
        <v>120</v>
      </c>
      <c r="AH38" s="1" t="s">
        <v>74</v>
      </c>
      <c r="AI38" s="1">
        <v>2</v>
      </c>
      <c r="AJ38" s="3">
        <v>45825</v>
      </c>
      <c r="AK38" s="3">
        <v>0</v>
      </c>
      <c r="AL38" s="3">
        <v>45816</v>
      </c>
      <c r="AM38" s="3">
        <v>45823</v>
      </c>
      <c r="AN38" s="3">
        <v>45824</v>
      </c>
      <c r="AO38" s="3">
        <v>45824</v>
      </c>
      <c r="AP38" s="3">
        <v>45820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662.93796800000007</v>
      </c>
    </row>
    <row r="39" spans="1:56" ht="27.75" customHeight="1" x14ac:dyDescent="0.45">
      <c r="A39" s="3">
        <v>45812</v>
      </c>
      <c r="B39" s="14" t="s">
        <v>476</v>
      </c>
      <c r="C39" s="9" t="s">
        <v>73</v>
      </c>
      <c r="D39" s="13" t="s">
        <v>59</v>
      </c>
      <c r="E39" s="9">
        <v>19</v>
      </c>
      <c r="F39" s="9">
        <v>36</v>
      </c>
      <c r="G39" s="9" t="s">
        <v>60</v>
      </c>
      <c r="H39" s="9">
        <v>0</v>
      </c>
      <c r="I39" s="9">
        <v>75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444</v>
      </c>
      <c r="T39" s="12">
        <v>45825</v>
      </c>
      <c r="U39" s="11">
        <v>10000</v>
      </c>
      <c r="V39" s="10">
        <v>0</v>
      </c>
      <c r="W39" s="10">
        <v>10000</v>
      </c>
      <c r="X39" s="10">
        <v>0</v>
      </c>
      <c r="Y39" s="10">
        <v>0</v>
      </c>
      <c r="Z39" s="9" t="s">
        <v>186</v>
      </c>
      <c r="AA39" s="8">
        <v>10477.5</v>
      </c>
      <c r="AB39" s="8">
        <v>0</v>
      </c>
      <c r="AC39" s="8">
        <v>10477.5</v>
      </c>
      <c r="AD39" s="8">
        <v>0</v>
      </c>
      <c r="AE39" s="8">
        <v>0</v>
      </c>
      <c r="AF39" s="8" t="s">
        <v>462</v>
      </c>
      <c r="AG39" s="1" t="s">
        <v>120</v>
      </c>
      <c r="AH39" s="1" t="s">
        <v>77</v>
      </c>
      <c r="AI39" s="1">
        <v>2</v>
      </c>
      <c r="AJ39" s="3">
        <v>45825</v>
      </c>
      <c r="AK39" s="3">
        <v>0</v>
      </c>
      <c r="AL39" s="3">
        <v>0</v>
      </c>
      <c r="AM39" s="3">
        <v>0</v>
      </c>
      <c r="AN39" s="3">
        <v>0</v>
      </c>
      <c r="AO39" s="3">
        <v>45823</v>
      </c>
      <c r="AP39" s="3">
        <v>45820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789.21186666666665</v>
      </c>
    </row>
    <row r="40" spans="1:56" ht="27.75" customHeight="1" x14ac:dyDescent="0.45">
      <c r="A40" s="3">
        <v>45812</v>
      </c>
      <c r="B40" s="14" t="s">
        <v>469</v>
      </c>
      <c r="C40" s="9" t="s">
        <v>73</v>
      </c>
      <c r="D40" s="13" t="s">
        <v>477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444</v>
      </c>
      <c r="T40" s="12">
        <v>45827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186</v>
      </c>
      <c r="AA40" s="8">
        <v>4400.55</v>
      </c>
      <c r="AB40" s="8">
        <v>0</v>
      </c>
      <c r="AC40" s="8">
        <v>4400.55</v>
      </c>
      <c r="AD40" s="8">
        <v>0</v>
      </c>
      <c r="AE40" s="8">
        <v>0</v>
      </c>
      <c r="AF40" s="8" t="s">
        <v>467</v>
      </c>
      <c r="AG40" s="1" t="s">
        <v>120</v>
      </c>
      <c r="AH40" s="1" t="s">
        <v>74</v>
      </c>
      <c r="AI40" s="1">
        <v>2</v>
      </c>
      <c r="AJ40" s="3">
        <v>45827</v>
      </c>
      <c r="AK40" s="3">
        <v>0</v>
      </c>
      <c r="AL40" s="3">
        <v>45818</v>
      </c>
      <c r="AM40" s="3">
        <v>45825</v>
      </c>
      <c r="AN40" s="3">
        <v>45826</v>
      </c>
      <c r="AO40" s="3">
        <v>45826</v>
      </c>
      <c r="AP40" s="3">
        <v>45822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331.46898400000003</v>
      </c>
    </row>
    <row r="41" spans="1:56" ht="27.75" customHeight="1" x14ac:dyDescent="0.45">
      <c r="A41" s="3">
        <v>45812</v>
      </c>
      <c r="B41" s="14" t="s">
        <v>469</v>
      </c>
      <c r="C41" s="9" t="s">
        <v>73</v>
      </c>
      <c r="D41" s="13" t="s">
        <v>478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444</v>
      </c>
      <c r="T41" s="12">
        <v>45827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186</v>
      </c>
      <c r="AA41" s="8">
        <v>4400.55</v>
      </c>
      <c r="AB41" s="8">
        <v>0</v>
      </c>
      <c r="AC41" s="8">
        <v>4400.55</v>
      </c>
      <c r="AD41" s="8">
        <v>0</v>
      </c>
      <c r="AE41" s="8">
        <v>0</v>
      </c>
      <c r="AF41" s="8" t="s">
        <v>467</v>
      </c>
      <c r="AG41" s="1" t="s">
        <v>120</v>
      </c>
      <c r="AH41" s="1" t="s">
        <v>74</v>
      </c>
      <c r="AI41" s="1">
        <v>2</v>
      </c>
      <c r="AJ41" s="3">
        <v>45827</v>
      </c>
      <c r="AK41" s="3">
        <v>0</v>
      </c>
      <c r="AL41" s="3">
        <v>45818</v>
      </c>
      <c r="AM41" s="3">
        <v>45825</v>
      </c>
      <c r="AN41" s="3">
        <v>45826</v>
      </c>
      <c r="AO41" s="3">
        <v>45826</v>
      </c>
      <c r="AP41" s="3">
        <v>45822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331.46898400000003</v>
      </c>
    </row>
    <row r="42" spans="1:56" ht="27.75" customHeight="1" x14ac:dyDescent="0.45">
      <c r="A42" s="3">
        <v>45812</v>
      </c>
      <c r="B42" s="14" t="s">
        <v>469</v>
      </c>
      <c r="C42" s="9" t="s">
        <v>73</v>
      </c>
      <c r="D42" s="13" t="s">
        <v>340</v>
      </c>
      <c r="E42" s="9">
        <v>19</v>
      </c>
      <c r="F42" s="9">
        <v>30</v>
      </c>
      <c r="G42" s="9" t="s">
        <v>60</v>
      </c>
      <c r="H42" s="9">
        <v>0</v>
      </c>
      <c r="I42" s="9">
        <v>63</v>
      </c>
      <c r="J42" s="9" t="s">
        <v>78</v>
      </c>
      <c r="K42" s="9">
        <v>5</v>
      </c>
      <c r="L42" s="9" t="s">
        <v>92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444</v>
      </c>
      <c r="T42" s="12">
        <v>45827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186</v>
      </c>
      <c r="AA42" s="8">
        <v>8801.1</v>
      </c>
      <c r="AB42" s="8">
        <v>0</v>
      </c>
      <c r="AC42" s="8">
        <v>8801.1</v>
      </c>
      <c r="AD42" s="8">
        <v>0</v>
      </c>
      <c r="AE42" s="8">
        <v>0</v>
      </c>
      <c r="AF42" s="8" t="s">
        <v>467</v>
      </c>
      <c r="AG42" s="1" t="s">
        <v>120</v>
      </c>
      <c r="AH42" s="1" t="s">
        <v>74</v>
      </c>
      <c r="AI42" s="1">
        <v>2</v>
      </c>
      <c r="AJ42" s="3">
        <v>45827</v>
      </c>
      <c r="AK42" s="3">
        <v>0</v>
      </c>
      <c r="AL42" s="3">
        <v>45818</v>
      </c>
      <c r="AM42" s="3">
        <v>45825</v>
      </c>
      <c r="AN42" s="3">
        <v>45826</v>
      </c>
      <c r="AO42" s="3">
        <v>45826</v>
      </c>
      <c r="AP42" s="3">
        <v>45822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662.93796800000007</v>
      </c>
    </row>
    <row r="43" spans="1:56" ht="27.75" customHeight="1" x14ac:dyDescent="0.45">
      <c r="A43" s="3">
        <v>45812</v>
      </c>
      <c r="B43" s="14" t="s">
        <v>479</v>
      </c>
      <c r="C43" s="9" t="s">
        <v>73</v>
      </c>
      <c r="D43" s="13" t="s">
        <v>480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444</v>
      </c>
      <c r="T43" s="12">
        <v>45827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481</v>
      </c>
      <c r="AG43" s="1" t="s">
        <v>120</v>
      </c>
      <c r="AH43" s="1" t="s">
        <v>74</v>
      </c>
      <c r="AI43" s="1">
        <v>2</v>
      </c>
      <c r="AJ43" s="3">
        <v>45827</v>
      </c>
      <c r="AK43" s="3">
        <v>0</v>
      </c>
      <c r="AL43" s="3">
        <v>45818</v>
      </c>
      <c r="AM43" s="3">
        <v>45825</v>
      </c>
      <c r="AN43" s="3">
        <v>45826</v>
      </c>
      <c r="AO43" s="3">
        <v>45826</v>
      </c>
      <c r="AP43" s="3">
        <v>45822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331.46898400000003</v>
      </c>
    </row>
    <row r="44" spans="1:56" ht="27.75" customHeight="1" x14ac:dyDescent="0.45">
      <c r="A44" s="3">
        <v>45812</v>
      </c>
      <c r="B44" s="14" t="s">
        <v>479</v>
      </c>
      <c r="C44" s="9" t="s">
        <v>73</v>
      </c>
      <c r="D44" s="13" t="s">
        <v>482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444</v>
      </c>
      <c r="T44" s="12">
        <v>45827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481</v>
      </c>
      <c r="AG44" s="1" t="s">
        <v>120</v>
      </c>
      <c r="AH44" s="1" t="s">
        <v>74</v>
      </c>
      <c r="AI44" s="1">
        <v>2</v>
      </c>
      <c r="AJ44" s="3">
        <v>45827</v>
      </c>
      <c r="AK44" s="3">
        <v>0</v>
      </c>
      <c r="AL44" s="3">
        <v>45818</v>
      </c>
      <c r="AM44" s="3">
        <v>45825</v>
      </c>
      <c r="AN44" s="3">
        <v>45826</v>
      </c>
      <c r="AO44" s="3">
        <v>45826</v>
      </c>
      <c r="AP44" s="3">
        <v>45822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331.46898400000003</v>
      </c>
    </row>
    <row r="45" spans="1:56" ht="27.75" customHeight="1" x14ac:dyDescent="0.45">
      <c r="A45" s="3">
        <v>45812</v>
      </c>
      <c r="B45" s="14" t="s">
        <v>483</v>
      </c>
      <c r="C45" s="9" t="s">
        <v>73</v>
      </c>
      <c r="D45" s="13" t="s">
        <v>340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444</v>
      </c>
      <c r="T45" s="12">
        <v>45827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186</v>
      </c>
      <c r="AA45" s="8">
        <v>9359.9000000000015</v>
      </c>
      <c r="AB45" s="8">
        <v>0</v>
      </c>
      <c r="AC45" s="8">
        <v>9359.9000000000015</v>
      </c>
      <c r="AD45" s="8">
        <v>0</v>
      </c>
      <c r="AE45" s="8">
        <v>0</v>
      </c>
      <c r="AF45" s="8" t="s">
        <v>481</v>
      </c>
      <c r="AG45" s="1" t="s">
        <v>120</v>
      </c>
      <c r="AH45" s="1" t="s">
        <v>74</v>
      </c>
      <c r="AI45" s="1">
        <v>2</v>
      </c>
      <c r="AJ45" s="3">
        <v>45827</v>
      </c>
      <c r="AK45" s="3">
        <v>0</v>
      </c>
      <c r="AL45" s="3">
        <v>45818</v>
      </c>
      <c r="AM45" s="3">
        <v>45825</v>
      </c>
      <c r="AN45" s="3">
        <v>45826</v>
      </c>
      <c r="AO45" s="3">
        <v>45826</v>
      </c>
      <c r="AP45" s="3">
        <v>45822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705.02926755555563</v>
      </c>
    </row>
    <row r="46" spans="1:56" ht="27.75" customHeight="1" x14ac:dyDescent="0.45">
      <c r="A46" s="3">
        <v>45812</v>
      </c>
      <c r="B46" s="14" t="s">
        <v>483</v>
      </c>
      <c r="C46" s="9" t="s">
        <v>73</v>
      </c>
      <c r="D46" s="13" t="s">
        <v>484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444</v>
      </c>
      <c r="T46" s="12">
        <v>45827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186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481</v>
      </c>
      <c r="AG46" s="1" t="s">
        <v>120</v>
      </c>
      <c r="AH46" s="1" t="s">
        <v>74</v>
      </c>
      <c r="AI46" s="1">
        <v>2</v>
      </c>
      <c r="AJ46" s="3">
        <v>45827</v>
      </c>
      <c r="AK46" s="3">
        <v>0</v>
      </c>
      <c r="AL46" s="3">
        <v>45818</v>
      </c>
      <c r="AM46" s="3">
        <v>45825</v>
      </c>
      <c r="AN46" s="3">
        <v>45826</v>
      </c>
      <c r="AO46" s="3">
        <v>45826</v>
      </c>
      <c r="AP46" s="3">
        <v>45822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352.51463377777782</v>
      </c>
    </row>
    <row r="47" spans="1:56" ht="27.75" customHeight="1" x14ac:dyDescent="0.45">
      <c r="A47" s="3">
        <v>45812</v>
      </c>
      <c r="B47" s="14" t="s">
        <v>479</v>
      </c>
      <c r="C47" s="9" t="s">
        <v>73</v>
      </c>
      <c r="D47" s="13" t="s">
        <v>485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444</v>
      </c>
      <c r="T47" s="12">
        <v>45828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486</v>
      </c>
      <c r="AG47" s="1" t="s">
        <v>120</v>
      </c>
      <c r="AH47" s="1" t="s">
        <v>74</v>
      </c>
      <c r="AI47" s="1">
        <v>2</v>
      </c>
      <c r="AJ47" s="3">
        <v>45828</v>
      </c>
      <c r="AK47" s="3">
        <v>0</v>
      </c>
      <c r="AL47" s="3">
        <v>45819</v>
      </c>
      <c r="AM47" s="3">
        <v>45826</v>
      </c>
      <c r="AN47" s="3">
        <v>45827</v>
      </c>
      <c r="AO47" s="3">
        <v>45827</v>
      </c>
      <c r="AP47" s="3">
        <v>45823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331.46898400000003</v>
      </c>
    </row>
    <row r="48" spans="1:56" ht="27.75" customHeight="1" x14ac:dyDescent="0.45">
      <c r="A48" s="3">
        <v>45812</v>
      </c>
      <c r="B48" s="14" t="s">
        <v>479</v>
      </c>
      <c r="C48" s="9" t="s">
        <v>73</v>
      </c>
      <c r="D48" s="13" t="s">
        <v>183</v>
      </c>
      <c r="E48" s="9">
        <v>19</v>
      </c>
      <c r="F48" s="9">
        <v>30</v>
      </c>
      <c r="G48" s="9" t="s">
        <v>60</v>
      </c>
      <c r="H48" s="9">
        <v>0</v>
      </c>
      <c r="I48" s="9">
        <v>63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444</v>
      </c>
      <c r="T48" s="12">
        <v>45828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186</v>
      </c>
      <c r="AA48" s="8">
        <v>8801.1</v>
      </c>
      <c r="AB48" s="8">
        <v>0</v>
      </c>
      <c r="AC48" s="8">
        <v>8801.1</v>
      </c>
      <c r="AD48" s="8">
        <v>0</v>
      </c>
      <c r="AE48" s="8">
        <v>0</v>
      </c>
      <c r="AF48" s="8" t="s">
        <v>486</v>
      </c>
      <c r="AG48" s="1" t="s">
        <v>120</v>
      </c>
      <c r="AH48" s="1" t="s">
        <v>74</v>
      </c>
      <c r="AI48" s="1">
        <v>2</v>
      </c>
      <c r="AJ48" s="3">
        <v>45828</v>
      </c>
      <c r="AK48" s="3">
        <v>0</v>
      </c>
      <c r="AL48" s="3">
        <v>45819</v>
      </c>
      <c r="AM48" s="3">
        <v>45826</v>
      </c>
      <c r="AN48" s="3">
        <v>45827</v>
      </c>
      <c r="AO48" s="3">
        <v>45827</v>
      </c>
      <c r="AP48" s="3">
        <v>45823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662.93796800000007</v>
      </c>
    </row>
    <row r="49" spans="1:56" ht="27.75" customHeight="1" x14ac:dyDescent="0.45">
      <c r="A49" s="3">
        <v>45812</v>
      </c>
      <c r="B49" s="14" t="s">
        <v>483</v>
      </c>
      <c r="C49" s="9" t="s">
        <v>73</v>
      </c>
      <c r="D49" s="13" t="s">
        <v>211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444</v>
      </c>
      <c r="T49" s="12">
        <v>45828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186</v>
      </c>
      <c r="AA49" s="8">
        <v>9359.9000000000015</v>
      </c>
      <c r="AB49" s="8">
        <v>0</v>
      </c>
      <c r="AC49" s="8">
        <v>9359.9000000000015</v>
      </c>
      <c r="AD49" s="8">
        <v>0</v>
      </c>
      <c r="AE49" s="8">
        <v>0</v>
      </c>
      <c r="AF49" s="8" t="s">
        <v>486</v>
      </c>
      <c r="AG49" s="1" t="s">
        <v>120</v>
      </c>
      <c r="AH49" s="1" t="s">
        <v>74</v>
      </c>
      <c r="AI49" s="1">
        <v>2</v>
      </c>
      <c r="AJ49" s="3">
        <v>45828</v>
      </c>
      <c r="AK49" s="3">
        <v>0</v>
      </c>
      <c r="AL49" s="3">
        <v>45819</v>
      </c>
      <c r="AM49" s="3">
        <v>45826</v>
      </c>
      <c r="AN49" s="3">
        <v>45827</v>
      </c>
      <c r="AO49" s="3">
        <v>45827</v>
      </c>
      <c r="AP49" s="3">
        <v>45823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705.02926755555563</v>
      </c>
    </row>
    <row r="50" spans="1:56" ht="27.75" customHeight="1" x14ac:dyDescent="0.45">
      <c r="A50" s="3">
        <v>45812</v>
      </c>
      <c r="B50" s="14" t="s">
        <v>469</v>
      </c>
      <c r="C50" s="9" t="s">
        <v>73</v>
      </c>
      <c r="D50" s="13" t="s">
        <v>477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444</v>
      </c>
      <c r="T50" s="12">
        <v>45829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487</v>
      </c>
      <c r="AG50" s="1" t="s">
        <v>120</v>
      </c>
      <c r="AH50" s="1" t="s">
        <v>74</v>
      </c>
      <c r="AI50" s="1">
        <v>2</v>
      </c>
      <c r="AJ50" s="3">
        <v>45829</v>
      </c>
      <c r="AK50" s="3">
        <v>0</v>
      </c>
      <c r="AL50" s="3">
        <v>45820</v>
      </c>
      <c r="AM50" s="3">
        <v>45827</v>
      </c>
      <c r="AN50" s="3">
        <v>45828</v>
      </c>
      <c r="AO50" s="3">
        <v>45828</v>
      </c>
      <c r="AP50" s="3">
        <v>45824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187</v>
      </c>
      <c r="BD50" s="56">
        <v>331.46898400000003</v>
      </c>
    </row>
    <row r="51" spans="1:56" ht="27.75" customHeight="1" x14ac:dyDescent="0.45">
      <c r="A51" s="3">
        <v>45812</v>
      </c>
      <c r="B51" s="14" t="s">
        <v>469</v>
      </c>
      <c r="C51" s="9" t="s">
        <v>73</v>
      </c>
      <c r="D51" s="13" t="s">
        <v>488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444</v>
      </c>
      <c r="T51" s="12">
        <v>45829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186</v>
      </c>
      <c r="AA51" s="8">
        <v>4400.55</v>
      </c>
      <c r="AB51" s="8">
        <v>0</v>
      </c>
      <c r="AC51" s="8">
        <v>4400.55</v>
      </c>
      <c r="AD51" s="8">
        <v>0</v>
      </c>
      <c r="AE51" s="8">
        <v>0</v>
      </c>
      <c r="AF51" s="8" t="s">
        <v>487</v>
      </c>
      <c r="AG51" s="1" t="s">
        <v>61</v>
      </c>
      <c r="AH51" s="1" t="s">
        <v>74</v>
      </c>
      <c r="AI51" s="1">
        <v>2</v>
      </c>
      <c r="AJ51" s="3">
        <v>45829</v>
      </c>
      <c r="AK51" s="3">
        <v>0</v>
      </c>
      <c r="AL51" s="3">
        <v>45820</v>
      </c>
      <c r="AM51" s="3">
        <v>45827</v>
      </c>
      <c r="AN51" s="3">
        <v>45828</v>
      </c>
      <c r="AO51" s="3">
        <v>45828</v>
      </c>
      <c r="AP51" s="3">
        <v>45824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187</v>
      </c>
      <c r="BD51" s="56">
        <v>331.46898400000003</v>
      </c>
    </row>
    <row r="52" spans="1:56" ht="27.75" customHeight="1" x14ac:dyDescent="0.45">
      <c r="A52" s="3">
        <v>45812</v>
      </c>
      <c r="B52" s="14" t="s">
        <v>469</v>
      </c>
      <c r="C52" s="9" t="s">
        <v>73</v>
      </c>
      <c r="D52" s="13" t="s">
        <v>210</v>
      </c>
      <c r="E52" s="9">
        <v>19</v>
      </c>
      <c r="F52" s="9">
        <v>30</v>
      </c>
      <c r="G52" s="9" t="s">
        <v>60</v>
      </c>
      <c r="H52" s="9">
        <v>0</v>
      </c>
      <c r="I52" s="9">
        <v>63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444</v>
      </c>
      <c r="T52" s="12">
        <v>45829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186</v>
      </c>
      <c r="AA52" s="8">
        <v>4400.55</v>
      </c>
      <c r="AB52" s="8">
        <v>0</v>
      </c>
      <c r="AC52" s="8">
        <v>4400.55</v>
      </c>
      <c r="AD52" s="8">
        <v>0</v>
      </c>
      <c r="AE52" s="8">
        <v>0</v>
      </c>
      <c r="AF52" s="8" t="s">
        <v>487</v>
      </c>
      <c r="AG52" s="1" t="s">
        <v>119</v>
      </c>
      <c r="AH52" s="1" t="s">
        <v>74</v>
      </c>
      <c r="AI52" s="1">
        <v>2</v>
      </c>
      <c r="AJ52" s="3">
        <v>45829</v>
      </c>
      <c r="AK52" s="3">
        <v>0</v>
      </c>
      <c r="AL52" s="3">
        <v>45820</v>
      </c>
      <c r="AM52" s="3">
        <v>45827</v>
      </c>
      <c r="AN52" s="3">
        <v>45828</v>
      </c>
      <c r="AO52" s="3">
        <v>45828</v>
      </c>
      <c r="AP52" s="3">
        <v>45824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187</v>
      </c>
      <c r="BD52" s="56">
        <v>331.46898400000003</v>
      </c>
    </row>
    <row r="53" spans="1:56" ht="27.75" customHeight="1" x14ac:dyDescent="0.45">
      <c r="A53" s="3">
        <v>45812</v>
      </c>
      <c r="B53" s="14" t="s">
        <v>469</v>
      </c>
      <c r="C53" s="9" t="s">
        <v>73</v>
      </c>
      <c r="D53" s="13" t="s">
        <v>183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444</v>
      </c>
      <c r="T53" s="12">
        <v>45829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186</v>
      </c>
      <c r="AA53" s="8">
        <v>8801.1</v>
      </c>
      <c r="AB53" s="8">
        <v>0</v>
      </c>
      <c r="AC53" s="8">
        <v>8801.1</v>
      </c>
      <c r="AD53" s="8">
        <v>0</v>
      </c>
      <c r="AE53" s="8">
        <v>0</v>
      </c>
      <c r="AF53" s="8" t="s">
        <v>487</v>
      </c>
      <c r="AG53" s="1" t="s">
        <v>121</v>
      </c>
      <c r="AH53" s="1" t="s">
        <v>74</v>
      </c>
      <c r="AI53" s="1">
        <v>2</v>
      </c>
      <c r="AJ53" s="3">
        <v>45829</v>
      </c>
      <c r="AK53" s="3">
        <v>0</v>
      </c>
      <c r="AL53" s="3">
        <v>45820</v>
      </c>
      <c r="AM53" s="3">
        <v>45827</v>
      </c>
      <c r="AN53" s="3">
        <v>45828</v>
      </c>
      <c r="AO53" s="3">
        <v>45828</v>
      </c>
      <c r="AP53" s="3">
        <v>45824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187</v>
      </c>
      <c r="BD53" s="56">
        <v>662.93796800000007</v>
      </c>
    </row>
    <row r="54" spans="1:56" ht="27.75" customHeight="1" x14ac:dyDescent="0.45">
      <c r="A54" s="3" t="s">
        <v>141</v>
      </c>
      <c r="B54" s="14" t="s">
        <v>141</v>
      </c>
      <c r="C54" s="9" t="s">
        <v>73</v>
      </c>
      <c r="D54" s="13" t="s">
        <v>61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150</v>
      </c>
      <c r="T54" s="12">
        <v>45838</v>
      </c>
      <c r="U54" s="11">
        <v>275000</v>
      </c>
      <c r="V54" s="10">
        <v>0</v>
      </c>
      <c r="W54" s="10">
        <v>275000</v>
      </c>
      <c r="X54" s="10">
        <v>0</v>
      </c>
      <c r="Y54" s="10">
        <v>288750</v>
      </c>
      <c r="Z54" s="9" t="s">
        <v>186</v>
      </c>
      <c r="AA54" s="8">
        <v>242030.25</v>
      </c>
      <c r="AB54" s="8">
        <v>0</v>
      </c>
      <c r="AC54" s="8">
        <v>242030.25</v>
      </c>
      <c r="AD54" s="8">
        <v>0</v>
      </c>
      <c r="AE54" s="8">
        <v>0</v>
      </c>
      <c r="AF54" s="8">
        <v>0</v>
      </c>
      <c r="AG54" s="1" t="s">
        <v>119</v>
      </c>
      <c r="AH54" s="1" t="s">
        <v>74</v>
      </c>
      <c r="AI54" s="1">
        <v>2</v>
      </c>
      <c r="AJ54" s="3">
        <v>45838</v>
      </c>
      <c r="AK54" s="3">
        <v>0</v>
      </c>
      <c r="AL54" s="3">
        <v>45829</v>
      </c>
      <c r="AM54" s="3">
        <v>45836</v>
      </c>
      <c r="AN54" s="3">
        <v>45837</v>
      </c>
      <c r="AO54" s="3">
        <v>45837</v>
      </c>
      <c r="AP54" s="3">
        <v>45833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187</v>
      </c>
      <c r="BD54" s="56">
        <v>18230.794120000006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186</v>
      </c>
      <c r="AA55" s="8">
        <v>394638.53</v>
      </c>
      <c r="AB55" s="8">
        <v>8801.1</v>
      </c>
      <c r="AC55" s="8">
        <v>385837.43000000005</v>
      </c>
      <c r="AD55" s="8">
        <v>0</v>
      </c>
      <c r="AE55" s="8">
        <v>0</v>
      </c>
      <c r="AF55" s="8" t="s">
        <v>58</v>
      </c>
      <c r="AG55" s="1" t="s">
        <v>119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188</v>
      </c>
      <c r="BD55" s="56">
        <v>0</v>
      </c>
    </row>
    <row r="56" spans="1:56" ht="27.75" customHeight="1" x14ac:dyDescent="0.45">
      <c r="A56" s="3">
        <v>45803</v>
      </c>
      <c r="B56" s="14" t="s">
        <v>405</v>
      </c>
      <c r="C56" s="9" t="s">
        <v>402</v>
      </c>
      <c r="D56" s="13" t="s">
        <v>406</v>
      </c>
      <c r="E56" s="9">
        <v>19</v>
      </c>
      <c r="F56" s="9">
        <v>34</v>
      </c>
      <c r="G56" s="9" t="s">
        <v>60</v>
      </c>
      <c r="H56" s="9" t="s">
        <v>76</v>
      </c>
      <c r="I56" s="9">
        <v>84</v>
      </c>
      <c r="J56" s="9" t="s">
        <v>57</v>
      </c>
      <c r="K56" s="9">
        <v>5</v>
      </c>
      <c r="L56" s="9" t="s">
        <v>91</v>
      </c>
      <c r="M56" s="10">
        <v>20</v>
      </c>
      <c r="N56" s="9">
        <v>37</v>
      </c>
      <c r="O56" s="9">
        <v>40</v>
      </c>
      <c r="P56" s="10">
        <v>182.56479615999996</v>
      </c>
      <c r="Q56" s="10">
        <v>0</v>
      </c>
      <c r="R56" s="10">
        <v>182.56479615999996</v>
      </c>
      <c r="S56" s="9" t="s">
        <v>67</v>
      </c>
      <c r="T56" s="12">
        <v>45817</v>
      </c>
      <c r="U56" s="11">
        <v>10000</v>
      </c>
      <c r="V56" s="10">
        <v>0</v>
      </c>
      <c r="W56" s="10">
        <v>10000</v>
      </c>
      <c r="X56" s="10">
        <v>10730</v>
      </c>
      <c r="Y56" s="10">
        <v>0</v>
      </c>
      <c r="Z56" s="9" t="s">
        <v>248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119</v>
      </c>
      <c r="AH56" s="1" t="s">
        <v>68</v>
      </c>
      <c r="AI56" s="1">
        <v>4</v>
      </c>
      <c r="AJ56" s="3">
        <v>45817</v>
      </c>
      <c r="AK56" s="3">
        <v>45813</v>
      </c>
      <c r="AL56" s="3">
        <v>45807</v>
      </c>
      <c r="AM56" s="3">
        <v>45814</v>
      </c>
      <c r="AN56" s="3">
        <v>45815</v>
      </c>
      <c r="AO56" s="3">
        <v>45815</v>
      </c>
      <c r="AP56" s="3">
        <v>45812</v>
      </c>
      <c r="AQ56" s="3">
        <v>45816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450</v>
      </c>
      <c r="AZ56" s="2">
        <v>0</v>
      </c>
      <c r="BA56" s="2">
        <v>0</v>
      </c>
      <c r="BB56" s="2">
        <v>0</v>
      </c>
      <c r="BC56" s="1" t="s">
        <v>104</v>
      </c>
      <c r="BD56" s="56">
        <v>0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56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 t="s">
        <v>96</v>
      </c>
      <c r="W57" s="10">
        <v>0</v>
      </c>
      <c r="X57" s="10">
        <v>0</v>
      </c>
      <c r="Y57" s="10">
        <v>0</v>
      </c>
      <c r="Z57" s="9" t="s">
        <v>248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58</v>
      </c>
      <c r="AG57" s="1" t="s">
        <v>120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249</v>
      </c>
      <c r="BD57" s="56">
        <v>0</v>
      </c>
    </row>
    <row r="58" spans="1:56" ht="27.75" customHeight="1" x14ac:dyDescent="0.45">
      <c r="A58" s="3">
        <v>45796</v>
      </c>
      <c r="B58" s="14" t="s">
        <v>368</v>
      </c>
      <c r="C58" s="9" t="s">
        <v>147</v>
      </c>
      <c r="D58" s="13" t="s">
        <v>359</v>
      </c>
      <c r="E58" s="9">
        <v>19</v>
      </c>
      <c r="F58" s="9">
        <v>34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 t="s">
        <v>63</v>
      </c>
      <c r="U58" s="11">
        <v>503</v>
      </c>
      <c r="V58" s="10">
        <v>0</v>
      </c>
      <c r="W58" s="10">
        <v>503</v>
      </c>
      <c r="X58" s="10">
        <v>5250</v>
      </c>
      <c r="Y58" s="10">
        <v>0</v>
      </c>
      <c r="Z58" s="9" t="s">
        <v>116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119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214</v>
      </c>
      <c r="BD58" s="56">
        <v>0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34</v>
      </c>
      <c r="G59" s="9" t="s">
        <v>60</v>
      </c>
      <c r="H59" s="9">
        <v>0</v>
      </c>
      <c r="I59" s="9">
        <v>80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116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119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215</v>
      </c>
      <c r="BD59" s="56">
        <v>0</v>
      </c>
    </row>
    <row r="60" spans="1:56" ht="27.75" customHeight="1" x14ac:dyDescent="0.45">
      <c r="A60" s="3" t="s">
        <v>141</v>
      </c>
      <c r="B60" s="14" t="s">
        <v>141</v>
      </c>
      <c r="C60" s="9" t="s">
        <v>330</v>
      </c>
      <c r="D60" s="13" t="s">
        <v>331</v>
      </c>
      <c r="E60" s="9">
        <v>20</v>
      </c>
      <c r="F60" s="9">
        <v>32</v>
      </c>
      <c r="G60" s="9" t="s">
        <v>60</v>
      </c>
      <c r="H60" s="9">
        <v>0</v>
      </c>
      <c r="I60" s="9">
        <v>60</v>
      </c>
      <c r="J60" s="9" t="s">
        <v>57</v>
      </c>
      <c r="K60" s="9">
        <v>5</v>
      </c>
      <c r="L60" s="9" t="s">
        <v>93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45838</v>
      </c>
      <c r="U60" s="11">
        <v>20000</v>
      </c>
      <c r="V60" s="10">
        <v>0</v>
      </c>
      <c r="W60" s="10">
        <v>20000</v>
      </c>
      <c r="X60" s="10">
        <v>0</v>
      </c>
      <c r="Y60" s="10">
        <v>21000</v>
      </c>
      <c r="Z60" s="9" t="s">
        <v>146</v>
      </c>
      <c r="AA60" s="8">
        <v>18719.800000000003</v>
      </c>
      <c r="AB60" s="8">
        <v>0</v>
      </c>
      <c r="AC60" s="8">
        <v>18719.800000000003</v>
      </c>
      <c r="AD60" s="8">
        <v>0</v>
      </c>
      <c r="AE60" s="8">
        <v>0</v>
      </c>
      <c r="AF60" s="8">
        <v>0</v>
      </c>
      <c r="AG60" s="1" t="s">
        <v>121</v>
      </c>
      <c r="AH60" s="1" t="s">
        <v>74</v>
      </c>
      <c r="AI60" s="1">
        <v>2</v>
      </c>
      <c r="AJ60" s="3">
        <v>45838</v>
      </c>
      <c r="AK60" s="3">
        <v>0</v>
      </c>
      <c r="AL60" s="3">
        <v>45829</v>
      </c>
      <c r="AM60" s="3">
        <v>45836</v>
      </c>
      <c r="AN60" s="3">
        <v>45837</v>
      </c>
      <c r="AO60" s="3">
        <v>45837</v>
      </c>
      <c r="AP60" s="3">
        <v>45833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64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105</v>
      </c>
      <c r="BD60" s="56">
        <v>1149.1877222222222</v>
      </c>
    </row>
    <row r="61" spans="1:56" ht="27.75" customHeight="1" x14ac:dyDescent="0.45">
      <c r="A61" s="3">
        <v>0</v>
      </c>
      <c r="B61" s="14">
        <v>0</v>
      </c>
      <c r="C61" s="9">
        <v>0</v>
      </c>
      <c r="D61" s="13">
        <v>0</v>
      </c>
      <c r="E61" s="9">
        <v>20</v>
      </c>
      <c r="F61" s="9">
        <v>37</v>
      </c>
      <c r="G61" s="9" t="s">
        <v>60</v>
      </c>
      <c r="H61" s="9">
        <v>0</v>
      </c>
      <c r="I61" s="9">
        <v>65</v>
      </c>
      <c r="J61" s="9" t="s">
        <v>57</v>
      </c>
      <c r="K61" s="9">
        <v>5</v>
      </c>
      <c r="L61" s="9">
        <v>0</v>
      </c>
      <c r="M61" s="10">
        <v>0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>
        <v>0</v>
      </c>
      <c r="T61" s="12"/>
      <c r="U61" s="11">
        <v>0</v>
      </c>
      <c r="V61" s="10">
        <v>0</v>
      </c>
      <c r="W61" s="10">
        <v>0</v>
      </c>
      <c r="X61" s="10">
        <v>0</v>
      </c>
      <c r="Y61" s="10">
        <v>0</v>
      </c>
      <c r="Z61" s="9" t="s">
        <v>146</v>
      </c>
      <c r="AA61" s="8">
        <v>18719.800000000003</v>
      </c>
      <c r="AB61" s="8">
        <v>0</v>
      </c>
      <c r="AC61" s="8">
        <v>18719.800000000003</v>
      </c>
      <c r="AD61" s="8">
        <v>0</v>
      </c>
      <c r="AE61" s="8">
        <v>0</v>
      </c>
      <c r="AF61" s="8" t="s">
        <v>58</v>
      </c>
      <c r="AG61" s="1" t="s">
        <v>121</v>
      </c>
      <c r="AH61" s="1">
        <v>0</v>
      </c>
      <c r="AI61" s="1" t="s">
        <v>15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1" t="s">
        <v>105</v>
      </c>
      <c r="BD61" s="56">
        <v>0</v>
      </c>
    </row>
    <row r="62" spans="1:56" ht="27.75" customHeight="1" x14ac:dyDescent="0.45">
      <c r="A62" s="3">
        <v>45803</v>
      </c>
      <c r="B62" s="14" t="s">
        <v>410</v>
      </c>
      <c r="C62" s="9" t="s">
        <v>111</v>
      </c>
      <c r="D62" s="13" t="s">
        <v>411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45817</v>
      </c>
      <c r="U62" s="11">
        <v>3000</v>
      </c>
      <c r="V62" s="10">
        <v>0</v>
      </c>
      <c r="W62" s="10">
        <v>3000</v>
      </c>
      <c r="X62" s="10">
        <v>3300</v>
      </c>
      <c r="Y62" s="10">
        <v>0</v>
      </c>
      <c r="Z62" s="9" t="s">
        <v>81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120</v>
      </c>
      <c r="AH62" s="1" t="s">
        <v>75</v>
      </c>
      <c r="AI62" s="1">
        <v>4</v>
      </c>
      <c r="AJ62" s="3">
        <v>45817</v>
      </c>
      <c r="AK62" s="3">
        <v>45813</v>
      </c>
      <c r="AL62" s="3">
        <v>45806</v>
      </c>
      <c r="AM62" s="3">
        <v>45814</v>
      </c>
      <c r="AN62" s="3">
        <v>45815</v>
      </c>
      <c r="AO62" s="3">
        <v>45816</v>
      </c>
      <c r="AP62" s="3">
        <v>45812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45796</v>
      </c>
      <c r="B63" s="14" t="s">
        <v>369</v>
      </c>
      <c r="C63" s="9" t="s">
        <v>147</v>
      </c>
      <c r="D63" s="13" t="s">
        <v>361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91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112</v>
      </c>
      <c r="T63" s="12">
        <v>45818</v>
      </c>
      <c r="U63" s="11">
        <v>3280</v>
      </c>
      <c r="V63" s="10">
        <v>2447</v>
      </c>
      <c r="W63" s="10">
        <v>833</v>
      </c>
      <c r="X63" s="10">
        <v>5975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123</v>
      </c>
      <c r="AH63" s="1" t="s">
        <v>75</v>
      </c>
      <c r="AI63" s="1">
        <v>4</v>
      </c>
      <c r="AJ63" s="3">
        <v>45818</v>
      </c>
      <c r="AK63" s="3">
        <v>45814</v>
      </c>
      <c r="AL63" s="3">
        <v>45807</v>
      </c>
      <c r="AM63" s="3">
        <v>45815</v>
      </c>
      <c r="AN63" s="3">
        <v>45816</v>
      </c>
      <c r="AO63" s="3">
        <v>45817</v>
      </c>
      <c r="AP63" s="3">
        <v>45813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45796</v>
      </c>
      <c r="B64" s="14" t="s">
        <v>370</v>
      </c>
      <c r="C64" s="9" t="s">
        <v>147</v>
      </c>
      <c r="D64" s="13" t="s">
        <v>261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91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112</v>
      </c>
      <c r="T64" s="12">
        <v>45818</v>
      </c>
      <c r="U64" s="11">
        <v>3853</v>
      </c>
      <c r="V64" s="10">
        <v>840</v>
      </c>
      <c r="W64" s="10">
        <v>3013</v>
      </c>
      <c r="X64" s="10">
        <v>15401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119</v>
      </c>
      <c r="AH64" s="1" t="s">
        <v>75</v>
      </c>
      <c r="AI64" s="1">
        <v>4</v>
      </c>
      <c r="AJ64" s="3">
        <v>45818</v>
      </c>
      <c r="AK64" s="3">
        <v>45814</v>
      </c>
      <c r="AL64" s="3">
        <v>45807</v>
      </c>
      <c r="AM64" s="3">
        <v>45815</v>
      </c>
      <c r="AN64" s="3">
        <v>45816</v>
      </c>
      <c r="AO64" s="3">
        <v>45817</v>
      </c>
      <c r="AP64" s="3">
        <v>45813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45796</v>
      </c>
      <c r="B65" s="14" t="s">
        <v>370</v>
      </c>
      <c r="C65" s="9" t="s">
        <v>147</v>
      </c>
      <c r="D65" s="13" t="s">
        <v>209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>
        <v>45818</v>
      </c>
      <c r="U65" s="11">
        <v>4349</v>
      </c>
      <c r="V65" s="10">
        <v>0</v>
      </c>
      <c r="W65" s="10">
        <v>4349</v>
      </c>
      <c r="X65" s="10">
        <v>0</v>
      </c>
      <c r="Y65" s="10">
        <v>4566.45</v>
      </c>
      <c r="Z65" s="9" t="s">
        <v>81</v>
      </c>
      <c r="AA65" s="8">
        <v>4556.6647499999999</v>
      </c>
      <c r="AB65" s="8">
        <v>4556.6647499999999</v>
      </c>
      <c r="AC65" s="8">
        <v>0</v>
      </c>
      <c r="AD65" s="8">
        <v>0</v>
      </c>
      <c r="AE65" s="8">
        <v>4556.6647499999999</v>
      </c>
      <c r="AF65" s="8">
        <v>0</v>
      </c>
      <c r="AG65" s="1" t="s">
        <v>121</v>
      </c>
      <c r="AH65" s="1" t="s">
        <v>75</v>
      </c>
      <c r="AI65" s="1">
        <v>4</v>
      </c>
      <c r="AJ65" s="3">
        <v>45818</v>
      </c>
      <c r="AK65" s="3">
        <v>45814</v>
      </c>
      <c r="AL65" s="3">
        <v>45807</v>
      </c>
      <c r="AM65" s="3">
        <v>45815</v>
      </c>
      <c r="AN65" s="3">
        <v>45816</v>
      </c>
      <c r="AO65" s="3">
        <v>45817</v>
      </c>
      <c r="AP65" s="3">
        <v>45813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45796</v>
      </c>
      <c r="B66" s="14" t="s">
        <v>373</v>
      </c>
      <c r="C66" s="9" t="s">
        <v>147</v>
      </c>
      <c r="D66" s="13" t="s">
        <v>154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45818</v>
      </c>
      <c r="U66" s="11">
        <v>40000</v>
      </c>
      <c r="V66" s="10">
        <v>3782</v>
      </c>
      <c r="W66" s="10">
        <v>36218</v>
      </c>
      <c r="X66" s="10">
        <v>2010</v>
      </c>
      <c r="Y66" s="10">
        <v>38028.9</v>
      </c>
      <c r="Z66" s="9" t="s">
        <v>81</v>
      </c>
      <c r="AA66" s="8">
        <v>37947.409500000009</v>
      </c>
      <c r="AB66" s="8">
        <v>37947.409500000009</v>
      </c>
      <c r="AC66" s="8">
        <v>0</v>
      </c>
      <c r="AD66" s="8">
        <v>0</v>
      </c>
      <c r="AE66" s="8">
        <v>37947.409500000009</v>
      </c>
      <c r="AF66" s="8">
        <v>0</v>
      </c>
      <c r="AG66" s="1" t="s">
        <v>119</v>
      </c>
      <c r="AH66" s="1" t="s">
        <v>75</v>
      </c>
      <c r="AI66" s="1">
        <v>4</v>
      </c>
      <c r="AJ66" s="3">
        <v>45818</v>
      </c>
      <c r="AK66" s="3">
        <v>45814</v>
      </c>
      <c r="AL66" s="3">
        <v>45807</v>
      </c>
      <c r="AM66" s="3">
        <v>45815</v>
      </c>
      <c r="AN66" s="3">
        <v>45816</v>
      </c>
      <c r="AO66" s="3">
        <v>45817</v>
      </c>
      <c r="AP66" s="3">
        <v>45813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 t="s">
        <v>364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45766</v>
      </c>
      <c r="B67" s="14" t="s">
        <v>323</v>
      </c>
      <c r="C67" s="9" t="s">
        <v>147</v>
      </c>
      <c r="D67" s="13" t="s">
        <v>154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221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45818</v>
      </c>
      <c r="U67" s="11">
        <v>1866</v>
      </c>
      <c r="V67" s="10">
        <v>1866</v>
      </c>
      <c r="W67" s="10">
        <v>0</v>
      </c>
      <c r="X67" s="10">
        <v>0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 t="s">
        <v>240</v>
      </c>
      <c r="AG67" s="1" t="s">
        <v>120</v>
      </c>
      <c r="AH67" s="1" t="s">
        <v>75</v>
      </c>
      <c r="AI67" s="1">
        <v>4</v>
      </c>
      <c r="AJ67" s="3">
        <v>45818</v>
      </c>
      <c r="AK67" s="3">
        <v>45814</v>
      </c>
      <c r="AL67" s="3">
        <v>45807</v>
      </c>
      <c r="AM67" s="3">
        <v>45815</v>
      </c>
      <c r="AN67" s="3">
        <v>45816</v>
      </c>
      <c r="AO67" s="3">
        <v>45817</v>
      </c>
      <c r="AP67" s="3">
        <v>45813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45796</v>
      </c>
      <c r="B68" s="14" t="s">
        <v>374</v>
      </c>
      <c r="C68" s="9" t="s">
        <v>147</v>
      </c>
      <c r="D68" s="13" t="s">
        <v>263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45818</v>
      </c>
      <c r="U68" s="11">
        <v>10000</v>
      </c>
      <c r="V68" s="10">
        <v>3920</v>
      </c>
      <c r="W68" s="10">
        <v>6080</v>
      </c>
      <c r="X68" s="10">
        <v>12101</v>
      </c>
      <c r="Y68" s="10">
        <v>0</v>
      </c>
      <c r="Z68" s="9" t="s">
        <v>81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45818</v>
      </c>
      <c r="AK68" s="3">
        <v>45814</v>
      </c>
      <c r="AL68" s="3">
        <v>45807</v>
      </c>
      <c r="AM68" s="3">
        <v>45815</v>
      </c>
      <c r="AN68" s="3">
        <v>45816</v>
      </c>
      <c r="AO68" s="3">
        <v>45817</v>
      </c>
      <c r="AP68" s="3">
        <v>45813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45766</v>
      </c>
      <c r="B69" s="14" t="s">
        <v>323</v>
      </c>
      <c r="C69" s="9" t="s">
        <v>147</v>
      </c>
      <c r="D69" s="13" t="s">
        <v>263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221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45818</v>
      </c>
      <c r="U69" s="11">
        <v>1120</v>
      </c>
      <c r="V69" s="10">
        <v>1120</v>
      </c>
      <c r="W69" s="10">
        <v>0</v>
      </c>
      <c r="X69" s="10">
        <v>1200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 t="s">
        <v>240</v>
      </c>
      <c r="AG69" s="1" t="s">
        <v>120</v>
      </c>
      <c r="AH69" s="1" t="s">
        <v>75</v>
      </c>
      <c r="AI69" s="1">
        <v>4</v>
      </c>
      <c r="AJ69" s="3">
        <v>45818</v>
      </c>
      <c r="AK69" s="3">
        <v>45814</v>
      </c>
      <c r="AL69" s="3">
        <v>45807</v>
      </c>
      <c r="AM69" s="3">
        <v>45815</v>
      </c>
      <c r="AN69" s="3">
        <v>45816</v>
      </c>
      <c r="AO69" s="3">
        <v>45817</v>
      </c>
      <c r="AP69" s="3">
        <v>45813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45799</v>
      </c>
      <c r="B70" s="14" t="s">
        <v>407</v>
      </c>
      <c r="C70" s="9" t="s">
        <v>385</v>
      </c>
      <c r="D70" s="13" t="s">
        <v>386</v>
      </c>
      <c r="E70" s="9">
        <v>20</v>
      </c>
      <c r="F70" s="9">
        <v>34</v>
      </c>
      <c r="G70" s="9" t="s">
        <v>60</v>
      </c>
      <c r="H70" s="9" t="s">
        <v>66</v>
      </c>
      <c r="I70" s="9">
        <v>95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71</v>
      </c>
      <c r="T70" s="12">
        <v>45819</v>
      </c>
      <c r="U70" s="11">
        <v>12000</v>
      </c>
      <c r="V70" s="10">
        <v>0</v>
      </c>
      <c r="W70" s="10">
        <v>12000</v>
      </c>
      <c r="X70" s="10">
        <v>0</v>
      </c>
      <c r="Y70" s="10">
        <v>12600</v>
      </c>
      <c r="Z70" s="9" t="s">
        <v>81</v>
      </c>
      <c r="AA70" s="8">
        <v>11902.44</v>
      </c>
      <c r="AB70" s="8">
        <v>11902.44</v>
      </c>
      <c r="AC70" s="8">
        <v>0</v>
      </c>
      <c r="AD70" s="8">
        <v>0</v>
      </c>
      <c r="AE70" s="8">
        <v>11902.44</v>
      </c>
      <c r="AF70" s="8" t="s">
        <v>240</v>
      </c>
      <c r="AG70" s="1" t="s">
        <v>120</v>
      </c>
      <c r="AH70" s="1" t="s">
        <v>75</v>
      </c>
      <c r="AI70" s="1">
        <v>4</v>
      </c>
      <c r="AJ70" s="3">
        <v>45819</v>
      </c>
      <c r="AK70" s="3">
        <v>45815</v>
      </c>
      <c r="AL70" s="3">
        <v>45808</v>
      </c>
      <c r="AM70" s="3">
        <v>45816</v>
      </c>
      <c r="AN70" s="3">
        <v>45817</v>
      </c>
      <c r="AO70" s="3">
        <v>45818</v>
      </c>
      <c r="AP70" s="3">
        <v>45814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45810</v>
      </c>
      <c r="B71" s="14" t="s">
        <v>451</v>
      </c>
      <c r="C71" s="9" t="s">
        <v>452</v>
      </c>
      <c r="D71" s="13" t="s">
        <v>386</v>
      </c>
      <c r="E71" s="9">
        <v>20</v>
      </c>
      <c r="F71" s="9">
        <v>34</v>
      </c>
      <c r="G71" s="9" t="s">
        <v>60</v>
      </c>
      <c r="H71" s="9" t="s">
        <v>66</v>
      </c>
      <c r="I71" s="9">
        <v>95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71</v>
      </c>
      <c r="T71" s="12">
        <v>45819</v>
      </c>
      <c r="U71" s="11">
        <v>1500</v>
      </c>
      <c r="V71" s="10">
        <v>0</v>
      </c>
      <c r="W71" s="10">
        <v>1500</v>
      </c>
      <c r="X71" s="10">
        <v>0</v>
      </c>
      <c r="Y71" s="10">
        <v>1575</v>
      </c>
      <c r="Z71" s="9" t="s">
        <v>81</v>
      </c>
      <c r="AA71" s="8">
        <v>1487.8050000000001</v>
      </c>
      <c r="AB71" s="8">
        <v>1487.8050000000001</v>
      </c>
      <c r="AC71" s="8">
        <v>0</v>
      </c>
      <c r="AD71" s="8">
        <v>0</v>
      </c>
      <c r="AE71" s="8">
        <v>1487.8050000000001</v>
      </c>
      <c r="AF71" s="8">
        <v>0</v>
      </c>
      <c r="AG71" s="1" t="s">
        <v>120</v>
      </c>
      <c r="AH71" s="1" t="s">
        <v>75</v>
      </c>
      <c r="AI71" s="1">
        <v>4</v>
      </c>
      <c r="AJ71" s="3">
        <v>45819</v>
      </c>
      <c r="AK71" s="3">
        <v>45815</v>
      </c>
      <c r="AL71" s="3">
        <v>45808</v>
      </c>
      <c r="AM71" s="3">
        <v>45816</v>
      </c>
      <c r="AN71" s="3">
        <v>45817</v>
      </c>
      <c r="AO71" s="3">
        <v>45818</v>
      </c>
      <c r="AP71" s="3">
        <v>45814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45799</v>
      </c>
      <c r="B72" s="14" t="s">
        <v>407</v>
      </c>
      <c r="C72" s="9" t="s">
        <v>385</v>
      </c>
      <c r="D72" s="13" t="s">
        <v>387</v>
      </c>
      <c r="E72" s="9">
        <v>20</v>
      </c>
      <c r="F72" s="9">
        <v>34</v>
      </c>
      <c r="G72" s="9" t="s">
        <v>60</v>
      </c>
      <c r="H72" s="9" t="s">
        <v>66</v>
      </c>
      <c r="I72" s="9">
        <v>95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71</v>
      </c>
      <c r="T72" s="12">
        <v>45819</v>
      </c>
      <c r="U72" s="11">
        <v>8000</v>
      </c>
      <c r="V72" s="10">
        <v>0</v>
      </c>
      <c r="W72" s="10">
        <v>8000</v>
      </c>
      <c r="X72" s="10">
        <v>0</v>
      </c>
      <c r="Y72" s="10">
        <v>8400</v>
      </c>
      <c r="Z72" s="9" t="s">
        <v>81</v>
      </c>
      <c r="AA72" s="8">
        <v>7934.96</v>
      </c>
      <c r="AB72" s="8">
        <v>7934.96</v>
      </c>
      <c r="AC72" s="8">
        <v>0</v>
      </c>
      <c r="AD72" s="8">
        <v>0</v>
      </c>
      <c r="AE72" s="8">
        <v>7934.96</v>
      </c>
      <c r="AF72" s="8" t="s">
        <v>240</v>
      </c>
      <c r="AG72" s="1" t="s">
        <v>119</v>
      </c>
      <c r="AH72" s="1" t="s">
        <v>75</v>
      </c>
      <c r="AI72" s="1">
        <v>4</v>
      </c>
      <c r="AJ72" s="3">
        <v>45819</v>
      </c>
      <c r="AK72" s="3">
        <v>45815</v>
      </c>
      <c r="AL72" s="3">
        <v>45808</v>
      </c>
      <c r="AM72" s="3">
        <v>45816</v>
      </c>
      <c r="AN72" s="3">
        <v>45817</v>
      </c>
      <c r="AO72" s="3">
        <v>45818</v>
      </c>
      <c r="AP72" s="3">
        <v>45814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45810</v>
      </c>
      <c r="B73" s="14" t="s">
        <v>451</v>
      </c>
      <c r="C73" s="9" t="s">
        <v>452</v>
      </c>
      <c r="D73" s="13" t="s">
        <v>387</v>
      </c>
      <c r="E73" s="9">
        <v>20</v>
      </c>
      <c r="F73" s="9">
        <v>34</v>
      </c>
      <c r="G73" s="9" t="s">
        <v>60</v>
      </c>
      <c r="H73" s="9" t="s">
        <v>66</v>
      </c>
      <c r="I73" s="9">
        <v>95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71</v>
      </c>
      <c r="T73" s="12">
        <v>45819</v>
      </c>
      <c r="U73" s="11">
        <v>1000</v>
      </c>
      <c r="V73" s="10">
        <v>0</v>
      </c>
      <c r="W73" s="10">
        <v>1000</v>
      </c>
      <c r="X73" s="10">
        <v>0</v>
      </c>
      <c r="Y73" s="10">
        <v>1050</v>
      </c>
      <c r="Z73" s="9" t="s">
        <v>81</v>
      </c>
      <c r="AA73" s="8">
        <v>991.87</v>
      </c>
      <c r="AB73" s="8">
        <v>991.87</v>
      </c>
      <c r="AC73" s="8">
        <v>0</v>
      </c>
      <c r="AD73" s="8">
        <v>0</v>
      </c>
      <c r="AE73" s="8">
        <v>991.87</v>
      </c>
      <c r="AF73" s="8">
        <v>0</v>
      </c>
      <c r="AG73" s="1" t="s">
        <v>119</v>
      </c>
      <c r="AH73" s="1" t="s">
        <v>75</v>
      </c>
      <c r="AI73" s="1">
        <v>4</v>
      </c>
      <c r="AJ73" s="3">
        <v>45819</v>
      </c>
      <c r="AK73" s="3">
        <v>45815</v>
      </c>
      <c r="AL73" s="3">
        <v>45808</v>
      </c>
      <c r="AM73" s="3">
        <v>45816</v>
      </c>
      <c r="AN73" s="3">
        <v>45817</v>
      </c>
      <c r="AO73" s="3">
        <v>45818</v>
      </c>
      <c r="AP73" s="3">
        <v>45814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45782</v>
      </c>
      <c r="B74" s="14" t="s">
        <v>358</v>
      </c>
      <c r="C74" s="9" t="s">
        <v>80</v>
      </c>
      <c r="D74" s="13" t="s">
        <v>311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92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45820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5518.15</v>
      </c>
      <c r="AC74" s="8">
        <v>0</v>
      </c>
      <c r="AD74" s="8">
        <v>0</v>
      </c>
      <c r="AE74" s="8">
        <v>5518.15</v>
      </c>
      <c r="AF74" s="8">
        <v>0</v>
      </c>
      <c r="AG74" s="1" t="s">
        <v>120</v>
      </c>
      <c r="AH74" s="1" t="s">
        <v>75</v>
      </c>
      <c r="AI74" s="1">
        <v>4</v>
      </c>
      <c r="AJ74" s="3">
        <v>45820</v>
      </c>
      <c r="AK74" s="3">
        <v>45816</v>
      </c>
      <c r="AL74" s="3">
        <v>45809</v>
      </c>
      <c r="AM74" s="3">
        <v>45817</v>
      </c>
      <c r="AN74" s="3">
        <v>45818</v>
      </c>
      <c r="AO74" s="3">
        <v>45819</v>
      </c>
      <c r="AP74" s="3">
        <v>45815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45756</v>
      </c>
      <c r="B75" s="14" t="s">
        <v>314</v>
      </c>
      <c r="C75" s="9" t="s">
        <v>80</v>
      </c>
      <c r="D75" s="13" t="s">
        <v>315</v>
      </c>
      <c r="E75" s="9">
        <v>20</v>
      </c>
      <c r="F75" s="9">
        <v>37</v>
      </c>
      <c r="G75" s="9" t="s">
        <v>60</v>
      </c>
      <c r="H75" s="9" t="s">
        <v>76</v>
      </c>
      <c r="I75" s="9">
        <v>97</v>
      </c>
      <c r="J75" s="9" t="s">
        <v>57</v>
      </c>
      <c r="K75" s="9">
        <v>5</v>
      </c>
      <c r="L75" s="9" t="s">
        <v>93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45820</v>
      </c>
      <c r="U75" s="11">
        <v>3000</v>
      </c>
      <c r="V75" s="10">
        <v>3148</v>
      </c>
      <c r="W75" s="10">
        <v>0</v>
      </c>
      <c r="X75" s="10">
        <v>6505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120</v>
      </c>
      <c r="AH75" s="1" t="s">
        <v>75</v>
      </c>
      <c r="AI75" s="1">
        <v>4</v>
      </c>
      <c r="AJ75" s="3">
        <v>45820</v>
      </c>
      <c r="AK75" s="3">
        <v>45816</v>
      </c>
      <c r="AL75" s="3">
        <v>45809</v>
      </c>
      <c r="AM75" s="3">
        <v>45817</v>
      </c>
      <c r="AN75" s="3">
        <v>45818</v>
      </c>
      <c r="AO75" s="3">
        <v>45819</v>
      </c>
      <c r="AP75" s="3">
        <v>45815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45740</v>
      </c>
      <c r="B76" s="14" t="s">
        <v>303</v>
      </c>
      <c r="C76" s="9" t="s">
        <v>80</v>
      </c>
      <c r="D76" s="13" t="s">
        <v>257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45820</v>
      </c>
      <c r="U76" s="11">
        <v>2500</v>
      </c>
      <c r="V76" s="10">
        <v>2825</v>
      </c>
      <c r="W76" s="10">
        <v>0</v>
      </c>
      <c r="X76" s="10">
        <v>5688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120</v>
      </c>
      <c r="AH76" s="1" t="s">
        <v>75</v>
      </c>
      <c r="AI76" s="1">
        <v>4</v>
      </c>
      <c r="AJ76" s="3">
        <v>45820</v>
      </c>
      <c r="AK76" s="3">
        <v>45816</v>
      </c>
      <c r="AL76" s="3">
        <v>45809</v>
      </c>
      <c r="AM76" s="3">
        <v>45817</v>
      </c>
      <c r="AN76" s="3">
        <v>45818</v>
      </c>
      <c r="AO76" s="3">
        <v>45819</v>
      </c>
      <c r="AP76" s="3">
        <v>45815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140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45808</v>
      </c>
      <c r="B77" s="14" t="s">
        <v>445</v>
      </c>
      <c r="C77" s="9" t="s">
        <v>436</v>
      </c>
      <c r="D77" s="13" t="s">
        <v>437</v>
      </c>
      <c r="E77" s="9">
        <v>20</v>
      </c>
      <c r="F77" s="9">
        <v>30</v>
      </c>
      <c r="G77" s="9" t="s">
        <v>60</v>
      </c>
      <c r="H77" s="9" t="s">
        <v>66</v>
      </c>
      <c r="I77" s="9">
        <v>80</v>
      </c>
      <c r="J77" s="9" t="s">
        <v>57</v>
      </c>
      <c r="K77" s="9">
        <v>5</v>
      </c>
      <c r="L77" s="9" t="s">
        <v>220</v>
      </c>
      <c r="M77" s="10">
        <v>21</v>
      </c>
      <c r="N77" s="9">
        <v>33</v>
      </c>
      <c r="O77" s="9">
        <v>40</v>
      </c>
      <c r="P77" s="10">
        <v>170.969464512</v>
      </c>
      <c r="Q77" s="10">
        <v>0</v>
      </c>
      <c r="R77" s="10">
        <v>170.969464512</v>
      </c>
      <c r="S77" s="9" t="s">
        <v>71</v>
      </c>
      <c r="T77" s="12">
        <v>45821</v>
      </c>
      <c r="U77" s="11">
        <v>10000</v>
      </c>
      <c r="V77" s="10">
        <v>0</v>
      </c>
      <c r="W77" s="10">
        <v>10000</v>
      </c>
      <c r="X77" s="10">
        <v>0</v>
      </c>
      <c r="Y77" s="10">
        <v>10500</v>
      </c>
      <c r="Z77" s="9" t="s">
        <v>81</v>
      </c>
      <c r="AA77" s="8">
        <v>8801.1</v>
      </c>
      <c r="AB77" s="8">
        <v>8801.1</v>
      </c>
      <c r="AC77" s="8">
        <v>0</v>
      </c>
      <c r="AD77" s="8">
        <v>0</v>
      </c>
      <c r="AE77" s="8">
        <v>8801.1</v>
      </c>
      <c r="AF77" s="8">
        <v>0</v>
      </c>
      <c r="AG77" s="1" t="s">
        <v>120</v>
      </c>
      <c r="AH77" s="1" t="s">
        <v>68</v>
      </c>
      <c r="AI77" s="1">
        <v>4</v>
      </c>
      <c r="AJ77" s="3">
        <v>45821</v>
      </c>
      <c r="AK77" s="3">
        <v>45817</v>
      </c>
      <c r="AL77" s="3">
        <v>45811</v>
      </c>
      <c r="AM77" s="3">
        <v>45818</v>
      </c>
      <c r="AN77" s="3">
        <v>45819</v>
      </c>
      <c r="AO77" s="3">
        <v>45819</v>
      </c>
      <c r="AP77" s="3">
        <v>45816</v>
      </c>
      <c r="AQ77" s="3">
        <v>45820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140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45808</v>
      </c>
      <c r="B78" s="14" t="s">
        <v>453</v>
      </c>
      <c r="C78" s="9" t="s">
        <v>147</v>
      </c>
      <c r="D78" s="13" t="s">
        <v>155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322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>
        <v>45822</v>
      </c>
      <c r="U78" s="11">
        <v>5040</v>
      </c>
      <c r="V78" s="10">
        <v>0</v>
      </c>
      <c r="W78" s="10">
        <v>5040</v>
      </c>
      <c r="X78" s="10">
        <v>0</v>
      </c>
      <c r="Y78" s="10">
        <v>5292</v>
      </c>
      <c r="Z78" s="9" t="s">
        <v>81</v>
      </c>
      <c r="AA78" s="8">
        <v>5280.6600000000008</v>
      </c>
      <c r="AB78" s="8">
        <v>0</v>
      </c>
      <c r="AC78" s="8">
        <v>5280.6600000000008</v>
      </c>
      <c r="AD78" s="8">
        <v>0</v>
      </c>
      <c r="AE78" s="8">
        <v>5280.6600000000008</v>
      </c>
      <c r="AF78" s="8">
        <v>0</v>
      </c>
      <c r="AG78" s="1" t="s">
        <v>120</v>
      </c>
      <c r="AH78" s="1" t="s">
        <v>75</v>
      </c>
      <c r="AI78" s="1">
        <v>4</v>
      </c>
      <c r="AJ78" s="3">
        <v>45822</v>
      </c>
      <c r="AK78" s="3">
        <v>45818</v>
      </c>
      <c r="AL78" s="3">
        <v>45811</v>
      </c>
      <c r="AM78" s="3">
        <v>45819</v>
      </c>
      <c r="AN78" s="3">
        <v>45820</v>
      </c>
      <c r="AO78" s="3">
        <v>45821</v>
      </c>
      <c r="AP78" s="3">
        <v>45817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398.98320000000001</v>
      </c>
    </row>
    <row r="79" spans="1:56" ht="27.75" customHeight="1" x14ac:dyDescent="0.45">
      <c r="A79" s="3">
        <v>45803</v>
      </c>
      <c r="B79" s="14" t="s">
        <v>412</v>
      </c>
      <c r="C79" s="9" t="s">
        <v>111</v>
      </c>
      <c r="D79" s="13" t="s">
        <v>413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45831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81</v>
      </c>
      <c r="AA79" s="8">
        <v>3310.89</v>
      </c>
      <c r="AB79" s="8">
        <v>0</v>
      </c>
      <c r="AC79" s="8">
        <v>3310.89</v>
      </c>
      <c r="AD79" s="8">
        <v>0</v>
      </c>
      <c r="AE79" s="8">
        <v>3310.89</v>
      </c>
      <c r="AF79" s="8">
        <v>0</v>
      </c>
      <c r="AG79" s="1" t="s">
        <v>120</v>
      </c>
      <c r="AH79" s="1" t="s">
        <v>75</v>
      </c>
      <c r="AI79" s="1">
        <v>4</v>
      </c>
      <c r="AJ79" s="3">
        <v>45831</v>
      </c>
      <c r="AK79" s="3">
        <v>45827</v>
      </c>
      <c r="AL79" s="3">
        <v>45820</v>
      </c>
      <c r="AM79" s="3">
        <v>45828</v>
      </c>
      <c r="AN79" s="3">
        <v>45829</v>
      </c>
      <c r="AO79" s="3">
        <v>45830</v>
      </c>
      <c r="AP79" s="3">
        <v>45826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140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250.15613333333337</v>
      </c>
    </row>
    <row r="80" spans="1:56" ht="27.75" customHeight="1" x14ac:dyDescent="0.45">
      <c r="A80" s="3">
        <v>45803</v>
      </c>
      <c r="B80" s="14" t="s">
        <v>408</v>
      </c>
      <c r="C80" s="9" t="s">
        <v>111</v>
      </c>
      <c r="D80" s="13" t="s">
        <v>409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45835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81</v>
      </c>
      <c r="AA80" s="8">
        <v>3310.89</v>
      </c>
      <c r="AB80" s="8">
        <v>3310.89</v>
      </c>
      <c r="AC80" s="8">
        <v>0</v>
      </c>
      <c r="AD80" s="8">
        <v>0</v>
      </c>
      <c r="AE80" s="8">
        <v>3310.89</v>
      </c>
      <c r="AF80" s="8">
        <v>0</v>
      </c>
      <c r="AG80" s="1" t="s">
        <v>120</v>
      </c>
      <c r="AH80" s="1" t="s">
        <v>75</v>
      </c>
      <c r="AI80" s="1">
        <v>4</v>
      </c>
      <c r="AJ80" s="3">
        <v>45835</v>
      </c>
      <c r="AK80" s="3">
        <v>45831</v>
      </c>
      <c r="AL80" s="3">
        <v>45824</v>
      </c>
      <c r="AM80" s="3">
        <v>45832</v>
      </c>
      <c r="AN80" s="3">
        <v>45833</v>
      </c>
      <c r="AO80" s="3">
        <v>45834</v>
      </c>
      <c r="AP80" s="3">
        <v>45830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45814</v>
      </c>
      <c r="B81" s="14" t="s">
        <v>500</v>
      </c>
      <c r="C81" s="9" t="s">
        <v>501</v>
      </c>
      <c r="D81" s="13" t="s">
        <v>502</v>
      </c>
      <c r="E81" s="9">
        <v>20</v>
      </c>
      <c r="F81" s="9">
        <v>37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45835</v>
      </c>
      <c r="U81" s="11">
        <v>20000</v>
      </c>
      <c r="V81" s="10">
        <v>0</v>
      </c>
      <c r="W81" s="10">
        <v>20000</v>
      </c>
      <c r="X81" s="10">
        <v>0</v>
      </c>
      <c r="Y81" s="10">
        <v>21000</v>
      </c>
      <c r="Z81" s="9" t="s">
        <v>81</v>
      </c>
      <c r="AA81" s="8">
        <v>21513.800000000003</v>
      </c>
      <c r="AB81" s="8">
        <v>0</v>
      </c>
      <c r="AC81" s="8">
        <v>21513.800000000003</v>
      </c>
      <c r="AD81" s="8">
        <v>0</v>
      </c>
      <c r="AE81" s="8">
        <v>21513.800000000003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45835</v>
      </c>
      <c r="AK81" s="3">
        <v>45831</v>
      </c>
      <c r="AL81" s="3">
        <v>45824</v>
      </c>
      <c r="AM81" s="3">
        <v>45832</v>
      </c>
      <c r="AN81" s="3">
        <v>45833</v>
      </c>
      <c r="AO81" s="3">
        <v>45834</v>
      </c>
      <c r="AP81" s="3">
        <v>45830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140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1625.4871111111113</v>
      </c>
    </row>
    <row r="82" spans="1:56" ht="27.75" customHeight="1" x14ac:dyDescent="0.45">
      <c r="A82" s="3">
        <v>45814</v>
      </c>
      <c r="B82" s="14" t="s">
        <v>500</v>
      </c>
      <c r="C82" s="9" t="s">
        <v>501</v>
      </c>
      <c r="D82" s="13" t="s">
        <v>503</v>
      </c>
      <c r="E82" s="9">
        <v>20</v>
      </c>
      <c r="F82" s="9">
        <v>37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45835</v>
      </c>
      <c r="U82" s="11">
        <v>10000</v>
      </c>
      <c r="V82" s="10">
        <v>0</v>
      </c>
      <c r="W82" s="10">
        <v>10000</v>
      </c>
      <c r="X82" s="10">
        <v>0</v>
      </c>
      <c r="Y82" s="10">
        <v>10500</v>
      </c>
      <c r="Z82" s="9" t="s">
        <v>81</v>
      </c>
      <c r="AA82" s="8">
        <v>10756.900000000001</v>
      </c>
      <c r="AB82" s="8">
        <v>0</v>
      </c>
      <c r="AC82" s="8">
        <v>10756.900000000001</v>
      </c>
      <c r="AD82" s="8">
        <v>0</v>
      </c>
      <c r="AE82" s="8">
        <v>10756.900000000001</v>
      </c>
      <c r="AF82" s="8">
        <v>0</v>
      </c>
      <c r="AG82" s="1" t="s">
        <v>120</v>
      </c>
      <c r="AH82" s="1" t="s">
        <v>75</v>
      </c>
      <c r="AI82" s="1">
        <v>4</v>
      </c>
      <c r="AJ82" s="3">
        <v>45835</v>
      </c>
      <c r="AK82" s="3">
        <v>45831</v>
      </c>
      <c r="AL82" s="3">
        <v>45824</v>
      </c>
      <c r="AM82" s="3">
        <v>45832</v>
      </c>
      <c r="AN82" s="3">
        <v>45833</v>
      </c>
      <c r="AO82" s="3">
        <v>45834</v>
      </c>
      <c r="AP82" s="3">
        <v>45830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812.74355555555564</v>
      </c>
    </row>
    <row r="83" spans="1:56" ht="27.75" customHeight="1" x14ac:dyDescent="0.45">
      <c r="A83" s="3">
        <v>45814</v>
      </c>
      <c r="B83" s="14" t="s">
        <v>500</v>
      </c>
      <c r="C83" s="9" t="s">
        <v>501</v>
      </c>
      <c r="D83" s="13" t="s">
        <v>504</v>
      </c>
      <c r="E83" s="9">
        <v>20</v>
      </c>
      <c r="F83" s="9">
        <v>37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92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45835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10756.900000000001</v>
      </c>
      <c r="AB83" s="8">
        <v>0</v>
      </c>
      <c r="AC83" s="8">
        <v>10756.900000000001</v>
      </c>
      <c r="AD83" s="8">
        <v>0</v>
      </c>
      <c r="AE83" s="8">
        <v>10756.900000000001</v>
      </c>
      <c r="AF83" s="8">
        <v>0</v>
      </c>
      <c r="AG83" s="1" t="s">
        <v>61</v>
      </c>
      <c r="AH83" s="1" t="s">
        <v>75</v>
      </c>
      <c r="AI83" s="1">
        <v>4</v>
      </c>
      <c r="AJ83" s="3">
        <v>45835</v>
      </c>
      <c r="AK83" s="3">
        <v>45831</v>
      </c>
      <c r="AL83" s="3">
        <v>45824</v>
      </c>
      <c r="AM83" s="3">
        <v>45832</v>
      </c>
      <c r="AN83" s="3">
        <v>45833</v>
      </c>
      <c r="AO83" s="3">
        <v>45834</v>
      </c>
      <c r="AP83" s="3">
        <v>45830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812.74355555555564</v>
      </c>
    </row>
    <row r="84" spans="1:56" ht="27.75" customHeight="1" x14ac:dyDescent="0.45">
      <c r="A84" s="3">
        <v>45814</v>
      </c>
      <c r="B84" s="14" t="s">
        <v>505</v>
      </c>
      <c r="C84" s="9" t="s">
        <v>501</v>
      </c>
      <c r="D84" s="13" t="s">
        <v>506</v>
      </c>
      <c r="E84" s="9">
        <v>20</v>
      </c>
      <c r="F84" s="9">
        <v>37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93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45835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81</v>
      </c>
      <c r="AA84" s="8">
        <v>5378.4500000000007</v>
      </c>
      <c r="AB84" s="8">
        <v>0</v>
      </c>
      <c r="AC84" s="8">
        <v>5378.4500000000007</v>
      </c>
      <c r="AD84" s="8">
        <v>0</v>
      </c>
      <c r="AE84" s="8">
        <v>5378.4500000000007</v>
      </c>
      <c r="AF84" s="8">
        <v>0</v>
      </c>
      <c r="AG84" s="1" t="s">
        <v>119</v>
      </c>
      <c r="AH84" s="1" t="s">
        <v>75</v>
      </c>
      <c r="AI84" s="1">
        <v>4</v>
      </c>
      <c r="AJ84" s="3">
        <v>45835</v>
      </c>
      <c r="AK84" s="3">
        <v>45831</v>
      </c>
      <c r="AL84" s="3">
        <v>45824</v>
      </c>
      <c r="AM84" s="3">
        <v>45832</v>
      </c>
      <c r="AN84" s="3">
        <v>45833</v>
      </c>
      <c r="AO84" s="3">
        <v>45834</v>
      </c>
      <c r="AP84" s="3">
        <v>45830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140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406.37177777777782</v>
      </c>
    </row>
    <row r="85" spans="1:56" ht="27.75" customHeight="1" x14ac:dyDescent="0.45">
      <c r="A85" s="3">
        <v>45814</v>
      </c>
      <c r="B85" s="14" t="s">
        <v>505</v>
      </c>
      <c r="C85" s="9" t="s">
        <v>501</v>
      </c>
      <c r="D85" s="13" t="s">
        <v>507</v>
      </c>
      <c r="E85" s="9">
        <v>20</v>
      </c>
      <c r="F85" s="9">
        <v>37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93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45835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81</v>
      </c>
      <c r="AA85" s="8">
        <v>10756.900000000001</v>
      </c>
      <c r="AB85" s="8">
        <v>0</v>
      </c>
      <c r="AC85" s="8">
        <v>10756.900000000001</v>
      </c>
      <c r="AD85" s="8">
        <v>0</v>
      </c>
      <c r="AE85" s="8">
        <v>10756.900000000001</v>
      </c>
      <c r="AF85" s="8">
        <v>0</v>
      </c>
      <c r="AG85" s="1" t="s">
        <v>119</v>
      </c>
      <c r="AH85" s="1" t="s">
        <v>75</v>
      </c>
      <c r="AI85" s="1">
        <v>4</v>
      </c>
      <c r="AJ85" s="3">
        <v>45835</v>
      </c>
      <c r="AK85" s="3">
        <v>45831</v>
      </c>
      <c r="AL85" s="3">
        <v>45824</v>
      </c>
      <c r="AM85" s="3">
        <v>45832</v>
      </c>
      <c r="AN85" s="3">
        <v>45833</v>
      </c>
      <c r="AO85" s="3">
        <v>45834</v>
      </c>
      <c r="AP85" s="3">
        <v>45830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140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812.74355555555564</v>
      </c>
    </row>
    <row r="86" spans="1:56" ht="27.75" customHeight="1" x14ac:dyDescent="0.45">
      <c r="A86" s="3" t="s">
        <v>141</v>
      </c>
      <c r="B86" s="14" t="s">
        <v>141</v>
      </c>
      <c r="C86" s="9" t="s">
        <v>147</v>
      </c>
      <c r="D86" s="13" t="s">
        <v>61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45838</v>
      </c>
      <c r="U86" s="11">
        <v>100000</v>
      </c>
      <c r="V86" s="10">
        <v>0</v>
      </c>
      <c r="W86" s="10">
        <v>100000</v>
      </c>
      <c r="X86" s="10">
        <v>0</v>
      </c>
      <c r="Y86" s="10">
        <v>105000</v>
      </c>
      <c r="Z86" s="9" t="s">
        <v>81</v>
      </c>
      <c r="AA86" s="8">
        <v>104775.00000000001</v>
      </c>
      <c r="AB86" s="8">
        <v>0</v>
      </c>
      <c r="AC86" s="8">
        <v>104775.00000000001</v>
      </c>
      <c r="AD86" s="8">
        <v>0</v>
      </c>
      <c r="AE86" s="8">
        <v>104775.00000000001</v>
      </c>
      <c r="AF86" s="8">
        <v>0</v>
      </c>
      <c r="AG86" s="1" t="s">
        <v>119</v>
      </c>
      <c r="AH86" s="1" t="s">
        <v>75</v>
      </c>
      <c r="AI86" s="1">
        <v>4</v>
      </c>
      <c r="AJ86" s="3">
        <v>45838</v>
      </c>
      <c r="AK86" s="3">
        <v>45834</v>
      </c>
      <c r="AL86" s="3">
        <v>45827</v>
      </c>
      <c r="AM86" s="3">
        <v>45835</v>
      </c>
      <c r="AN86" s="3">
        <v>45836</v>
      </c>
      <c r="AO86" s="3">
        <v>45837</v>
      </c>
      <c r="AP86" s="3">
        <v>45833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7916.333333333333</v>
      </c>
    </row>
    <row r="87" spans="1:56" ht="27.75" customHeight="1" x14ac:dyDescent="0.45">
      <c r="A87" s="3">
        <v>45796</v>
      </c>
      <c r="B87" s="14" t="s">
        <v>369</v>
      </c>
      <c r="C87" s="9" t="s">
        <v>147</v>
      </c>
      <c r="D87" s="13" t="s">
        <v>360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91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112</v>
      </c>
      <c r="T87" s="12" t="s">
        <v>63</v>
      </c>
      <c r="U87" s="11">
        <v>366</v>
      </c>
      <c r="V87" s="10">
        <v>0</v>
      </c>
      <c r="W87" s="10">
        <v>366</v>
      </c>
      <c r="X87" s="10">
        <v>5113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121</v>
      </c>
      <c r="AH87" s="1" t="s">
        <v>75</v>
      </c>
      <c r="AI87" s="1">
        <v>4</v>
      </c>
      <c r="AJ87" s="3" t="s">
        <v>63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45796</v>
      </c>
      <c r="B88" s="14" t="s">
        <v>371</v>
      </c>
      <c r="C88" s="9" t="s">
        <v>147</v>
      </c>
      <c r="D88" s="13" t="s">
        <v>293</v>
      </c>
      <c r="E88" s="9">
        <v>20</v>
      </c>
      <c r="F88" s="9">
        <v>36</v>
      </c>
      <c r="G88" s="9" t="s">
        <v>60</v>
      </c>
      <c r="H88" s="9" t="s">
        <v>76</v>
      </c>
      <c r="I88" s="9">
        <v>100</v>
      </c>
      <c r="J88" s="9" t="s">
        <v>57</v>
      </c>
      <c r="K88" s="9">
        <v>5</v>
      </c>
      <c r="L88" s="9" t="s">
        <v>91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112</v>
      </c>
      <c r="T88" s="12" t="s">
        <v>63</v>
      </c>
      <c r="U88" s="11">
        <v>179</v>
      </c>
      <c r="V88" s="10">
        <v>0</v>
      </c>
      <c r="W88" s="10">
        <v>179</v>
      </c>
      <c r="X88" s="10">
        <v>11000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45796</v>
      </c>
      <c r="B89" s="14" t="s">
        <v>371</v>
      </c>
      <c r="C89" s="9" t="s">
        <v>147</v>
      </c>
      <c r="D89" s="13" t="s">
        <v>362</v>
      </c>
      <c r="E89" s="9">
        <v>20</v>
      </c>
      <c r="F89" s="9">
        <v>36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91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112</v>
      </c>
      <c r="T89" s="12" t="s">
        <v>63</v>
      </c>
      <c r="U89" s="11">
        <v>302</v>
      </c>
      <c r="V89" s="10">
        <v>0</v>
      </c>
      <c r="W89" s="10">
        <v>302</v>
      </c>
      <c r="X89" s="10">
        <v>5300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45796</v>
      </c>
      <c r="B90" s="14" t="s">
        <v>372</v>
      </c>
      <c r="C90" s="9" t="s">
        <v>147</v>
      </c>
      <c r="D90" s="13" t="s">
        <v>136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91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 t="s">
        <v>63</v>
      </c>
      <c r="U90" s="11">
        <v>1200</v>
      </c>
      <c r="V90" s="10">
        <v>0</v>
      </c>
      <c r="W90" s="10">
        <v>1200</v>
      </c>
      <c r="X90" s="10">
        <v>10700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120</v>
      </c>
      <c r="AH90" s="1" t="s">
        <v>75</v>
      </c>
      <c r="AI90" s="1">
        <v>4</v>
      </c>
      <c r="AJ90" s="3" t="s">
        <v>63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45798</v>
      </c>
      <c r="B91" s="14" t="s">
        <v>396</v>
      </c>
      <c r="C91" s="9" t="s">
        <v>111</v>
      </c>
      <c r="D91" s="13" t="s">
        <v>388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120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140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416.92688888888887</v>
      </c>
    </row>
    <row r="92" spans="1:56" ht="27.75" customHeight="1" x14ac:dyDescent="0.45">
      <c r="A92" s="3">
        <v>45782</v>
      </c>
      <c r="B92" s="14" t="s">
        <v>358</v>
      </c>
      <c r="C92" s="9" t="s">
        <v>80</v>
      </c>
      <c r="D92" s="13" t="s">
        <v>311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20000</v>
      </c>
      <c r="V92" s="10">
        <v>0</v>
      </c>
      <c r="W92" s="10">
        <v>20000</v>
      </c>
      <c r="X92" s="10">
        <v>0</v>
      </c>
      <c r="Y92" s="10">
        <v>21000</v>
      </c>
      <c r="Z92" s="9" t="s">
        <v>81</v>
      </c>
      <c r="AA92" s="8">
        <v>22072.6</v>
      </c>
      <c r="AB92" s="8">
        <v>0</v>
      </c>
      <c r="AC92" s="8">
        <v>22072.6</v>
      </c>
      <c r="AD92" s="8">
        <v>0</v>
      </c>
      <c r="AE92" s="8">
        <v>22072.6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140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1667.7075555555555</v>
      </c>
    </row>
    <row r="93" spans="1:56" ht="27.75" customHeight="1" x14ac:dyDescent="0.45">
      <c r="A93" s="3">
        <v>45810</v>
      </c>
      <c r="B93" s="14" t="s">
        <v>463</v>
      </c>
      <c r="C93" s="9" t="s">
        <v>80</v>
      </c>
      <c r="D93" s="13" t="s">
        <v>257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63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81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119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416.92688888888887</v>
      </c>
    </row>
    <row r="94" spans="1:56" ht="27.75" customHeight="1" x14ac:dyDescent="0.45">
      <c r="A94" s="3">
        <v>45810</v>
      </c>
      <c r="B94" s="14" t="s">
        <v>464</v>
      </c>
      <c r="C94" s="9" t="s">
        <v>80</v>
      </c>
      <c r="D94" s="13" t="s">
        <v>465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92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81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119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250.15613333333337</v>
      </c>
    </row>
    <row r="95" spans="1:56" ht="27.75" customHeight="1" x14ac:dyDescent="0.45">
      <c r="A95" s="3">
        <v>45721</v>
      </c>
      <c r="B95" s="14" t="s">
        <v>296</v>
      </c>
      <c r="C95" s="9" t="s">
        <v>147</v>
      </c>
      <c r="D95" s="13" t="s">
        <v>262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111</v>
      </c>
      <c r="V95" s="10">
        <v>0</v>
      </c>
      <c r="W95" s="10">
        <v>111</v>
      </c>
      <c r="X95" s="10">
        <v>5600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61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>
        <v>45611</v>
      </c>
      <c r="B96" s="14" t="s">
        <v>219</v>
      </c>
      <c r="C96" s="9" t="s">
        <v>147</v>
      </c>
      <c r="D96" s="13" t="s">
        <v>127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91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112</v>
      </c>
      <c r="T96" s="12" t="s">
        <v>63</v>
      </c>
      <c r="U96" s="11">
        <v>67</v>
      </c>
      <c r="V96" s="10">
        <v>67</v>
      </c>
      <c r="W96" s="10">
        <v>0</v>
      </c>
      <c r="X96" s="10">
        <v>80</v>
      </c>
      <c r="Y96" s="10">
        <v>0</v>
      </c>
      <c r="Z96" s="9" t="s">
        <v>81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0</v>
      </c>
    </row>
    <row r="97" spans="1:56" ht="27.75" customHeight="1" x14ac:dyDescent="0.45">
      <c r="A97" s="3">
        <v>45721</v>
      </c>
      <c r="B97" s="14" t="s">
        <v>297</v>
      </c>
      <c r="C97" s="9" t="s">
        <v>147</v>
      </c>
      <c r="D97" s="13" t="s">
        <v>294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91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112</v>
      </c>
      <c r="T97" s="12" t="s">
        <v>63</v>
      </c>
      <c r="U97" s="11">
        <v>734</v>
      </c>
      <c r="V97" s="10">
        <v>0</v>
      </c>
      <c r="W97" s="10">
        <v>734</v>
      </c>
      <c r="X97" s="10">
        <v>5520</v>
      </c>
      <c r="Y97" s="10">
        <v>0</v>
      </c>
      <c r="Z97" s="9" t="s">
        <v>81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120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140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0</v>
      </c>
    </row>
    <row r="98" spans="1:56" ht="27.75" customHeight="1" x14ac:dyDescent="0.45">
      <c r="A98" s="3" t="s">
        <v>141</v>
      </c>
      <c r="B98" s="14" t="s">
        <v>141</v>
      </c>
      <c r="C98" s="9" t="s">
        <v>80</v>
      </c>
      <c r="D98" s="13" t="s">
        <v>61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45838</v>
      </c>
      <c r="U98" s="11">
        <v>20000</v>
      </c>
      <c r="V98" s="10">
        <v>0</v>
      </c>
      <c r="W98" s="10">
        <v>20000</v>
      </c>
      <c r="X98" s="10">
        <v>0</v>
      </c>
      <c r="Y98" s="10">
        <v>21000</v>
      </c>
      <c r="Z98" s="9" t="s">
        <v>81</v>
      </c>
      <c r="AA98" s="8">
        <v>22072.6</v>
      </c>
      <c r="AB98" s="8">
        <v>0</v>
      </c>
      <c r="AC98" s="8">
        <v>22072.6</v>
      </c>
      <c r="AD98" s="8">
        <v>0</v>
      </c>
      <c r="AE98" s="8">
        <v>22072.6</v>
      </c>
      <c r="AF98" s="8">
        <v>0</v>
      </c>
      <c r="AG98" s="1" t="s">
        <v>121</v>
      </c>
      <c r="AH98" s="1" t="s">
        <v>75</v>
      </c>
      <c r="AI98" s="1">
        <v>4</v>
      </c>
      <c r="AJ98" s="3">
        <v>45838</v>
      </c>
      <c r="AK98" s="3">
        <v>45834</v>
      </c>
      <c r="AL98" s="3">
        <v>45827</v>
      </c>
      <c r="AM98" s="3">
        <v>45835</v>
      </c>
      <c r="AN98" s="3">
        <v>45836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1667.7075555555555</v>
      </c>
    </row>
    <row r="99" spans="1:56" ht="27.75" customHeight="1" x14ac:dyDescent="0.45">
      <c r="A99" s="3" t="s">
        <v>141</v>
      </c>
      <c r="B99" s="14" t="s">
        <v>141</v>
      </c>
      <c r="C99" s="9" t="s">
        <v>98</v>
      </c>
      <c r="D99" s="13" t="s">
        <v>61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71</v>
      </c>
      <c r="T99" s="12">
        <v>45838</v>
      </c>
      <c r="U99" s="11">
        <v>40000</v>
      </c>
      <c r="V99" s="10">
        <v>0</v>
      </c>
      <c r="W99" s="10">
        <v>40000</v>
      </c>
      <c r="X99" s="10">
        <v>0</v>
      </c>
      <c r="Y99" s="10">
        <v>42000</v>
      </c>
      <c r="Z99" s="9" t="s">
        <v>81</v>
      </c>
      <c r="AA99" s="8">
        <v>43027.600000000006</v>
      </c>
      <c r="AB99" s="8">
        <v>0</v>
      </c>
      <c r="AC99" s="8">
        <v>43027.600000000006</v>
      </c>
      <c r="AD99" s="8">
        <v>0</v>
      </c>
      <c r="AE99" s="8">
        <v>43027.600000000006</v>
      </c>
      <c r="AF99" s="8">
        <v>0</v>
      </c>
      <c r="AG99" s="1" t="s">
        <v>119</v>
      </c>
      <c r="AH99" s="1" t="s">
        <v>75</v>
      </c>
      <c r="AI99" s="1">
        <v>4</v>
      </c>
      <c r="AJ99" s="3">
        <v>45838</v>
      </c>
      <c r="AK99" s="3">
        <v>45834</v>
      </c>
      <c r="AL99" s="3">
        <v>45827</v>
      </c>
      <c r="AM99" s="3">
        <v>45835</v>
      </c>
      <c r="AN99" s="3">
        <v>45836</v>
      </c>
      <c r="AO99" s="3">
        <v>45837</v>
      </c>
      <c r="AP99" s="3">
        <v>45833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107</v>
      </c>
      <c r="BD99" s="56">
        <v>3250.9742222222226</v>
      </c>
    </row>
    <row r="100" spans="1:56" ht="27.75" customHeight="1" x14ac:dyDescent="0.45">
      <c r="A100" s="3">
        <v>45681</v>
      </c>
      <c r="B100" s="14" t="s">
        <v>268</v>
      </c>
      <c r="C100" s="9" t="s">
        <v>80</v>
      </c>
      <c r="D100" s="13" t="s">
        <v>267</v>
      </c>
      <c r="E100" s="9">
        <v>20</v>
      </c>
      <c r="F100" s="9">
        <v>40</v>
      </c>
      <c r="G100" s="9" t="s">
        <v>60</v>
      </c>
      <c r="H100" s="9" t="s">
        <v>76</v>
      </c>
      <c r="I100" s="9">
        <v>108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81</v>
      </c>
      <c r="AA100" s="8">
        <v>3478.5300000000007</v>
      </c>
      <c r="AB100" s="8">
        <v>0</v>
      </c>
      <c r="AC100" s="8">
        <v>3478.5300000000007</v>
      </c>
      <c r="AD100" s="8">
        <v>0</v>
      </c>
      <c r="AE100" s="8">
        <v>3478.5300000000007</v>
      </c>
      <c r="AF100" s="8">
        <v>0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107</v>
      </c>
      <c r="BD100" s="56">
        <v>262.82226666666674</v>
      </c>
    </row>
    <row r="101" spans="1:56" ht="27.75" customHeight="1" x14ac:dyDescent="0.45">
      <c r="A101" s="3">
        <v>45705</v>
      </c>
      <c r="B101" s="14" t="s">
        <v>287</v>
      </c>
      <c r="C101" s="9" t="s">
        <v>147</v>
      </c>
      <c r="D101" s="13" t="s">
        <v>198</v>
      </c>
      <c r="E101" s="9">
        <v>20</v>
      </c>
      <c r="F101" s="9">
        <v>35</v>
      </c>
      <c r="G101" s="9" t="s">
        <v>60</v>
      </c>
      <c r="H101" s="9" t="s">
        <v>76</v>
      </c>
      <c r="I101" s="9">
        <v>97</v>
      </c>
      <c r="J101" s="9" t="s">
        <v>57</v>
      </c>
      <c r="K101" s="9">
        <v>5</v>
      </c>
      <c r="L101" s="9" t="s">
        <v>221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855</v>
      </c>
      <c r="V101" s="10">
        <v>0</v>
      </c>
      <c r="W101" s="10">
        <v>855</v>
      </c>
      <c r="X101" s="10">
        <v>16440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121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 t="s">
        <v>289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45674</v>
      </c>
      <c r="B102" s="14" t="s">
        <v>265</v>
      </c>
      <c r="C102" s="9" t="s">
        <v>147</v>
      </c>
      <c r="D102" s="13" t="s">
        <v>264</v>
      </c>
      <c r="E102" s="9">
        <v>20</v>
      </c>
      <c r="F102" s="9">
        <v>35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221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152</v>
      </c>
      <c r="V102" s="10">
        <v>0</v>
      </c>
      <c r="W102" s="10">
        <v>152</v>
      </c>
      <c r="X102" s="10">
        <v>6000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5987</v>
      </c>
      <c r="AG102" s="1" t="s">
        <v>119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288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45611</v>
      </c>
      <c r="B103" s="14" t="s">
        <v>218</v>
      </c>
      <c r="C103" s="9" t="s">
        <v>147</v>
      </c>
      <c r="D103" s="13" t="s">
        <v>217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117</v>
      </c>
      <c r="V103" s="10">
        <v>0</v>
      </c>
      <c r="W103" s="10">
        <v>117</v>
      </c>
      <c r="X103" s="10">
        <v>10065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45523</v>
      </c>
      <c r="B104" s="14" t="s">
        <v>195</v>
      </c>
      <c r="C104" s="9" t="s">
        <v>147</v>
      </c>
      <c r="D104" s="13" t="s">
        <v>193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91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112</v>
      </c>
      <c r="T104" s="12" t="s">
        <v>63</v>
      </c>
      <c r="U104" s="11">
        <v>1260</v>
      </c>
      <c r="V104" s="10">
        <v>0</v>
      </c>
      <c r="W104" s="10">
        <v>1260</v>
      </c>
      <c r="X104" s="10">
        <v>11095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45523</v>
      </c>
      <c r="B105" s="14" t="s">
        <v>195</v>
      </c>
      <c r="C105" s="9" t="s">
        <v>147</v>
      </c>
      <c r="D105" s="13" t="s">
        <v>194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91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112</v>
      </c>
      <c r="T105" s="12" t="s">
        <v>63</v>
      </c>
      <c r="U105" s="11">
        <v>89</v>
      </c>
      <c r="V105" s="10">
        <v>0</v>
      </c>
      <c r="W105" s="10">
        <v>89</v>
      </c>
      <c r="X105" s="10">
        <v>11180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45752</v>
      </c>
      <c r="B106" s="14" t="s">
        <v>309</v>
      </c>
      <c r="C106" s="9" t="s">
        <v>80</v>
      </c>
      <c r="D106" s="13" t="s">
        <v>310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137</v>
      </c>
      <c r="U106" s="11">
        <v>2000</v>
      </c>
      <c r="V106" s="10">
        <v>2000</v>
      </c>
      <c r="W106" s="10">
        <v>0</v>
      </c>
      <c r="X106" s="10">
        <v>5400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75</v>
      </c>
      <c r="AI106" s="1">
        <v>4</v>
      </c>
      <c r="AJ106" s="3" t="s">
        <v>137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313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45741</v>
      </c>
      <c r="B107" s="14" t="s">
        <v>304</v>
      </c>
      <c r="C107" s="9" t="s">
        <v>111</v>
      </c>
      <c r="D107" s="13" t="s">
        <v>302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137</v>
      </c>
      <c r="U107" s="11">
        <v>4000</v>
      </c>
      <c r="V107" s="10">
        <v>3857</v>
      </c>
      <c r="W107" s="10">
        <v>143</v>
      </c>
      <c r="X107" s="10">
        <v>4200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75</v>
      </c>
      <c r="AI107" s="1">
        <v>4</v>
      </c>
      <c r="AJ107" s="3" t="s">
        <v>137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 t="s">
        <v>313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45720</v>
      </c>
      <c r="B108" s="14" t="s">
        <v>133</v>
      </c>
      <c r="C108" s="9" t="s">
        <v>111</v>
      </c>
      <c r="D108" s="13" t="s">
        <v>238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137</v>
      </c>
      <c r="U108" s="11">
        <v>4000</v>
      </c>
      <c r="V108" s="10">
        <v>4010</v>
      </c>
      <c r="W108" s="10">
        <v>0</v>
      </c>
      <c r="X108" s="10">
        <v>4470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119</v>
      </c>
      <c r="AH108" s="1" t="s">
        <v>75</v>
      </c>
      <c r="AI108" s="1">
        <v>4</v>
      </c>
      <c r="AJ108" s="3" t="s">
        <v>137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45720</v>
      </c>
      <c r="B109" s="14" t="s">
        <v>133</v>
      </c>
      <c r="C109" s="9" t="s">
        <v>111</v>
      </c>
      <c r="D109" s="13" t="s">
        <v>256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137</v>
      </c>
      <c r="U109" s="11">
        <v>3000</v>
      </c>
      <c r="V109" s="10">
        <v>3065</v>
      </c>
      <c r="W109" s="10">
        <v>0</v>
      </c>
      <c r="X109" s="10">
        <v>3300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119</v>
      </c>
      <c r="AH109" s="1" t="s">
        <v>75</v>
      </c>
      <c r="AI109" s="1">
        <v>4</v>
      </c>
      <c r="AJ109" s="3" t="s">
        <v>137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7.75" customHeight="1" x14ac:dyDescent="0.45">
      <c r="A110" s="3">
        <v>45541</v>
      </c>
      <c r="B110" s="14" t="s">
        <v>199</v>
      </c>
      <c r="C110" s="9" t="s">
        <v>111</v>
      </c>
      <c r="D110" s="13" t="s">
        <v>200</v>
      </c>
      <c r="E110" s="9">
        <v>20</v>
      </c>
      <c r="F110" s="9">
        <v>40</v>
      </c>
      <c r="G110" s="9" t="s">
        <v>60</v>
      </c>
      <c r="H110" s="9" t="s">
        <v>76</v>
      </c>
      <c r="I110" s="9">
        <v>108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137</v>
      </c>
      <c r="U110" s="11">
        <v>3000</v>
      </c>
      <c r="V110" s="10">
        <v>3318</v>
      </c>
      <c r="W110" s="10">
        <v>0</v>
      </c>
      <c r="X110" s="10">
        <v>0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203</v>
      </c>
      <c r="AG110" s="1" t="s">
        <v>119</v>
      </c>
      <c r="AH110" s="1" t="s">
        <v>75</v>
      </c>
      <c r="AI110" s="1">
        <v>4</v>
      </c>
      <c r="AJ110" s="3" t="s">
        <v>137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>
        <v>0</v>
      </c>
      <c r="AY110" s="2" t="s">
        <v>259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7.75" customHeight="1" x14ac:dyDescent="0.45">
      <c r="A111" s="3">
        <v>45548</v>
      </c>
      <c r="B111" s="14" t="s">
        <v>202</v>
      </c>
      <c r="C111" s="9" t="s">
        <v>111</v>
      </c>
      <c r="D111" s="13" t="s">
        <v>201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137</v>
      </c>
      <c r="U111" s="11">
        <v>2500</v>
      </c>
      <c r="V111" s="10">
        <v>2364</v>
      </c>
      <c r="W111" s="10">
        <v>136</v>
      </c>
      <c r="X111" s="10">
        <v>5500</v>
      </c>
      <c r="Y111" s="10">
        <v>0</v>
      </c>
      <c r="Z111" s="9" t="s">
        <v>81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119</v>
      </c>
      <c r="AH111" s="1" t="s">
        <v>75</v>
      </c>
      <c r="AI111" s="1">
        <v>4</v>
      </c>
      <c r="AJ111" s="3" t="s">
        <v>137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140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7.75" customHeight="1" x14ac:dyDescent="0.45">
      <c r="A112" s="3">
        <v>45581</v>
      </c>
      <c r="B112" s="14" t="s">
        <v>207</v>
      </c>
      <c r="C112" s="9" t="s">
        <v>111</v>
      </c>
      <c r="D112" s="13" t="s">
        <v>208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92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137</v>
      </c>
      <c r="U112" s="11">
        <v>3000</v>
      </c>
      <c r="V112" s="10">
        <v>3194</v>
      </c>
      <c r="W112" s="10">
        <v>0</v>
      </c>
      <c r="X112" s="10">
        <v>5632</v>
      </c>
      <c r="Y112" s="10">
        <v>0</v>
      </c>
      <c r="Z112" s="9" t="s">
        <v>81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119</v>
      </c>
      <c r="AH112" s="1" t="s">
        <v>75</v>
      </c>
      <c r="AI112" s="1">
        <v>4</v>
      </c>
      <c r="AJ112" s="3" t="s">
        <v>137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107</v>
      </c>
      <c r="BD112" s="56">
        <v>0</v>
      </c>
    </row>
    <row r="113" spans="1:56" ht="27.75" customHeight="1" x14ac:dyDescent="0.45">
      <c r="A113" s="3">
        <v>0</v>
      </c>
      <c r="B113" s="14">
        <v>0</v>
      </c>
      <c r="C113" s="9">
        <v>0</v>
      </c>
      <c r="D113" s="13">
        <v>0</v>
      </c>
      <c r="E113" s="9">
        <v>20</v>
      </c>
      <c r="F113" s="9">
        <v>38</v>
      </c>
      <c r="G113" s="9">
        <v>0</v>
      </c>
      <c r="H113" s="9">
        <v>0</v>
      </c>
      <c r="I113" s="9">
        <v>84</v>
      </c>
      <c r="J113" s="9" t="s">
        <v>57</v>
      </c>
      <c r="K113" s="9">
        <v>5</v>
      </c>
      <c r="L113" s="9">
        <v>0</v>
      </c>
      <c r="M113" s="10">
        <v>0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>
        <v>0</v>
      </c>
      <c r="T113" s="12"/>
      <c r="U113" s="11">
        <v>0</v>
      </c>
      <c r="V113" s="10">
        <v>0</v>
      </c>
      <c r="W113" s="10">
        <v>0</v>
      </c>
      <c r="X113" s="10">
        <v>0</v>
      </c>
      <c r="Y113" s="10">
        <v>0</v>
      </c>
      <c r="Z113" s="9" t="s">
        <v>81</v>
      </c>
      <c r="AA113" s="8">
        <v>359979.30925000005</v>
      </c>
      <c r="AB113" s="8">
        <v>82451.289250000016</v>
      </c>
      <c r="AC113" s="8">
        <v>277528.02</v>
      </c>
      <c r="AD113" s="8">
        <v>0</v>
      </c>
      <c r="AE113" s="8">
        <v>359979.30925000005</v>
      </c>
      <c r="AF113" s="8" t="s">
        <v>58</v>
      </c>
      <c r="AG113" s="1" t="s">
        <v>119</v>
      </c>
      <c r="AH113" s="1">
        <v>0</v>
      </c>
      <c r="AI113" s="1" t="s">
        <v>15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1" t="s">
        <v>107</v>
      </c>
      <c r="BD113" s="56">
        <v>0</v>
      </c>
    </row>
    <row r="114" spans="1:56" ht="27.75" customHeight="1" x14ac:dyDescent="0.45">
      <c r="A114" s="3">
        <v>45796</v>
      </c>
      <c r="B114" s="14" t="s">
        <v>375</v>
      </c>
      <c r="C114" s="9" t="s">
        <v>147</v>
      </c>
      <c r="D114" s="13" t="s">
        <v>363</v>
      </c>
      <c r="E114" s="9">
        <v>20</v>
      </c>
      <c r="F114" s="9">
        <v>36</v>
      </c>
      <c r="G114" s="9" t="s">
        <v>60</v>
      </c>
      <c r="H114" s="9">
        <v>0</v>
      </c>
      <c r="I114" s="9">
        <v>78</v>
      </c>
      <c r="J114" s="9" t="s">
        <v>57</v>
      </c>
      <c r="K114" s="9">
        <v>5</v>
      </c>
      <c r="L114" s="9" t="s">
        <v>221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112</v>
      </c>
      <c r="T114" s="12" t="s">
        <v>63</v>
      </c>
      <c r="U114" s="11">
        <v>640</v>
      </c>
      <c r="V114" s="10">
        <v>0</v>
      </c>
      <c r="W114" s="10">
        <v>640</v>
      </c>
      <c r="X114" s="10">
        <v>83500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240</v>
      </c>
      <c r="AG114" s="1" t="s">
        <v>120</v>
      </c>
      <c r="AH114" s="1" t="s">
        <v>74</v>
      </c>
      <c r="AI114" s="1">
        <v>2</v>
      </c>
      <c r="AJ114" s="3" t="s">
        <v>63</v>
      </c>
      <c r="AK114" s="3">
        <v>0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45786</v>
      </c>
      <c r="B115" s="14" t="s">
        <v>356</v>
      </c>
      <c r="C115" s="9" t="s">
        <v>86</v>
      </c>
      <c r="D115" s="13" t="s">
        <v>351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252</v>
      </c>
      <c r="T115" s="12">
        <v>45838</v>
      </c>
      <c r="U115" s="11">
        <v>10000</v>
      </c>
      <c r="V115" s="10">
        <v>10196</v>
      </c>
      <c r="W115" s="10">
        <v>0</v>
      </c>
      <c r="X115" s="10">
        <v>10500</v>
      </c>
      <c r="Y115" s="10">
        <v>0</v>
      </c>
      <c r="Z115" s="9" t="s">
        <v>82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239</v>
      </c>
      <c r="AG115" s="1" t="s">
        <v>121</v>
      </c>
      <c r="AH115" s="1" t="s">
        <v>74</v>
      </c>
      <c r="AI115" s="1">
        <v>2</v>
      </c>
      <c r="AJ115" s="3">
        <v>45838</v>
      </c>
      <c r="AK115" s="3">
        <v>0</v>
      </c>
      <c r="AL115" s="3">
        <v>45829</v>
      </c>
      <c r="AM115" s="3">
        <v>45836</v>
      </c>
      <c r="AN115" s="3">
        <v>45837</v>
      </c>
      <c r="AO115" s="3">
        <v>45837</v>
      </c>
      <c r="AP115" s="3">
        <v>45833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45812</v>
      </c>
      <c r="B116" s="14" t="s">
        <v>489</v>
      </c>
      <c r="C116" s="9" t="s">
        <v>73</v>
      </c>
      <c r="D116" s="13" t="s">
        <v>466</v>
      </c>
      <c r="E116" s="9">
        <v>20</v>
      </c>
      <c r="F116" s="9">
        <v>32</v>
      </c>
      <c r="G116" s="9" t="s">
        <v>60</v>
      </c>
      <c r="H116" s="9">
        <v>0</v>
      </c>
      <c r="I116" s="9">
        <v>72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150</v>
      </c>
      <c r="T116" s="12">
        <v>45827</v>
      </c>
      <c r="U116" s="11">
        <v>5000</v>
      </c>
      <c r="V116" s="10">
        <v>0</v>
      </c>
      <c r="W116" s="10">
        <v>5000</v>
      </c>
      <c r="X116" s="10">
        <v>0</v>
      </c>
      <c r="Y116" s="10">
        <v>5250</v>
      </c>
      <c r="Z116" s="9" t="s">
        <v>82</v>
      </c>
      <c r="AA116" s="8">
        <v>4679.9500000000007</v>
      </c>
      <c r="AB116" s="8">
        <v>4679.9500000000007</v>
      </c>
      <c r="AC116" s="8">
        <v>0</v>
      </c>
      <c r="AD116" s="8">
        <v>0</v>
      </c>
      <c r="AE116" s="8">
        <v>0</v>
      </c>
      <c r="AF116" s="8" t="s">
        <v>467</v>
      </c>
      <c r="AG116" s="1" t="s">
        <v>121</v>
      </c>
      <c r="AH116" s="1" t="s">
        <v>74</v>
      </c>
      <c r="AI116" s="1">
        <v>2</v>
      </c>
      <c r="AJ116" s="3">
        <v>45827</v>
      </c>
      <c r="AK116" s="3">
        <v>0</v>
      </c>
      <c r="AL116" s="3">
        <v>45818</v>
      </c>
      <c r="AM116" s="3">
        <v>45825</v>
      </c>
      <c r="AN116" s="3">
        <v>45826</v>
      </c>
      <c r="AO116" s="3">
        <v>45826</v>
      </c>
      <c r="AP116" s="3">
        <v>45822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45813</v>
      </c>
      <c r="B117" s="14" t="s">
        <v>508</v>
      </c>
      <c r="C117" s="9" t="s">
        <v>86</v>
      </c>
      <c r="D117" s="13" t="s">
        <v>490</v>
      </c>
      <c r="E117" s="9">
        <v>20</v>
      </c>
      <c r="F117" s="9">
        <v>37</v>
      </c>
      <c r="G117" s="9" t="s">
        <v>60</v>
      </c>
      <c r="H117" s="9">
        <v>0</v>
      </c>
      <c r="I117" s="9">
        <v>80</v>
      </c>
      <c r="J117" s="9" t="s">
        <v>57</v>
      </c>
      <c r="K117" s="9">
        <v>3</v>
      </c>
      <c r="L117" s="9" t="s">
        <v>93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252</v>
      </c>
      <c r="T117" s="12">
        <v>45838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5378.4500000000007</v>
      </c>
      <c r="AB117" s="8">
        <v>5378.4500000000007</v>
      </c>
      <c r="AC117" s="8">
        <v>0</v>
      </c>
      <c r="AD117" s="8">
        <v>0</v>
      </c>
      <c r="AE117" s="8">
        <v>0</v>
      </c>
      <c r="AF117" s="8" t="s">
        <v>239</v>
      </c>
      <c r="AG117" s="1" t="s">
        <v>61</v>
      </c>
      <c r="AH117" s="1" t="s">
        <v>74</v>
      </c>
      <c r="AI117" s="1">
        <v>2</v>
      </c>
      <c r="AJ117" s="3">
        <v>45838</v>
      </c>
      <c r="AK117" s="3">
        <v>0</v>
      </c>
      <c r="AL117" s="3">
        <v>45829</v>
      </c>
      <c r="AM117" s="3">
        <v>45836</v>
      </c>
      <c r="AN117" s="3">
        <v>45837</v>
      </c>
      <c r="AO117" s="3">
        <v>45837</v>
      </c>
      <c r="AP117" s="3">
        <v>45833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45805</v>
      </c>
      <c r="B118" s="14" t="s">
        <v>430</v>
      </c>
      <c r="C118" s="9" t="s">
        <v>86</v>
      </c>
      <c r="D118" s="13" t="s">
        <v>431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212</v>
      </c>
      <c r="T118" s="12">
        <v>45845</v>
      </c>
      <c r="U118" s="11">
        <v>5000</v>
      </c>
      <c r="V118" s="10">
        <v>0</v>
      </c>
      <c r="W118" s="10">
        <v>5000</v>
      </c>
      <c r="X118" s="10">
        <v>5400</v>
      </c>
      <c r="Y118" s="10">
        <v>0</v>
      </c>
      <c r="Z118" s="9" t="s">
        <v>82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347</v>
      </c>
      <c r="AG118" s="1" t="s">
        <v>119</v>
      </c>
      <c r="AH118" s="1" t="s">
        <v>74</v>
      </c>
      <c r="AI118" s="1">
        <v>2</v>
      </c>
      <c r="AJ118" s="3">
        <v>45845</v>
      </c>
      <c r="AK118" s="3">
        <v>0</v>
      </c>
      <c r="AL118" s="3">
        <v>45836</v>
      </c>
      <c r="AM118" s="3">
        <v>45843</v>
      </c>
      <c r="AN118" s="3">
        <v>45844</v>
      </c>
      <c r="AO118" s="3">
        <v>45844</v>
      </c>
      <c r="AP118" s="3">
        <v>45840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45805</v>
      </c>
      <c r="B119" s="14" t="s">
        <v>430</v>
      </c>
      <c r="C119" s="9" t="s">
        <v>86</v>
      </c>
      <c r="D119" s="13" t="s">
        <v>328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212</v>
      </c>
      <c r="T119" s="12">
        <v>45845</v>
      </c>
      <c r="U119" s="11">
        <v>5000</v>
      </c>
      <c r="V119" s="10">
        <v>0</v>
      </c>
      <c r="W119" s="10">
        <v>5000</v>
      </c>
      <c r="X119" s="10">
        <v>5450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347</v>
      </c>
      <c r="AG119" s="1" t="s">
        <v>119</v>
      </c>
      <c r="AH119" s="1" t="s">
        <v>74</v>
      </c>
      <c r="AI119" s="1">
        <v>2</v>
      </c>
      <c r="AJ119" s="3">
        <v>45845</v>
      </c>
      <c r="AK119" s="3">
        <v>0</v>
      </c>
      <c r="AL119" s="3">
        <v>45836</v>
      </c>
      <c r="AM119" s="3">
        <v>45843</v>
      </c>
      <c r="AN119" s="3">
        <v>45844</v>
      </c>
      <c r="AO119" s="3">
        <v>45844</v>
      </c>
      <c r="AP119" s="3">
        <v>45840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 t="s">
        <v>141</v>
      </c>
      <c r="B120" s="14" t="s">
        <v>141</v>
      </c>
      <c r="C120" s="9" t="s">
        <v>147</v>
      </c>
      <c r="D120" s="13" t="s">
        <v>61</v>
      </c>
      <c r="E120" s="9">
        <v>20</v>
      </c>
      <c r="F120" s="9">
        <v>36</v>
      </c>
      <c r="G120" s="9" t="s">
        <v>60</v>
      </c>
      <c r="H120" s="9">
        <v>0</v>
      </c>
      <c r="I120" s="9">
        <v>78</v>
      </c>
      <c r="J120" s="9" t="s">
        <v>57</v>
      </c>
      <c r="K120" s="9">
        <v>5</v>
      </c>
      <c r="L120" s="9" t="s">
        <v>221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112</v>
      </c>
      <c r="T120" s="12">
        <v>45838</v>
      </c>
      <c r="U120" s="11">
        <v>150000</v>
      </c>
      <c r="V120" s="10">
        <v>0</v>
      </c>
      <c r="W120" s="10">
        <v>150000</v>
      </c>
      <c r="X120" s="10">
        <v>0</v>
      </c>
      <c r="Y120" s="10">
        <v>157500</v>
      </c>
      <c r="Z120" s="9" t="s">
        <v>82</v>
      </c>
      <c r="AA120" s="8">
        <v>157162.5</v>
      </c>
      <c r="AB120" s="8">
        <v>129450</v>
      </c>
      <c r="AC120" s="8">
        <v>27712.5</v>
      </c>
      <c r="AD120" s="8">
        <v>0</v>
      </c>
      <c r="AE120" s="8">
        <v>0</v>
      </c>
      <c r="AF120" s="8" t="s">
        <v>240</v>
      </c>
      <c r="AG120" s="1" t="s">
        <v>119</v>
      </c>
      <c r="AH120" s="1" t="s">
        <v>74</v>
      </c>
      <c r="AI120" s="1">
        <v>2</v>
      </c>
      <c r="AJ120" s="3">
        <v>45838</v>
      </c>
      <c r="AK120" s="3">
        <v>0</v>
      </c>
      <c r="AL120" s="3">
        <v>45829</v>
      </c>
      <c r="AM120" s="3">
        <v>45836</v>
      </c>
      <c r="AN120" s="3">
        <v>45837</v>
      </c>
      <c r="AO120" s="3">
        <v>45837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2118.4666666666667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37</v>
      </c>
      <c r="G121" s="9">
        <v>0</v>
      </c>
      <c r="H121" s="9">
        <v>0</v>
      </c>
      <c r="I121" s="9">
        <v>80</v>
      </c>
      <c r="J121" s="9" t="s">
        <v>57</v>
      </c>
      <c r="K121" s="9">
        <v>3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82</v>
      </c>
      <c r="AA121" s="8">
        <v>167220.9</v>
      </c>
      <c r="AB121" s="8">
        <v>139508.4</v>
      </c>
      <c r="AC121" s="8">
        <v>27712.5</v>
      </c>
      <c r="AD121" s="8">
        <v>0</v>
      </c>
      <c r="AE121" s="8">
        <v>0</v>
      </c>
      <c r="AF121" s="8" t="s">
        <v>58</v>
      </c>
      <c r="AG121" s="1" t="s">
        <v>119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0</v>
      </c>
    </row>
    <row r="122" spans="1:56" ht="27.75" customHeight="1" x14ac:dyDescent="0.45">
      <c r="A122" s="3">
        <v>0</v>
      </c>
      <c r="B122" s="14" t="s">
        <v>133</v>
      </c>
      <c r="C122" s="9" t="s">
        <v>332</v>
      </c>
      <c r="D122" s="13" t="s">
        <v>332</v>
      </c>
      <c r="E122" s="9">
        <v>20</v>
      </c>
      <c r="F122" s="9">
        <v>34</v>
      </c>
      <c r="G122" s="9" t="s">
        <v>60</v>
      </c>
      <c r="H122" s="9">
        <v>0</v>
      </c>
      <c r="I122" s="9">
        <v>85</v>
      </c>
      <c r="J122" s="9" t="s">
        <v>57</v>
      </c>
      <c r="K122" s="9">
        <v>5</v>
      </c>
      <c r="L122" s="9" t="s">
        <v>93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71</v>
      </c>
      <c r="T122" s="12">
        <v>45838</v>
      </c>
      <c r="U122" s="11">
        <v>1345000</v>
      </c>
      <c r="V122" s="10">
        <v>0</v>
      </c>
      <c r="W122" s="10">
        <v>1345000</v>
      </c>
      <c r="X122" s="10">
        <v>598108</v>
      </c>
      <c r="Y122" s="10">
        <v>784236.6</v>
      </c>
      <c r="Z122" s="9" t="s">
        <v>333</v>
      </c>
      <c r="AA122" s="8">
        <v>714217.60364219989</v>
      </c>
      <c r="AB122" s="8">
        <v>190682</v>
      </c>
      <c r="AC122" s="8">
        <v>523535.60364219989</v>
      </c>
      <c r="AD122" s="8">
        <v>0</v>
      </c>
      <c r="AE122" s="8">
        <v>0</v>
      </c>
      <c r="AF122" s="8">
        <v>0</v>
      </c>
      <c r="AG122" s="1" t="s">
        <v>119</v>
      </c>
      <c r="AH122" s="1" t="s">
        <v>74</v>
      </c>
      <c r="AI122" s="1">
        <v>2</v>
      </c>
      <c r="AJ122" s="3">
        <v>45838</v>
      </c>
      <c r="AK122" s="3">
        <v>0</v>
      </c>
      <c r="AL122" s="3">
        <v>45829</v>
      </c>
      <c r="AM122" s="3">
        <v>45836</v>
      </c>
      <c r="AN122" s="3">
        <v>45837</v>
      </c>
      <c r="AO122" s="3">
        <v>45837</v>
      </c>
      <c r="AP122" s="3">
        <v>45833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334</v>
      </c>
      <c r="BD122" s="56">
        <v>45983.87718657322</v>
      </c>
    </row>
    <row r="123" spans="1:56" ht="27.75" customHeight="1" x14ac:dyDescent="0.45">
      <c r="A123" s="3">
        <v>0</v>
      </c>
      <c r="B123" s="14">
        <v>0</v>
      </c>
      <c r="C123" s="9">
        <v>0</v>
      </c>
      <c r="D123" s="13">
        <v>0</v>
      </c>
      <c r="E123" s="9">
        <v>20</v>
      </c>
      <c r="F123" s="9">
        <v>34</v>
      </c>
      <c r="G123" s="9">
        <v>0</v>
      </c>
      <c r="H123" s="9">
        <v>0</v>
      </c>
      <c r="I123" s="9">
        <v>85</v>
      </c>
      <c r="J123" s="9" t="s">
        <v>57</v>
      </c>
      <c r="K123" s="9">
        <v>5</v>
      </c>
      <c r="L123" s="9">
        <v>0</v>
      </c>
      <c r="M123" s="10">
        <v>0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>
        <v>0</v>
      </c>
      <c r="T123" s="12"/>
      <c r="U123" s="11">
        <v>0</v>
      </c>
      <c r="V123" s="10">
        <v>0</v>
      </c>
      <c r="W123" s="10">
        <v>0</v>
      </c>
      <c r="X123" s="10">
        <v>0</v>
      </c>
      <c r="Y123" s="10">
        <v>0</v>
      </c>
      <c r="Z123" s="9" t="s">
        <v>333</v>
      </c>
      <c r="AA123" s="8">
        <v>714217.60364219989</v>
      </c>
      <c r="AB123" s="8">
        <v>190682</v>
      </c>
      <c r="AC123" s="8">
        <v>523535.60364219989</v>
      </c>
      <c r="AD123" s="8">
        <v>0</v>
      </c>
      <c r="AE123" s="8">
        <v>0</v>
      </c>
      <c r="AF123" s="8" t="s">
        <v>58</v>
      </c>
      <c r="AG123" s="1" t="s">
        <v>120</v>
      </c>
      <c r="AH123" s="1">
        <v>0</v>
      </c>
      <c r="AI123" s="1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335</v>
      </c>
      <c r="BD123" s="56">
        <v>0</v>
      </c>
    </row>
    <row r="124" spans="1:56" ht="27.75" customHeight="1" x14ac:dyDescent="0.45">
      <c r="A124" s="3">
        <v>45803</v>
      </c>
      <c r="B124" s="14" t="s">
        <v>415</v>
      </c>
      <c r="C124" s="9" t="s">
        <v>232</v>
      </c>
      <c r="D124" s="13" t="s">
        <v>403</v>
      </c>
      <c r="E124" s="9">
        <v>21</v>
      </c>
      <c r="F124" s="9">
        <v>34</v>
      </c>
      <c r="G124" s="9" t="s">
        <v>60</v>
      </c>
      <c r="H124" s="9">
        <v>0</v>
      </c>
      <c r="I124" s="9">
        <v>60</v>
      </c>
      <c r="J124" s="9" t="s">
        <v>57</v>
      </c>
      <c r="K124" s="9">
        <v>5</v>
      </c>
      <c r="L124" s="9" t="s">
        <v>93</v>
      </c>
      <c r="M124" s="10">
        <v>22</v>
      </c>
      <c r="N124" s="9">
        <v>36</v>
      </c>
      <c r="O124" s="9">
        <v>40</v>
      </c>
      <c r="P124" s="10">
        <v>195.39367372799995</v>
      </c>
      <c r="Q124" s="10">
        <v>0</v>
      </c>
      <c r="R124" s="10">
        <v>195.39367372799995</v>
      </c>
      <c r="S124" s="9" t="s">
        <v>67</v>
      </c>
      <c r="T124" s="12">
        <v>45820</v>
      </c>
      <c r="U124" s="11">
        <v>10000</v>
      </c>
      <c r="V124" s="10">
        <v>0</v>
      </c>
      <c r="W124" s="10">
        <v>10000</v>
      </c>
      <c r="X124" s="10">
        <v>0</v>
      </c>
      <c r="Y124" s="10">
        <v>10500</v>
      </c>
      <c r="Z124" s="9" t="s">
        <v>135</v>
      </c>
      <c r="AA124" s="8">
        <v>9918.7000000000007</v>
      </c>
      <c r="AB124" s="8">
        <v>0</v>
      </c>
      <c r="AC124" s="8">
        <v>9918.7000000000007</v>
      </c>
      <c r="AD124" s="8">
        <v>0</v>
      </c>
      <c r="AE124" s="8">
        <v>0</v>
      </c>
      <c r="AF124" s="8">
        <v>0</v>
      </c>
      <c r="AG124" s="1" t="s">
        <v>119</v>
      </c>
      <c r="AH124" s="1" t="s">
        <v>72</v>
      </c>
      <c r="AI124" s="1">
        <v>3</v>
      </c>
      <c r="AJ124" s="3">
        <v>45820</v>
      </c>
      <c r="AK124" s="3">
        <v>0</v>
      </c>
      <c r="AL124" s="3">
        <v>45810</v>
      </c>
      <c r="AM124" s="3">
        <v>45817</v>
      </c>
      <c r="AN124" s="3">
        <v>45818</v>
      </c>
      <c r="AO124" s="3">
        <v>45818</v>
      </c>
      <c r="AP124" s="3">
        <v>45815</v>
      </c>
      <c r="AQ124" s="3">
        <v>45819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105</v>
      </c>
      <c r="BD124" s="56">
        <v>676.95127500000001</v>
      </c>
    </row>
    <row r="125" spans="1:56" ht="27.75" customHeight="1" x14ac:dyDescent="0.45">
      <c r="A125" s="3">
        <v>45813</v>
      </c>
      <c r="B125" s="14" t="s">
        <v>133</v>
      </c>
      <c r="C125" s="9" t="s">
        <v>185</v>
      </c>
      <c r="D125" s="13" t="s">
        <v>59</v>
      </c>
      <c r="E125" s="9">
        <v>21</v>
      </c>
      <c r="F125" s="9">
        <v>38</v>
      </c>
      <c r="G125" s="9" t="s">
        <v>60</v>
      </c>
      <c r="H125" s="9">
        <v>0</v>
      </c>
      <c r="I125" s="9">
        <v>69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45817</v>
      </c>
      <c r="U125" s="11">
        <v>10000</v>
      </c>
      <c r="V125" s="10">
        <v>0</v>
      </c>
      <c r="W125" s="10">
        <v>10000</v>
      </c>
      <c r="X125" s="10">
        <v>0</v>
      </c>
      <c r="Y125" s="10">
        <v>0</v>
      </c>
      <c r="Z125" s="9" t="s">
        <v>135</v>
      </c>
      <c r="AA125" s="8">
        <v>11036.3</v>
      </c>
      <c r="AB125" s="8">
        <v>4900</v>
      </c>
      <c r="AC125" s="8">
        <v>6136.2999999999993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77</v>
      </c>
      <c r="AI125" s="1">
        <v>2</v>
      </c>
      <c r="AJ125" s="3">
        <v>45817</v>
      </c>
      <c r="AK125" s="3">
        <v>0</v>
      </c>
      <c r="AL125" s="3">
        <v>0</v>
      </c>
      <c r="AM125" s="3">
        <v>0</v>
      </c>
      <c r="AN125" s="3">
        <v>0</v>
      </c>
      <c r="AO125" s="3">
        <v>45815</v>
      </c>
      <c r="AP125" s="3">
        <v>45812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418.80247499999984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21</v>
      </c>
      <c r="F126" s="9">
        <v>37</v>
      </c>
      <c r="G126" s="9" t="s">
        <v>60</v>
      </c>
      <c r="H126" s="9">
        <v>0</v>
      </c>
      <c r="I126" s="9">
        <v>67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135</v>
      </c>
      <c r="AA126" s="8">
        <v>20955</v>
      </c>
      <c r="AB126" s="8">
        <v>4900</v>
      </c>
      <c r="AC126" s="8">
        <v>16055</v>
      </c>
      <c r="AD126" s="8">
        <v>0</v>
      </c>
      <c r="AE126" s="8">
        <v>0</v>
      </c>
      <c r="AF126" s="8" t="s">
        <v>58</v>
      </c>
      <c r="AG126" s="1" t="s">
        <v>120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0</v>
      </c>
    </row>
    <row r="127" spans="1:56" ht="27.75" customHeight="1" x14ac:dyDescent="0.45">
      <c r="A127" s="3">
        <v>45799</v>
      </c>
      <c r="B127" s="14" t="s">
        <v>419</v>
      </c>
      <c r="C127" s="9" t="s">
        <v>115</v>
      </c>
      <c r="D127" s="13" t="s">
        <v>298</v>
      </c>
      <c r="E127" s="9">
        <v>21</v>
      </c>
      <c r="F127" s="9">
        <v>37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92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>
        <v>45819</v>
      </c>
      <c r="U127" s="11">
        <v>50000</v>
      </c>
      <c r="V127" s="10">
        <v>0</v>
      </c>
      <c r="W127" s="10">
        <v>50000</v>
      </c>
      <c r="X127" s="10">
        <v>0</v>
      </c>
      <c r="Y127" s="10">
        <v>52500</v>
      </c>
      <c r="Z127" s="9" t="s">
        <v>124</v>
      </c>
      <c r="AA127" s="8">
        <v>53784.500000000007</v>
      </c>
      <c r="AB127" s="8">
        <v>14689</v>
      </c>
      <c r="AC127" s="8">
        <v>39095.500000000007</v>
      </c>
      <c r="AD127" s="8">
        <v>4500</v>
      </c>
      <c r="AE127" s="8">
        <v>49284.500000000007</v>
      </c>
      <c r="AF127" s="8">
        <v>0</v>
      </c>
      <c r="AG127" s="1" t="s">
        <v>121</v>
      </c>
      <c r="AH127" s="1" t="s">
        <v>68</v>
      </c>
      <c r="AI127" s="1">
        <v>4</v>
      </c>
      <c r="AJ127" s="3">
        <v>45819</v>
      </c>
      <c r="AK127" s="3">
        <v>45815</v>
      </c>
      <c r="AL127" s="3">
        <v>45809</v>
      </c>
      <c r="AM127" s="3">
        <v>45816</v>
      </c>
      <c r="AN127" s="3">
        <v>45817</v>
      </c>
      <c r="AO127" s="3">
        <v>45817</v>
      </c>
      <c r="AP127" s="3">
        <v>45814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125</v>
      </c>
      <c r="BD127" s="56">
        <v>2811.4877233333336</v>
      </c>
    </row>
    <row r="128" spans="1:56" ht="27.75" customHeight="1" x14ac:dyDescent="0.45">
      <c r="A128" s="3">
        <v>45799</v>
      </c>
      <c r="B128" s="14" t="s">
        <v>419</v>
      </c>
      <c r="C128" s="9" t="s">
        <v>115</v>
      </c>
      <c r="D128" s="13" t="s">
        <v>324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45819</v>
      </c>
      <c r="U128" s="11">
        <v>25000</v>
      </c>
      <c r="V128" s="10">
        <v>0</v>
      </c>
      <c r="W128" s="10">
        <v>25000</v>
      </c>
      <c r="X128" s="10">
        <v>52800</v>
      </c>
      <c r="Y128" s="10">
        <v>0</v>
      </c>
      <c r="Z128" s="9" t="s">
        <v>124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120</v>
      </c>
      <c r="AH128" s="1" t="s">
        <v>68</v>
      </c>
      <c r="AI128" s="1">
        <v>4</v>
      </c>
      <c r="AJ128" s="3">
        <v>45819</v>
      </c>
      <c r="AK128" s="3">
        <v>45815</v>
      </c>
      <c r="AL128" s="3">
        <v>45809</v>
      </c>
      <c r="AM128" s="3">
        <v>45816</v>
      </c>
      <c r="AN128" s="3">
        <v>45817</v>
      </c>
      <c r="AO128" s="3">
        <v>45817</v>
      </c>
      <c r="AP128" s="3">
        <v>45814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125</v>
      </c>
      <c r="BD128" s="56">
        <v>0</v>
      </c>
    </row>
    <row r="129" spans="1:56" ht="27.75" customHeight="1" x14ac:dyDescent="0.45">
      <c r="A129" s="3">
        <v>45808</v>
      </c>
      <c r="B129" s="14" t="s">
        <v>447</v>
      </c>
      <c r="C129" s="9" t="s">
        <v>111</v>
      </c>
      <c r="D129" s="13" t="s">
        <v>394</v>
      </c>
      <c r="E129" s="9">
        <v>21</v>
      </c>
      <c r="F129" s="9">
        <v>38</v>
      </c>
      <c r="G129" s="9" t="s">
        <v>60</v>
      </c>
      <c r="H129" s="9" t="s">
        <v>66</v>
      </c>
      <c r="I129" s="9">
        <v>102</v>
      </c>
      <c r="J129" s="9" t="s">
        <v>57</v>
      </c>
      <c r="K129" s="9">
        <v>5</v>
      </c>
      <c r="L129" s="9" t="s">
        <v>92</v>
      </c>
      <c r="M129" s="10">
        <v>22</v>
      </c>
      <c r="N129" s="9">
        <v>40</v>
      </c>
      <c r="O129" s="9">
        <v>40</v>
      </c>
      <c r="P129" s="10">
        <v>108.55204095999999</v>
      </c>
      <c r="Q129" s="10">
        <v>0</v>
      </c>
      <c r="R129" s="10">
        <v>108.55204095999999</v>
      </c>
      <c r="S129" s="9" t="s">
        <v>67</v>
      </c>
      <c r="T129" s="12" t="s">
        <v>63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124</v>
      </c>
      <c r="AA129" s="8">
        <v>5518.15</v>
      </c>
      <c r="AB129" s="8">
        <v>0</v>
      </c>
      <c r="AC129" s="8">
        <v>5518.15</v>
      </c>
      <c r="AD129" s="8">
        <v>0</v>
      </c>
      <c r="AE129" s="8">
        <v>5518.15</v>
      </c>
      <c r="AF129" s="8">
        <v>0</v>
      </c>
      <c r="AG129" s="1" t="s">
        <v>120</v>
      </c>
      <c r="AH129" s="1" t="s">
        <v>68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 t="e">
        <v>#VALUE!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125</v>
      </c>
      <c r="BD129" s="56">
        <v>396.82856033333326</v>
      </c>
    </row>
    <row r="130" spans="1:56" ht="27.75" customHeight="1" x14ac:dyDescent="0.45">
      <c r="A130" s="3">
        <v>45798</v>
      </c>
      <c r="B130" s="14" t="s">
        <v>400</v>
      </c>
      <c r="C130" s="9" t="s">
        <v>111</v>
      </c>
      <c r="D130" s="13" t="s">
        <v>393</v>
      </c>
      <c r="E130" s="9">
        <v>21</v>
      </c>
      <c r="F130" s="9">
        <v>38</v>
      </c>
      <c r="G130" s="9" t="s">
        <v>60</v>
      </c>
      <c r="H130" s="9" t="s">
        <v>66</v>
      </c>
      <c r="I130" s="9">
        <v>102</v>
      </c>
      <c r="J130" s="9" t="s">
        <v>57</v>
      </c>
      <c r="K130" s="9">
        <v>5</v>
      </c>
      <c r="L130" s="9" t="s">
        <v>91</v>
      </c>
      <c r="M130" s="10">
        <v>22</v>
      </c>
      <c r="N130" s="9">
        <v>40</v>
      </c>
      <c r="O130" s="9">
        <v>40</v>
      </c>
      <c r="P130" s="10">
        <v>65.13122457599998</v>
      </c>
      <c r="Q130" s="10">
        <v>0</v>
      </c>
      <c r="R130" s="10">
        <v>65.13122457599998</v>
      </c>
      <c r="S130" s="9" t="s">
        <v>67</v>
      </c>
      <c r="T130" s="12">
        <v>45817</v>
      </c>
      <c r="U130" s="11">
        <v>3000</v>
      </c>
      <c r="V130" s="10">
        <v>0</v>
      </c>
      <c r="W130" s="10">
        <v>3000</v>
      </c>
      <c r="X130" s="10">
        <v>3835</v>
      </c>
      <c r="Y130" s="10">
        <v>0</v>
      </c>
      <c r="Z130" s="9" t="s">
        <v>124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120</v>
      </c>
      <c r="AH130" s="1" t="s">
        <v>68</v>
      </c>
      <c r="AI130" s="1">
        <v>4</v>
      </c>
      <c r="AJ130" s="3">
        <v>45817</v>
      </c>
      <c r="AK130" s="3">
        <v>45813</v>
      </c>
      <c r="AL130" s="3">
        <v>45807</v>
      </c>
      <c r="AM130" s="3">
        <v>45814</v>
      </c>
      <c r="AN130" s="3">
        <v>45815</v>
      </c>
      <c r="AO130" s="3">
        <v>45815</v>
      </c>
      <c r="AP130" s="3">
        <v>45812</v>
      </c>
      <c r="AQ130" s="3">
        <v>45816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125</v>
      </c>
      <c r="BD130" s="56">
        <v>0</v>
      </c>
    </row>
    <row r="131" spans="1:56" ht="27.75" customHeight="1" x14ac:dyDescent="0.45">
      <c r="A131" s="3">
        <v>45799</v>
      </c>
      <c r="B131" s="14" t="s">
        <v>418</v>
      </c>
      <c r="C131" s="9" t="s">
        <v>115</v>
      </c>
      <c r="D131" s="13" t="s">
        <v>390</v>
      </c>
      <c r="E131" s="9">
        <v>21</v>
      </c>
      <c r="F131" s="9">
        <v>37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92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>
        <v>45821</v>
      </c>
      <c r="U131" s="11">
        <v>30000</v>
      </c>
      <c r="V131" s="10">
        <v>0</v>
      </c>
      <c r="W131" s="10">
        <v>30000</v>
      </c>
      <c r="X131" s="10">
        <v>0</v>
      </c>
      <c r="Y131" s="10">
        <v>31500</v>
      </c>
      <c r="Z131" s="9" t="s">
        <v>124</v>
      </c>
      <c r="AA131" s="8">
        <v>32270.700000000004</v>
      </c>
      <c r="AB131" s="8">
        <v>0</v>
      </c>
      <c r="AC131" s="8">
        <v>32270.700000000004</v>
      </c>
      <c r="AD131" s="8">
        <v>0</v>
      </c>
      <c r="AE131" s="8">
        <v>32270.700000000004</v>
      </c>
      <c r="AF131" s="8">
        <v>0</v>
      </c>
      <c r="AG131" s="1" t="s">
        <v>120</v>
      </c>
      <c r="AH131" s="1" t="s">
        <v>68</v>
      </c>
      <c r="AI131" s="1">
        <v>4</v>
      </c>
      <c r="AJ131" s="3">
        <v>45821</v>
      </c>
      <c r="AK131" s="3">
        <v>45817</v>
      </c>
      <c r="AL131" s="3">
        <v>45811</v>
      </c>
      <c r="AM131" s="3">
        <v>45818</v>
      </c>
      <c r="AN131" s="3">
        <v>45819</v>
      </c>
      <c r="AO131" s="3">
        <v>45819</v>
      </c>
      <c r="AP131" s="3">
        <v>45816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125</v>
      </c>
      <c r="BD131" s="56">
        <v>2320.6936060000003</v>
      </c>
    </row>
    <row r="132" spans="1:56" ht="27.75" customHeight="1" x14ac:dyDescent="0.45">
      <c r="A132" s="3">
        <v>45799</v>
      </c>
      <c r="B132" s="14" t="s">
        <v>418</v>
      </c>
      <c r="C132" s="9" t="s">
        <v>115</v>
      </c>
      <c r="D132" s="13" t="s">
        <v>341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45821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124</v>
      </c>
      <c r="AA132" s="8">
        <v>32270.700000000004</v>
      </c>
      <c r="AB132" s="8">
        <v>0</v>
      </c>
      <c r="AC132" s="8">
        <v>32270.700000000004</v>
      </c>
      <c r="AD132" s="8">
        <v>0</v>
      </c>
      <c r="AE132" s="8">
        <v>32270.700000000004</v>
      </c>
      <c r="AF132" s="8">
        <v>0</v>
      </c>
      <c r="AG132" s="1" t="s">
        <v>120</v>
      </c>
      <c r="AH132" s="1" t="s">
        <v>68</v>
      </c>
      <c r="AI132" s="1">
        <v>4</v>
      </c>
      <c r="AJ132" s="3">
        <v>45821</v>
      </c>
      <c r="AK132" s="3">
        <v>45817</v>
      </c>
      <c r="AL132" s="3">
        <v>45811</v>
      </c>
      <c r="AM132" s="3">
        <v>45818</v>
      </c>
      <c r="AN132" s="3">
        <v>45819</v>
      </c>
      <c r="AO132" s="3">
        <v>45819</v>
      </c>
      <c r="AP132" s="3">
        <v>45816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125</v>
      </c>
      <c r="BD132" s="56">
        <v>2320.6936060000003</v>
      </c>
    </row>
    <row r="133" spans="1:56" ht="27.75" customHeight="1" x14ac:dyDescent="0.45">
      <c r="A133" s="3">
        <v>45799</v>
      </c>
      <c r="B133" s="14" t="s">
        <v>418</v>
      </c>
      <c r="C133" s="9" t="s">
        <v>115</v>
      </c>
      <c r="D133" s="13" t="s">
        <v>391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45821</v>
      </c>
      <c r="U133" s="11">
        <v>20000</v>
      </c>
      <c r="V133" s="10">
        <v>0</v>
      </c>
      <c r="W133" s="10">
        <v>20000</v>
      </c>
      <c r="X133" s="10">
        <v>0</v>
      </c>
      <c r="Y133" s="10">
        <v>21000</v>
      </c>
      <c r="Z133" s="9" t="s">
        <v>124</v>
      </c>
      <c r="AA133" s="8">
        <v>21513.800000000003</v>
      </c>
      <c r="AB133" s="8">
        <v>0</v>
      </c>
      <c r="AC133" s="8">
        <v>21513.800000000003</v>
      </c>
      <c r="AD133" s="8">
        <v>0</v>
      </c>
      <c r="AE133" s="8">
        <v>21513.800000000003</v>
      </c>
      <c r="AF133" s="8">
        <v>0</v>
      </c>
      <c r="AG133" s="1" t="s">
        <v>120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125</v>
      </c>
      <c r="BD133" s="56">
        <v>1547.1290706666666</v>
      </c>
    </row>
    <row r="134" spans="1:56" ht="27.75" customHeight="1" x14ac:dyDescent="0.45">
      <c r="A134" s="3">
        <v>45803</v>
      </c>
      <c r="B134" s="14" t="s">
        <v>416</v>
      </c>
      <c r="C134" s="9" t="s">
        <v>111</v>
      </c>
      <c r="D134" s="13" t="s">
        <v>417</v>
      </c>
      <c r="E134" s="9">
        <v>21</v>
      </c>
      <c r="F134" s="9">
        <v>40</v>
      </c>
      <c r="G134" s="9" t="s">
        <v>60</v>
      </c>
      <c r="H134" s="9" t="s">
        <v>66</v>
      </c>
      <c r="I134" s="9">
        <v>108</v>
      </c>
      <c r="J134" s="9" t="s">
        <v>57</v>
      </c>
      <c r="K134" s="9">
        <v>5</v>
      </c>
      <c r="L134" s="9" t="s">
        <v>91</v>
      </c>
      <c r="M134" s="10">
        <v>22</v>
      </c>
      <c r="N134" s="9">
        <v>42</v>
      </c>
      <c r="O134" s="9">
        <v>40</v>
      </c>
      <c r="P134" s="10">
        <v>113.97964300799998</v>
      </c>
      <c r="Q134" s="10">
        <v>0</v>
      </c>
      <c r="R134" s="10">
        <v>113.97964300799998</v>
      </c>
      <c r="S134" s="9" t="s">
        <v>67</v>
      </c>
      <c r="T134" s="12">
        <v>45831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124</v>
      </c>
      <c r="AA134" s="8">
        <v>5797.55</v>
      </c>
      <c r="AB134" s="8">
        <v>0</v>
      </c>
      <c r="AC134" s="8">
        <v>5797.55</v>
      </c>
      <c r="AD134" s="8">
        <v>0</v>
      </c>
      <c r="AE134" s="8">
        <v>5797.55</v>
      </c>
      <c r="AF134" s="8">
        <v>0</v>
      </c>
      <c r="AG134" s="1" t="s">
        <v>122</v>
      </c>
      <c r="AH134" s="1" t="s">
        <v>68</v>
      </c>
      <c r="AI134" s="1">
        <v>4</v>
      </c>
      <c r="AJ134" s="3">
        <v>45831</v>
      </c>
      <c r="AK134" s="3">
        <v>45827</v>
      </c>
      <c r="AL134" s="3">
        <v>45821</v>
      </c>
      <c r="AM134" s="3">
        <v>45828</v>
      </c>
      <c r="AN134" s="3">
        <v>45829</v>
      </c>
      <c r="AO134" s="3">
        <v>45829</v>
      </c>
      <c r="AP134" s="3">
        <v>45826</v>
      </c>
      <c r="AQ134" s="3">
        <v>45830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125</v>
      </c>
      <c r="BD134" s="56">
        <v>416.92114566666663</v>
      </c>
    </row>
    <row r="135" spans="1:56" ht="27.75" customHeight="1" x14ac:dyDescent="0.45">
      <c r="A135" s="3">
        <v>45815</v>
      </c>
      <c r="B135" s="14" t="s">
        <v>133</v>
      </c>
      <c r="C135" s="9" t="s">
        <v>509</v>
      </c>
      <c r="D135" s="13" t="s">
        <v>510</v>
      </c>
      <c r="E135" s="9">
        <v>21</v>
      </c>
      <c r="F135" s="9">
        <v>37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92</v>
      </c>
      <c r="M135" s="10">
        <v>22</v>
      </c>
      <c r="N135" s="9">
        <v>40</v>
      </c>
      <c r="O135" s="9">
        <v>40</v>
      </c>
      <c r="P135" s="10">
        <v>217.10408191999997</v>
      </c>
      <c r="Q135" s="10">
        <v>0</v>
      </c>
      <c r="R135" s="10">
        <v>217.10408191999997</v>
      </c>
      <c r="S135" s="9" t="s">
        <v>71</v>
      </c>
      <c r="T135" s="12">
        <v>45825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124</v>
      </c>
      <c r="AA135" s="8">
        <v>10756.900000000001</v>
      </c>
      <c r="AB135" s="8">
        <v>0</v>
      </c>
      <c r="AC135" s="8">
        <v>10756.900000000001</v>
      </c>
      <c r="AD135" s="8">
        <v>0</v>
      </c>
      <c r="AE135" s="8">
        <v>10756.900000000001</v>
      </c>
      <c r="AF135" s="8">
        <v>0</v>
      </c>
      <c r="AG135" s="1" t="s">
        <v>120</v>
      </c>
      <c r="AH135" s="1" t="s">
        <v>68</v>
      </c>
      <c r="AI135" s="1">
        <v>4</v>
      </c>
      <c r="AJ135" s="3">
        <v>45825</v>
      </c>
      <c r="AK135" s="3">
        <v>45821</v>
      </c>
      <c r="AL135" s="3">
        <v>45815</v>
      </c>
      <c r="AM135" s="3">
        <v>45822</v>
      </c>
      <c r="AN135" s="3">
        <v>45823</v>
      </c>
      <c r="AO135" s="3">
        <v>45823</v>
      </c>
      <c r="AP135" s="3">
        <v>45820</v>
      </c>
      <c r="AQ135" s="3">
        <v>45824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125</v>
      </c>
      <c r="BD135" s="56">
        <v>773.56453533333331</v>
      </c>
    </row>
    <row r="136" spans="1:56" ht="27.75" customHeight="1" x14ac:dyDescent="0.45">
      <c r="A136" s="3">
        <v>45814</v>
      </c>
      <c r="B136" s="14" t="s">
        <v>133</v>
      </c>
      <c r="C136" s="9" t="s">
        <v>111</v>
      </c>
      <c r="D136" s="13" t="s">
        <v>511</v>
      </c>
      <c r="E136" s="9">
        <v>21</v>
      </c>
      <c r="F136" s="9">
        <v>38</v>
      </c>
      <c r="G136" s="9" t="s">
        <v>60</v>
      </c>
      <c r="H136" s="9" t="s">
        <v>76</v>
      </c>
      <c r="I136" s="9">
        <v>102</v>
      </c>
      <c r="J136" s="9" t="s">
        <v>57</v>
      </c>
      <c r="K136" s="9">
        <v>5</v>
      </c>
      <c r="L136" s="9" t="s">
        <v>92</v>
      </c>
      <c r="M136" s="10">
        <v>22</v>
      </c>
      <c r="N136" s="9">
        <v>40</v>
      </c>
      <c r="O136" s="9">
        <v>40</v>
      </c>
      <c r="P136" s="10">
        <v>65.13122457599998</v>
      </c>
      <c r="Q136" s="10">
        <v>0</v>
      </c>
      <c r="R136" s="10">
        <v>65.13122457599998</v>
      </c>
      <c r="S136" s="9" t="s">
        <v>67</v>
      </c>
      <c r="T136" s="12">
        <v>45821</v>
      </c>
      <c r="U136" s="11">
        <v>3000</v>
      </c>
      <c r="V136" s="10">
        <v>0</v>
      </c>
      <c r="W136" s="10">
        <v>3000</v>
      </c>
      <c r="X136" s="10">
        <v>0</v>
      </c>
      <c r="Y136" s="10">
        <v>3150</v>
      </c>
      <c r="Z136" s="9" t="s">
        <v>124</v>
      </c>
      <c r="AA136" s="8">
        <v>3310.89</v>
      </c>
      <c r="AB136" s="8">
        <v>0</v>
      </c>
      <c r="AC136" s="8">
        <v>3310.89</v>
      </c>
      <c r="AD136" s="8">
        <v>0</v>
      </c>
      <c r="AE136" s="8">
        <v>3310.89</v>
      </c>
      <c r="AF136" s="8">
        <v>0</v>
      </c>
      <c r="AG136" s="1" t="s">
        <v>61</v>
      </c>
      <c r="AH136" s="1" t="s">
        <v>68</v>
      </c>
      <c r="AI136" s="1">
        <v>4</v>
      </c>
      <c r="AJ136" s="3">
        <v>45821</v>
      </c>
      <c r="AK136" s="3">
        <v>45817</v>
      </c>
      <c r="AL136" s="3">
        <v>45811</v>
      </c>
      <c r="AM136" s="3">
        <v>45818</v>
      </c>
      <c r="AN136" s="3">
        <v>45819</v>
      </c>
      <c r="AO136" s="3">
        <v>45819</v>
      </c>
      <c r="AP136" s="3">
        <v>45816</v>
      </c>
      <c r="AQ136" s="3">
        <v>45820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238.09713619999999</v>
      </c>
    </row>
    <row r="137" spans="1:56" ht="27.75" customHeight="1" x14ac:dyDescent="0.45">
      <c r="A137" s="3">
        <v>45814</v>
      </c>
      <c r="B137" s="14" t="s">
        <v>133</v>
      </c>
      <c r="C137" s="9" t="s">
        <v>512</v>
      </c>
      <c r="D137" s="13" t="s">
        <v>59</v>
      </c>
      <c r="E137" s="9">
        <v>21</v>
      </c>
      <c r="F137" s="9">
        <v>39</v>
      </c>
      <c r="G137" s="9" t="s">
        <v>60</v>
      </c>
      <c r="H137" s="9" t="s">
        <v>66</v>
      </c>
      <c r="I137" s="9">
        <v>105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513</v>
      </c>
      <c r="T137" s="12">
        <v>45817</v>
      </c>
      <c r="U137" s="11">
        <v>1000</v>
      </c>
      <c r="V137" s="10">
        <v>0</v>
      </c>
      <c r="W137" s="10">
        <v>1000</v>
      </c>
      <c r="X137" s="10">
        <v>0</v>
      </c>
      <c r="Y137" s="10">
        <v>0</v>
      </c>
      <c r="Z137" s="9" t="s">
        <v>124</v>
      </c>
      <c r="AA137" s="8">
        <v>1131.5700000000002</v>
      </c>
      <c r="AB137" s="8">
        <v>0</v>
      </c>
      <c r="AC137" s="8">
        <v>1131.5700000000002</v>
      </c>
      <c r="AD137" s="8">
        <v>0</v>
      </c>
      <c r="AE137" s="8">
        <v>1131.5700000000002</v>
      </c>
      <c r="AF137" s="8">
        <v>0</v>
      </c>
      <c r="AG137" s="1" t="s">
        <v>120</v>
      </c>
      <c r="AH137" s="1" t="s">
        <v>156</v>
      </c>
      <c r="AI137" s="1">
        <v>2</v>
      </c>
      <c r="AJ137" s="3">
        <v>45817</v>
      </c>
      <c r="AK137" s="3">
        <v>45815</v>
      </c>
      <c r="AL137" s="3">
        <v>0</v>
      </c>
      <c r="AM137" s="3">
        <v>0</v>
      </c>
      <c r="AN137" s="3">
        <v>0</v>
      </c>
      <c r="AO137" s="3">
        <v>45816</v>
      </c>
      <c r="AP137" s="3">
        <v>45812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152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125</v>
      </c>
      <c r="BD137" s="56">
        <v>81.374970599999997</v>
      </c>
    </row>
    <row r="138" spans="1:56" ht="27.75" customHeight="1" x14ac:dyDescent="0.45">
      <c r="A138" s="3">
        <v>45814</v>
      </c>
      <c r="B138" s="14" t="s">
        <v>514</v>
      </c>
      <c r="C138" s="9" t="s">
        <v>515</v>
      </c>
      <c r="D138" s="13" t="s">
        <v>516</v>
      </c>
      <c r="E138" s="9">
        <v>21</v>
      </c>
      <c r="F138" s="9">
        <v>37</v>
      </c>
      <c r="G138" s="9" t="s">
        <v>60</v>
      </c>
      <c r="H138" s="9" t="s">
        <v>76</v>
      </c>
      <c r="I138" s="9">
        <v>100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45822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124</v>
      </c>
      <c r="AA138" s="8">
        <v>5378.4500000000007</v>
      </c>
      <c r="AB138" s="8">
        <v>0</v>
      </c>
      <c r="AC138" s="8">
        <v>5378.4500000000007</v>
      </c>
      <c r="AD138" s="8">
        <v>0</v>
      </c>
      <c r="AE138" s="8">
        <v>5378.4500000000007</v>
      </c>
      <c r="AF138" s="8">
        <v>0</v>
      </c>
      <c r="AG138" s="1" t="s">
        <v>120</v>
      </c>
      <c r="AH138" s="1" t="s">
        <v>68</v>
      </c>
      <c r="AI138" s="1">
        <v>4</v>
      </c>
      <c r="AJ138" s="3">
        <v>45822</v>
      </c>
      <c r="AK138" s="3">
        <v>45818</v>
      </c>
      <c r="AL138" s="3">
        <v>45812</v>
      </c>
      <c r="AM138" s="3">
        <v>45819</v>
      </c>
      <c r="AN138" s="3">
        <v>45820</v>
      </c>
      <c r="AO138" s="3">
        <v>45820</v>
      </c>
      <c r="AP138" s="3">
        <v>45817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386.78226766666666</v>
      </c>
    </row>
    <row r="139" spans="1:56" ht="27.75" customHeight="1" x14ac:dyDescent="0.45">
      <c r="A139" s="3" t="s">
        <v>141</v>
      </c>
      <c r="B139" s="14" t="s">
        <v>141</v>
      </c>
      <c r="C139" s="9" t="s">
        <v>115</v>
      </c>
      <c r="D139" s="13" t="s">
        <v>61</v>
      </c>
      <c r="E139" s="9">
        <v>21</v>
      </c>
      <c r="F139" s="9">
        <v>37</v>
      </c>
      <c r="G139" s="9" t="s">
        <v>60</v>
      </c>
      <c r="H139" s="9" t="s">
        <v>66</v>
      </c>
      <c r="I139" s="9">
        <v>100</v>
      </c>
      <c r="J139" s="9" t="s">
        <v>57</v>
      </c>
      <c r="K139" s="9">
        <v>5</v>
      </c>
      <c r="L139" s="9" t="s">
        <v>93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114</v>
      </c>
      <c r="T139" s="12">
        <v>45838</v>
      </c>
      <c r="U139" s="11">
        <v>130000</v>
      </c>
      <c r="V139" s="10">
        <v>0</v>
      </c>
      <c r="W139" s="10">
        <v>130000</v>
      </c>
      <c r="X139" s="10">
        <v>0</v>
      </c>
      <c r="Y139" s="10">
        <v>136500</v>
      </c>
      <c r="Z139" s="9" t="s">
        <v>124</v>
      </c>
      <c r="AA139" s="8">
        <v>139839.70000000001</v>
      </c>
      <c r="AB139" s="8">
        <v>0</v>
      </c>
      <c r="AC139" s="8">
        <v>139839.70000000001</v>
      </c>
      <c r="AD139" s="8">
        <v>0</v>
      </c>
      <c r="AE139" s="8">
        <v>139839.70000000001</v>
      </c>
      <c r="AF139" s="8">
        <v>0</v>
      </c>
      <c r="AG139" s="1" t="s">
        <v>119</v>
      </c>
      <c r="AH139" s="1" t="s">
        <v>68</v>
      </c>
      <c r="AI139" s="1">
        <v>4</v>
      </c>
      <c r="AJ139" s="3">
        <v>45838</v>
      </c>
      <c r="AK139" s="3">
        <v>45834</v>
      </c>
      <c r="AL139" s="3">
        <v>45828</v>
      </c>
      <c r="AM139" s="3">
        <v>45835</v>
      </c>
      <c r="AN139" s="3">
        <v>45836</v>
      </c>
      <c r="AO139" s="3">
        <v>45836</v>
      </c>
      <c r="AP139" s="3">
        <v>45833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10056.338959333332</v>
      </c>
    </row>
    <row r="140" spans="1:56" ht="27.75" customHeight="1" x14ac:dyDescent="0.45">
      <c r="A140" s="3">
        <v>45628</v>
      </c>
      <c r="B140" s="14" t="s">
        <v>226</v>
      </c>
      <c r="C140" s="9" t="s">
        <v>113</v>
      </c>
      <c r="D140" s="13" t="s">
        <v>153</v>
      </c>
      <c r="E140" s="9">
        <v>21</v>
      </c>
      <c r="F140" s="9">
        <v>37</v>
      </c>
      <c r="G140" s="9" t="s">
        <v>60</v>
      </c>
      <c r="H140" s="9" t="s">
        <v>66</v>
      </c>
      <c r="I140" s="9">
        <v>100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114</v>
      </c>
      <c r="T140" s="12">
        <v>45838</v>
      </c>
      <c r="U140" s="11">
        <v>8000</v>
      </c>
      <c r="V140" s="10">
        <v>0</v>
      </c>
      <c r="W140" s="10">
        <v>8000</v>
      </c>
      <c r="X140" s="10">
        <v>0</v>
      </c>
      <c r="Y140" s="10">
        <v>8400</v>
      </c>
      <c r="Z140" s="9" t="s">
        <v>124</v>
      </c>
      <c r="AA140" s="8">
        <v>8605.52</v>
      </c>
      <c r="AB140" s="8">
        <v>0</v>
      </c>
      <c r="AC140" s="8">
        <v>8605.52</v>
      </c>
      <c r="AD140" s="8">
        <v>0</v>
      </c>
      <c r="AE140" s="8">
        <v>8605.52</v>
      </c>
      <c r="AF140" s="8">
        <v>0</v>
      </c>
      <c r="AG140" s="1" t="s">
        <v>120</v>
      </c>
      <c r="AH140" s="1" t="s">
        <v>68</v>
      </c>
      <c r="AI140" s="1">
        <v>4</v>
      </c>
      <c r="AJ140" s="3">
        <v>45838</v>
      </c>
      <c r="AK140" s="3">
        <v>45834</v>
      </c>
      <c r="AL140" s="3">
        <v>45828</v>
      </c>
      <c r="AM140" s="3">
        <v>45835</v>
      </c>
      <c r="AN140" s="3">
        <v>45836</v>
      </c>
      <c r="AO140" s="3">
        <v>45836</v>
      </c>
      <c r="AP140" s="3">
        <v>45833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 t="s">
        <v>253</v>
      </c>
      <c r="AZ140" s="2">
        <v>0</v>
      </c>
      <c r="BA140" s="2">
        <v>0</v>
      </c>
      <c r="BB140" s="2">
        <v>0</v>
      </c>
      <c r="BC140" s="1" t="s">
        <v>125</v>
      </c>
      <c r="BD140" s="56">
        <v>618.85162826666658</v>
      </c>
    </row>
    <row r="141" spans="1:56" ht="27.75" customHeight="1" x14ac:dyDescent="0.45">
      <c r="A141" s="3">
        <v>45814</v>
      </c>
      <c r="B141" s="14" t="s">
        <v>133</v>
      </c>
      <c r="C141" s="9" t="s">
        <v>111</v>
      </c>
      <c r="D141" s="13" t="s">
        <v>398</v>
      </c>
      <c r="E141" s="9">
        <v>21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92</v>
      </c>
      <c r="M141" s="10">
        <v>22</v>
      </c>
      <c r="N141" s="9">
        <v>42</v>
      </c>
      <c r="O141" s="9">
        <v>40</v>
      </c>
      <c r="P141" s="10">
        <v>68.387785804799989</v>
      </c>
      <c r="Q141" s="10">
        <v>0</v>
      </c>
      <c r="R141" s="10">
        <v>68.387785804799989</v>
      </c>
      <c r="S141" s="9" t="s">
        <v>67</v>
      </c>
      <c r="T141" s="12">
        <v>45821</v>
      </c>
      <c r="U141" s="11">
        <v>3000</v>
      </c>
      <c r="V141" s="10">
        <v>0</v>
      </c>
      <c r="W141" s="10">
        <v>3000</v>
      </c>
      <c r="X141" s="10">
        <v>0</v>
      </c>
      <c r="Y141" s="10">
        <v>3150</v>
      </c>
      <c r="Z141" s="9" t="s">
        <v>124</v>
      </c>
      <c r="AA141" s="8">
        <v>3478.5300000000007</v>
      </c>
      <c r="AB141" s="8">
        <v>0</v>
      </c>
      <c r="AC141" s="8">
        <v>3478.5300000000007</v>
      </c>
      <c r="AD141" s="8">
        <v>0</v>
      </c>
      <c r="AE141" s="8">
        <v>3478.5300000000007</v>
      </c>
      <c r="AF141" s="8">
        <v>0</v>
      </c>
      <c r="AG141" s="1" t="s">
        <v>120</v>
      </c>
      <c r="AH141" s="1" t="s">
        <v>68</v>
      </c>
      <c r="AI141" s="1">
        <v>4</v>
      </c>
      <c r="AJ141" s="3">
        <v>45821</v>
      </c>
      <c r="AK141" s="3">
        <v>45817</v>
      </c>
      <c r="AL141" s="3">
        <v>45811</v>
      </c>
      <c r="AM141" s="3">
        <v>45818</v>
      </c>
      <c r="AN141" s="3">
        <v>45819</v>
      </c>
      <c r="AO141" s="3">
        <v>45819</v>
      </c>
      <c r="AP141" s="3">
        <v>45816</v>
      </c>
      <c r="AQ141" s="3">
        <v>45820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125</v>
      </c>
      <c r="BD141" s="56">
        <v>250.15268740000002</v>
      </c>
    </row>
    <row r="142" spans="1:56" ht="27.75" customHeight="1" x14ac:dyDescent="0.45">
      <c r="A142" s="3">
        <v>45800</v>
      </c>
      <c r="B142" s="14" t="s">
        <v>397</v>
      </c>
      <c r="C142" s="9" t="s">
        <v>80</v>
      </c>
      <c r="D142" s="13" t="s">
        <v>398</v>
      </c>
      <c r="E142" s="9">
        <v>21</v>
      </c>
      <c r="F142" s="9">
        <v>40</v>
      </c>
      <c r="G142" s="9" t="s">
        <v>60</v>
      </c>
      <c r="H142" s="9" t="s">
        <v>76</v>
      </c>
      <c r="I142" s="9">
        <v>108</v>
      </c>
      <c r="J142" s="9" t="s">
        <v>57</v>
      </c>
      <c r="K142" s="9">
        <v>5</v>
      </c>
      <c r="L142" s="9" t="s">
        <v>92</v>
      </c>
      <c r="M142" s="10">
        <v>22</v>
      </c>
      <c r="N142" s="9">
        <v>42</v>
      </c>
      <c r="O142" s="9">
        <v>40</v>
      </c>
      <c r="P142" s="10">
        <v>5.2886554355711999</v>
      </c>
      <c r="Q142" s="10">
        <v>0</v>
      </c>
      <c r="R142" s="10">
        <v>5.2886554355711999</v>
      </c>
      <c r="S142" s="9" t="s">
        <v>67</v>
      </c>
      <c r="T142" s="12">
        <v>45838</v>
      </c>
      <c r="U142" s="11">
        <v>5000</v>
      </c>
      <c r="V142" s="10">
        <v>4768</v>
      </c>
      <c r="W142" s="10">
        <v>232</v>
      </c>
      <c r="X142" s="10">
        <v>10420</v>
      </c>
      <c r="Y142" s="10">
        <v>0</v>
      </c>
      <c r="Z142" s="9" t="s">
        <v>124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120</v>
      </c>
      <c r="AH142" s="1" t="s">
        <v>68</v>
      </c>
      <c r="AI142" s="1">
        <v>4</v>
      </c>
      <c r="AJ142" s="3">
        <v>45838</v>
      </c>
      <c r="AK142" s="3">
        <v>45834</v>
      </c>
      <c r="AL142" s="3">
        <v>45828</v>
      </c>
      <c r="AM142" s="3">
        <v>45835</v>
      </c>
      <c r="AN142" s="3">
        <v>45836</v>
      </c>
      <c r="AO142" s="3">
        <v>45836</v>
      </c>
      <c r="AP142" s="3">
        <v>45833</v>
      </c>
      <c r="AQ142" s="3">
        <v>45837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125</v>
      </c>
      <c r="BD142" s="56">
        <v>0</v>
      </c>
    </row>
    <row r="143" spans="1:56" ht="27.75" customHeight="1" x14ac:dyDescent="0.45">
      <c r="A143" s="3">
        <v>45798</v>
      </c>
      <c r="B143" s="14" t="s">
        <v>399</v>
      </c>
      <c r="C143" s="9" t="s">
        <v>111</v>
      </c>
      <c r="D143" s="13" t="s">
        <v>392</v>
      </c>
      <c r="E143" s="9">
        <v>21</v>
      </c>
      <c r="F143" s="9">
        <v>38</v>
      </c>
      <c r="G143" s="9" t="s">
        <v>60</v>
      </c>
      <c r="H143" s="9" t="s">
        <v>66</v>
      </c>
      <c r="I143" s="9">
        <v>102</v>
      </c>
      <c r="J143" s="9" t="s">
        <v>57</v>
      </c>
      <c r="K143" s="9">
        <v>5</v>
      </c>
      <c r="L143" s="9" t="s">
        <v>92</v>
      </c>
      <c r="M143" s="10">
        <v>22</v>
      </c>
      <c r="N143" s="9">
        <v>40</v>
      </c>
      <c r="O143" s="9">
        <v>40</v>
      </c>
      <c r="P143" s="10">
        <v>65.13122457599998</v>
      </c>
      <c r="Q143" s="10">
        <v>0</v>
      </c>
      <c r="R143" s="10">
        <v>65.13122457599998</v>
      </c>
      <c r="S143" s="9" t="s">
        <v>67</v>
      </c>
      <c r="T143" s="12" t="s">
        <v>63</v>
      </c>
      <c r="U143" s="11">
        <v>3000</v>
      </c>
      <c r="V143" s="10">
        <v>0</v>
      </c>
      <c r="W143" s="10">
        <v>3000</v>
      </c>
      <c r="X143" s="10">
        <v>0</v>
      </c>
      <c r="Y143" s="10">
        <v>3150</v>
      </c>
      <c r="Z143" s="9" t="s">
        <v>124</v>
      </c>
      <c r="AA143" s="8">
        <v>3310.89</v>
      </c>
      <c r="AB143" s="8">
        <v>0</v>
      </c>
      <c r="AC143" s="8">
        <v>3310.89</v>
      </c>
      <c r="AD143" s="8">
        <v>0</v>
      </c>
      <c r="AE143" s="8">
        <v>3310.89</v>
      </c>
      <c r="AF143" s="8">
        <v>0</v>
      </c>
      <c r="AG143" s="1" t="s">
        <v>120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238.09713619999999</v>
      </c>
    </row>
    <row r="144" spans="1:56" ht="27.75" customHeight="1" x14ac:dyDescent="0.45">
      <c r="A144" s="3">
        <v>45631</v>
      </c>
      <c r="B144" s="14" t="s">
        <v>229</v>
      </c>
      <c r="C144" s="9" t="s">
        <v>113</v>
      </c>
      <c r="D144" s="13" t="s">
        <v>153</v>
      </c>
      <c r="E144" s="9">
        <v>21</v>
      </c>
      <c r="F144" s="9">
        <v>37</v>
      </c>
      <c r="G144" s="9" t="s">
        <v>60</v>
      </c>
      <c r="H144" s="9" t="s">
        <v>66</v>
      </c>
      <c r="I144" s="9">
        <v>100</v>
      </c>
      <c r="J144" s="9" t="s">
        <v>57</v>
      </c>
      <c r="K144" s="9">
        <v>5</v>
      </c>
      <c r="L144" s="9" t="s">
        <v>93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114</v>
      </c>
      <c r="T144" s="12" t="s">
        <v>63</v>
      </c>
      <c r="U144" s="11">
        <v>16000</v>
      </c>
      <c r="V144" s="10">
        <v>0</v>
      </c>
      <c r="W144" s="10">
        <v>16000</v>
      </c>
      <c r="X144" s="10">
        <v>0</v>
      </c>
      <c r="Y144" s="10">
        <v>16800</v>
      </c>
      <c r="Z144" s="9" t="s">
        <v>124</v>
      </c>
      <c r="AA144" s="8">
        <v>17211.04</v>
      </c>
      <c r="AB144" s="8">
        <v>0</v>
      </c>
      <c r="AC144" s="8">
        <v>17211.04</v>
      </c>
      <c r="AD144" s="8">
        <v>0</v>
      </c>
      <c r="AE144" s="8">
        <v>17211.04</v>
      </c>
      <c r="AF144" s="8">
        <v>0</v>
      </c>
      <c r="AG144" s="1" t="s">
        <v>61</v>
      </c>
      <c r="AH144" s="1" t="s">
        <v>68</v>
      </c>
      <c r="AI144" s="1">
        <v>4</v>
      </c>
      <c r="AJ144" s="3" t="s">
        <v>63</v>
      </c>
      <c r="AK144" s="3" t="e">
        <v>#VALUE!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70</v>
      </c>
      <c r="AY144" s="2" t="s">
        <v>254</v>
      </c>
      <c r="AZ144" s="2">
        <v>0</v>
      </c>
      <c r="BA144" s="2">
        <v>0</v>
      </c>
      <c r="BB144" s="2">
        <v>0</v>
      </c>
      <c r="BC144" s="1" t="s">
        <v>125</v>
      </c>
      <c r="BD144" s="56">
        <v>1237.7032565333332</v>
      </c>
    </row>
    <row r="145" spans="1:56" ht="27.75" customHeight="1" x14ac:dyDescent="0.45">
      <c r="A145" s="3">
        <v>45631</v>
      </c>
      <c r="B145" s="14" t="s">
        <v>230</v>
      </c>
      <c r="C145" s="9" t="s">
        <v>113</v>
      </c>
      <c r="D145" s="13" t="s">
        <v>153</v>
      </c>
      <c r="E145" s="9">
        <v>21</v>
      </c>
      <c r="F145" s="9">
        <v>37</v>
      </c>
      <c r="G145" s="9" t="s">
        <v>60</v>
      </c>
      <c r="H145" s="9" t="s">
        <v>66</v>
      </c>
      <c r="I145" s="9">
        <v>100</v>
      </c>
      <c r="J145" s="9" t="s">
        <v>57</v>
      </c>
      <c r="K145" s="9">
        <v>5</v>
      </c>
      <c r="L145" s="9" t="s">
        <v>93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114</v>
      </c>
      <c r="T145" s="12" t="s">
        <v>63</v>
      </c>
      <c r="U145" s="11">
        <v>16000</v>
      </c>
      <c r="V145" s="10">
        <v>0</v>
      </c>
      <c r="W145" s="10">
        <v>16000</v>
      </c>
      <c r="X145" s="10">
        <v>0</v>
      </c>
      <c r="Y145" s="10">
        <v>16800</v>
      </c>
      <c r="Z145" s="9" t="s">
        <v>124</v>
      </c>
      <c r="AA145" s="8">
        <v>17211.04</v>
      </c>
      <c r="AB145" s="8">
        <v>0</v>
      </c>
      <c r="AC145" s="8">
        <v>17211.04</v>
      </c>
      <c r="AD145" s="8">
        <v>0</v>
      </c>
      <c r="AE145" s="8">
        <v>17211.04</v>
      </c>
      <c r="AF145" s="8">
        <v>0</v>
      </c>
      <c r="AG145" s="1" t="s">
        <v>120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 t="s">
        <v>255</v>
      </c>
      <c r="AZ145" s="2">
        <v>0</v>
      </c>
      <c r="BA145" s="2">
        <v>0</v>
      </c>
      <c r="BB145" s="2">
        <v>0</v>
      </c>
      <c r="BC145" s="1" t="s">
        <v>125</v>
      </c>
      <c r="BD145" s="56">
        <v>1237.7032565333332</v>
      </c>
    </row>
    <row r="146" spans="1:56" ht="27.75" customHeight="1" x14ac:dyDescent="0.45">
      <c r="A146" s="3" t="s">
        <v>141</v>
      </c>
      <c r="B146" s="14" t="s">
        <v>141</v>
      </c>
      <c r="C146" s="9" t="s">
        <v>113</v>
      </c>
      <c r="D146" s="13" t="s">
        <v>153</v>
      </c>
      <c r="E146" s="9">
        <v>21</v>
      </c>
      <c r="F146" s="9">
        <v>37</v>
      </c>
      <c r="G146" s="9" t="s">
        <v>60</v>
      </c>
      <c r="H146" s="9" t="s">
        <v>66</v>
      </c>
      <c r="I146" s="9">
        <v>100</v>
      </c>
      <c r="J146" s="9" t="s">
        <v>57</v>
      </c>
      <c r="K146" s="9">
        <v>5</v>
      </c>
      <c r="L146" s="9" t="s">
        <v>93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114</v>
      </c>
      <c r="T146" s="12" t="s">
        <v>63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124</v>
      </c>
      <c r="AA146" s="8">
        <v>10756.900000000001</v>
      </c>
      <c r="AB146" s="8">
        <v>0</v>
      </c>
      <c r="AC146" s="8">
        <v>10756.900000000001</v>
      </c>
      <c r="AD146" s="8">
        <v>0</v>
      </c>
      <c r="AE146" s="8">
        <v>10756.900000000001</v>
      </c>
      <c r="AF146" s="8">
        <v>0</v>
      </c>
      <c r="AG146" s="1" t="s">
        <v>119</v>
      </c>
      <c r="AH146" s="1" t="s">
        <v>68</v>
      </c>
      <c r="AI146" s="1">
        <v>4</v>
      </c>
      <c r="AJ146" s="3" t="s">
        <v>63</v>
      </c>
      <c r="AK146" s="3" t="e">
        <v>#VALUE!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69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125</v>
      </c>
      <c r="BD146" s="56">
        <v>773.56453533333331</v>
      </c>
    </row>
    <row r="147" spans="1:56" ht="27.75" customHeight="1" x14ac:dyDescent="0.45">
      <c r="A147" s="3" t="s">
        <v>141</v>
      </c>
      <c r="B147" s="14" t="s">
        <v>141</v>
      </c>
      <c r="C147" s="9" t="s">
        <v>111</v>
      </c>
      <c r="D147" s="13" t="s">
        <v>61</v>
      </c>
      <c r="E147" s="9">
        <v>21</v>
      </c>
      <c r="F147" s="9">
        <v>40</v>
      </c>
      <c r="G147" s="9" t="s">
        <v>60</v>
      </c>
      <c r="H147" s="9" t="s">
        <v>66</v>
      </c>
      <c r="I147" s="9">
        <v>108</v>
      </c>
      <c r="J147" s="9" t="s">
        <v>57</v>
      </c>
      <c r="K147" s="9">
        <v>5</v>
      </c>
      <c r="L147" s="9" t="s">
        <v>91</v>
      </c>
      <c r="M147" s="10">
        <v>22</v>
      </c>
      <c r="N147" s="9">
        <v>42</v>
      </c>
      <c r="O147" s="9">
        <v>40</v>
      </c>
      <c r="P147" s="10">
        <v>227.95928601599996</v>
      </c>
      <c r="Q147" s="10">
        <v>0</v>
      </c>
      <c r="R147" s="10">
        <v>227.95928601599996</v>
      </c>
      <c r="S147" s="9" t="s">
        <v>67</v>
      </c>
      <c r="T147" s="12" t="s">
        <v>63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124</v>
      </c>
      <c r="AA147" s="8">
        <v>11595.1</v>
      </c>
      <c r="AB147" s="8">
        <v>0</v>
      </c>
      <c r="AC147" s="8">
        <v>11595.1</v>
      </c>
      <c r="AD147" s="8">
        <v>0</v>
      </c>
      <c r="AE147" s="8">
        <v>11595.1</v>
      </c>
      <c r="AF147" s="8">
        <v>0</v>
      </c>
      <c r="AG147" s="1" t="s">
        <v>123</v>
      </c>
      <c r="AH147" s="1" t="s">
        <v>68</v>
      </c>
      <c r="AI147" s="1">
        <v>4</v>
      </c>
      <c r="AJ147" s="3" t="s">
        <v>63</v>
      </c>
      <c r="AK147" s="3" t="e">
        <v>#VALUE!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65</v>
      </c>
      <c r="AY147" s="2">
        <v>0</v>
      </c>
      <c r="AZ147" s="2">
        <v>0</v>
      </c>
      <c r="BA147" s="2">
        <v>0</v>
      </c>
      <c r="BB147" s="2">
        <v>0</v>
      </c>
      <c r="BC147" s="1" t="s">
        <v>125</v>
      </c>
      <c r="BD147" s="56">
        <v>833.84229133333326</v>
      </c>
    </row>
    <row r="148" spans="1:56" ht="27.75" customHeight="1" x14ac:dyDescent="0.45">
      <c r="A148" s="3">
        <v>45066</v>
      </c>
      <c r="B148" s="14" t="s">
        <v>131</v>
      </c>
      <c r="C148" s="9" t="s">
        <v>80</v>
      </c>
      <c r="D148" s="13" t="s">
        <v>130</v>
      </c>
      <c r="E148" s="9">
        <v>21</v>
      </c>
      <c r="F148" s="9">
        <v>38</v>
      </c>
      <c r="G148" s="9" t="s">
        <v>60</v>
      </c>
      <c r="H148" s="9" t="s">
        <v>76</v>
      </c>
      <c r="I148" s="9">
        <v>102</v>
      </c>
      <c r="J148" s="9" t="s">
        <v>57</v>
      </c>
      <c r="K148" s="9">
        <v>5</v>
      </c>
      <c r="L148" s="9" t="s">
        <v>92</v>
      </c>
      <c r="M148" s="10">
        <v>22</v>
      </c>
      <c r="N148" s="9">
        <v>40</v>
      </c>
      <c r="O148" s="9">
        <v>40</v>
      </c>
      <c r="P148" s="10">
        <v>108.55204095999999</v>
      </c>
      <c r="Q148" s="10">
        <v>0</v>
      </c>
      <c r="R148" s="10">
        <v>108.55204095999999</v>
      </c>
      <c r="S148" s="9" t="s">
        <v>67</v>
      </c>
      <c r="T148" s="12" t="s">
        <v>63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124</v>
      </c>
      <c r="AA148" s="8">
        <v>5518.15</v>
      </c>
      <c r="AB148" s="8">
        <v>0</v>
      </c>
      <c r="AC148" s="8">
        <v>5518.15</v>
      </c>
      <c r="AD148" s="8">
        <v>0</v>
      </c>
      <c r="AE148" s="8">
        <v>5518.15</v>
      </c>
      <c r="AF148" s="8">
        <v>0</v>
      </c>
      <c r="AG148" s="1" t="s">
        <v>119</v>
      </c>
      <c r="AH148" s="1" t="s">
        <v>68</v>
      </c>
      <c r="AI148" s="1">
        <v>4</v>
      </c>
      <c r="AJ148" s="3" t="s">
        <v>63</v>
      </c>
      <c r="AK148" s="3" t="e">
        <v>#VALUE!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69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125</v>
      </c>
      <c r="BD148" s="56">
        <v>396.82856033333326</v>
      </c>
    </row>
    <row r="149" spans="1:56" ht="27.75" customHeight="1" x14ac:dyDescent="0.45">
      <c r="A149" s="3">
        <v>0</v>
      </c>
      <c r="B149" s="14">
        <v>0</v>
      </c>
      <c r="C149" s="9">
        <v>0</v>
      </c>
      <c r="D149" s="13">
        <v>0</v>
      </c>
      <c r="E149" s="9">
        <v>21</v>
      </c>
      <c r="F149" s="9">
        <v>37</v>
      </c>
      <c r="G149" s="9">
        <v>0</v>
      </c>
      <c r="H149" s="9">
        <v>0</v>
      </c>
      <c r="I149" s="9">
        <v>74</v>
      </c>
      <c r="J149" s="9" t="s">
        <v>57</v>
      </c>
      <c r="K149" s="9">
        <v>5</v>
      </c>
      <c r="L149" s="9">
        <v>0</v>
      </c>
      <c r="M149" s="10">
        <v>0</v>
      </c>
      <c r="N149" s="9">
        <v>0</v>
      </c>
      <c r="O149" s="9">
        <v>0</v>
      </c>
      <c r="P149" s="10">
        <v>0</v>
      </c>
      <c r="Q149" s="10" t="s">
        <v>83</v>
      </c>
      <c r="R149" s="10">
        <v>0</v>
      </c>
      <c r="S149" s="9">
        <v>0</v>
      </c>
      <c r="T149" s="12"/>
      <c r="U149" s="11">
        <v>0</v>
      </c>
      <c r="V149" s="10">
        <v>0</v>
      </c>
      <c r="W149" s="10">
        <v>0</v>
      </c>
      <c r="X149" s="10">
        <v>0</v>
      </c>
      <c r="Y149" s="10">
        <v>0</v>
      </c>
      <c r="Z149" s="9" t="s">
        <v>124</v>
      </c>
      <c r="AA149" s="8">
        <v>389260.08000000007</v>
      </c>
      <c r="AB149" s="8">
        <v>14689</v>
      </c>
      <c r="AC149" s="8">
        <v>374571.08000000007</v>
      </c>
      <c r="AD149" s="8">
        <v>4500</v>
      </c>
      <c r="AE149" s="8">
        <v>384760.08000000007</v>
      </c>
      <c r="AF149" s="8" t="s">
        <v>58</v>
      </c>
      <c r="AG149" s="1" t="s">
        <v>61</v>
      </c>
      <c r="AH149" s="1">
        <v>0</v>
      </c>
      <c r="AI149" s="1" t="s">
        <v>15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126</v>
      </c>
      <c r="BD149" s="56">
        <v>0</v>
      </c>
    </row>
    <row r="150" spans="1:56" ht="27.75" customHeight="1" x14ac:dyDescent="0.45">
      <c r="A150" s="3">
        <v>9</v>
      </c>
      <c r="B150" s="14" t="s">
        <v>357</v>
      </c>
      <c r="C150" s="9" t="s">
        <v>352</v>
      </c>
      <c r="D150" s="13" t="s">
        <v>353</v>
      </c>
      <c r="E150" s="9">
        <v>22</v>
      </c>
      <c r="F150" s="9">
        <v>34</v>
      </c>
      <c r="G150" s="9" t="s">
        <v>60</v>
      </c>
      <c r="H150" s="9" t="s">
        <v>66</v>
      </c>
      <c r="I150" s="9">
        <v>115</v>
      </c>
      <c r="J150" s="9" t="s">
        <v>78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354</v>
      </c>
      <c r="T150" s="12">
        <v>45833</v>
      </c>
      <c r="U150" s="11">
        <v>239700</v>
      </c>
      <c r="V150" s="10">
        <v>0</v>
      </c>
      <c r="W150" s="10">
        <v>239700</v>
      </c>
      <c r="X150" s="10">
        <v>117200</v>
      </c>
      <c r="Y150" s="10">
        <v>128625</v>
      </c>
      <c r="Z150" s="9" t="s">
        <v>279</v>
      </c>
      <c r="AA150" s="8">
        <v>127579.27875</v>
      </c>
      <c r="AB150" s="8">
        <v>31742</v>
      </c>
      <c r="AC150" s="8">
        <v>95837.278749999998</v>
      </c>
      <c r="AD150" s="8">
        <v>0</v>
      </c>
      <c r="AE150" s="8">
        <v>127579.27875</v>
      </c>
      <c r="AF150" s="8" t="s">
        <v>355</v>
      </c>
      <c r="AG150" s="1" t="s">
        <v>61</v>
      </c>
      <c r="AH150" s="1" t="s">
        <v>68</v>
      </c>
      <c r="AI150" s="1">
        <v>4</v>
      </c>
      <c r="AJ150" s="3">
        <v>45833</v>
      </c>
      <c r="AK150" s="3">
        <v>45829</v>
      </c>
      <c r="AL150" s="3">
        <v>45823</v>
      </c>
      <c r="AM150" s="3">
        <v>45830</v>
      </c>
      <c r="AN150" s="3">
        <v>45831</v>
      </c>
      <c r="AO150" s="3">
        <v>45831</v>
      </c>
      <c r="AP150" s="3">
        <v>45828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69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281</v>
      </c>
      <c r="BD150" s="56">
        <v>10239.893776841667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21.6</v>
      </c>
      <c r="F151" s="9">
        <v>34</v>
      </c>
      <c r="G151" s="9">
        <v>0</v>
      </c>
      <c r="H151" s="9">
        <v>0</v>
      </c>
      <c r="I151" s="9">
        <v>97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279</v>
      </c>
      <c r="AA151" s="8">
        <v>127579.27875</v>
      </c>
      <c r="AB151" s="8">
        <v>31742</v>
      </c>
      <c r="AC151" s="8">
        <v>95837.278749999998</v>
      </c>
      <c r="AD151" s="8">
        <v>0</v>
      </c>
      <c r="AE151" s="8">
        <v>127579.27875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281</v>
      </c>
      <c r="BD151" s="56">
        <v>0</v>
      </c>
    </row>
    <row r="152" spans="1:56" ht="27.75" customHeight="1" x14ac:dyDescent="0.45">
      <c r="A152" s="3" t="s">
        <v>141</v>
      </c>
      <c r="B152" s="14" t="s">
        <v>141</v>
      </c>
      <c r="C152" s="9" t="s">
        <v>258</v>
      </c>
      <c r="D152" s="13" t="s">
        <v>61</v>
      </c>
      <c r="E152" s="9">
        <v>23</v>
      </c>
      <c r="F152" s="9">
        <v>34</v>
      </c>
      <c r="G152" s="9" t="s">
        <v>60</v>
      </c>
      <c r="H152" s="9" t="s">
        <v>66</v>
      </c>
      <c r="I152" s="9">
        <v>92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128</v>
      </c>
      <c r="T152" s="12">
        <v>45838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84</v>
      </c>
      <c r="AA152" s="8">
        <v>9918.7000000000007</v>
      </c>
      <c r="AB152" s="8">
        <v>9918.7000000000007</v>
      </c>
      <c r="AC152" s="8">
        <v>0</v>
      </c>
      <c r="AD152" s="8">
        <v>0</v>
      </c>
      <c r="AE152" s="8">
        <v>9918.7000000000007</v>
      </c>
      <c r="AF152" s="8">
        <v>0</v>
      </c>
      <c r="AG152" s="1" t="s">
        <v>61</v>
      </c>
      <c r="AH152" s="1" t="s">
        <v>68</v>
      </c>
      <c r="AI152" s="1">
        <v>4</v>
      </c>
      <c r="AJ152" s="3">
        <v>45838</v>
      </c>
      <c r="AK152" s="3">
        <v>45834</v>
      </c>
      <c r="AL152" s="3">
        <v>45828</v>
      </c>
      <c r="AM152" s="3">
        <v>45835</v>
      </c>
      <c r="AN152" s="3">
        <v>45836</v>
      </c>
      <c r="AO152" s="3">
        <v>45836</v>
      </c>
      <c r="AP152" s="3">
        <v>45833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69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0</v>
      </c>
    </row>
    <row r="153" spans="1:56" ht="27.75" customHeight="1" x14ac:dyDescent="0.45">
      <c r="A153" s="3" t="s">
        <v>141</v>
      </c>
      <c r="B153" s="14" t="s">
        <v>141</v>
      </c>
      <c r="C153" s="9" t="s">
        <v>258</v>
      </c>
      <c r="D153" s="13" t="s">
        <v>61</v>
      </c>
      <c r="E153" s="9">
        <v>23</v>
      </c>
      <c r="F153" s="9">
        <v>34</v>
      </c>
      <c r="G153" s="9" t="s">
        <v>60</v>
      </c>
      <c r="H153" s="9">
        <v>0</v>
      </c>
      <c r="I153" s="9">
        <v>68</v>
      </c>
      <c r="J153" s="9" t="s">
        <v>57</v>
      </c>
      <c r="K153" s="9">
        <v>5</v>
      </c>
      <c r="L153" s="9" t="s">
        <v>93</v>
      </c>
      <c r="M153" s="10">
        <v>24</v>
      </c>
      <c r="N153" s="9">
        <v>37</v>
      </c>
      <c r="O153" s="9">
        <v>50</v>
      </c>
      <c r="P153" s="10">
        <v>273.84719423999996</v>
      </c>
      <c r="Q153" s="10">
        <v>0</v>
      </c>
      <c r="R153" s="10">
        <v>273.84719423999996</v>
      </c>
      <c r="S153" s="9" t="s">
        <v>128</v>
      </c>
      <c r="T153" s="12">
        <v>45838</v>
      </c>
      <c r="U153" s="11">
        <v>10000</v>
      </c>
      <c r="V153" s="10">
        <v>0</v>
      </c>
      <c r="W153" s="10">
        <v>10000</v>
      </c>
      <c r="X153" s="10">
        <v>0</v>
      </c>
      <c r="Y153" s="10">
        <v>10500</v>
      </c>
      <c r="Z153" s="9" t="s">
        <v>84</v>
      </c>
      <c r="AA153" s="8">
        <v>9918.7000000000007</v>
      </c>
      <c r="AB153" s="8">
        <v>9918.7000000000007</v>
      </c>
      <c r="AC153" s="8">
        <v>0</v>
      </c>
      <c r="AD153" s="8">
        <v>0</v>
      </c>
      <c r="AE153" s="8">
        <v>0</v>
      </c>
      <c r="AF153" s="8">
        <v>0</v>
      </c>
      <c r="AG153" s="1" t="s">
        <v>119</v>
      </c>
      <c r="AH153" s="1" t="s">
        <v>72</v>
      </c>
      <c r="AI153" s="1">
        <v>3</v>
      </c>
      <c r="AJ153" s="3">
        <v>45838</v>
      </c>
      <c r="AK153" s="3">
        <v>0</v>
      </c>
      <c r="AL153" s="3">
        <v>45828</v>
      </c>
      <c r="AM153" s="3">
        <v>45835</v>
      </c>
      <c r="AN153" s="3">
        <v>45836</v>
      </c>
      <c r="AO153" s="3">
        <v>45836</v>
      </c>
      <c r="AP153" s="3">
        <v>45833</v>
      </c>
      <c r="AQ153" s="3">
        <v>45837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65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0</v>
      </c>
    </row>
    <row r="154" spans="1:56" ht="27.75" customHeight="1" x14ac:dyDescent="0.45">
      <c r="A154" s="3">
        <v>0</v>
      </c>
      <c r="B154" s="14">
        <v>0</v>
      </c>
      <c r="C154" s="9">
        <v>0</v>
      </c>
      <c r="D154" s="13">
        <v>0</v>
      </c>
      <c r="E154" s="9">
        <v>23</v>
      </c>
      <c r="F154" s="9">
        <v>34</v>
      </c>
      <c r="G154" s="9" t="s">
        <v>60</v>
      </c>
      <c r="H154" s="9">
        <v>0</v>
      </c>
      <c r="I154" s="9">
        <v>68</v>
      </c>
      <c r="J154" s="9" t="s">
        <v>57</v>
      </c>
      <c r="K154" s="9">
        <v>5</v>
      </c>
      <c r="L154" s="9">
        <v>0</v>
      </c>
      <c r="M154" s="10">
        <v>0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>
        <v>0</v>
      </c>
      <c r="T154" s="12"/>
      <c r="U154" s="11">
        <v>0</v>
      </c>
      <c r="V154" s="10">
        <v>0</v>
      </c>
      <c r="W154" s="10">
        <v>0</v>
      </c>
      <c r="X154" s="10">
        <v>0</v>
      </c>
      <c r="Y154" s="10">
        <v>0</v>
      </c>
      <c r="Z154" s="9" t="s">
        <v>84</v>
      </c>
      <c r="AA154" s="8">
        <v>19837.400000000001</v>
      </c>
      <c r="AB154" s="8">
        <v>19837.400000000001</v>
      </c>
      <c r="AC154" s="8">
        <v>0</v>
      </c>
      <c r="AD154" s="8">
        <v>0</v>
      </c>
      <c r="AE154" s="8">
        <v>9918.7000000000007</v>
      </c>
      <c r="AF154" s="8" t="s">
        <v>58</v>
      </c>
      <c r="AG154" s="1" t="s">
        <v>119</v>
      </c>
      <c r="AH154" s="1">
        <v>0</v>
      </c>
      <c r="AI154" s="1" t="s">
        <v>15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0</v>
      </c>
    </row>
    <row r="155" spans="1:56" ht="27.75" customHeight="1" x14ac:dyDescent="0.45">
      <c r="A155" s="3" t="s">
        <v>141</v>
      </c>
      <c r="B155" s="14" t="s">
        <v>141</v>
      </c>
      <c r="C155" s="9" t="s">
        <v>250</v>
      </c>
      <c r="D155" s="13" t="s">
        <v>61</v>
      </c>
      <c r="E155" s="9">
        <v>23</v>
      </c>
      <c r="F155" s="9">
        <v>34</v>
      </c>
      <c r="G155" s="9" t="s">
        <v>189</v>
      </c>
      <c r="H155" s="9">
        <v>0</v>
      </c>
      <c r="I155" s="9">
        <v>68</v>
      </c>
      <c r="J155" s="9" t="s">
        <v>57</v>
      </c>
      <c r="K155" s="9">
        <v>5</v>
      </c>
      <c r="L155" s="9" t="s">
        <v>92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45838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191</v>
      </c>
      <c r="AA155" s="8">
        <v>9918.7000000000007</v>
      </c>
      <c r="AB155" s="8">
        <v>0</v>
      </c>
      <c r="AC155" s="8">
        <v>9918.7000000000007</v>
      </c>
      <c r="AD155" s="8">
        <v>0</v>
      </c>
      <c r="AE155" s="8">
        <v>0</v>
      </c>
      <c r="AF155" s="8">
        <v>0</v>
      </c>
      <c r="AG155" s="1" t="s">
        <v>119</v>
      </c>
      <c r="AH155" s="1" t="s">
        <v>74</v>
      </c>
      <c r="AI155" s="1">
        <v>2</v>
      </c>
      <c r="AJ155" s="3">
        <v>45838</v>
      </c>
      <c r="AK155" s="3">
        <v>0</v>
      </c>
      <c r="AL155" s="3">
        <v>45829</v>
      </c>
      <c r="AM155" s="3">
        <v>45836</v>
      </c>
      <c r="AN155" s="3">
        <v>45837</v>
      </c>
      <c r="AO155" s="3">
        <v>45837</v>
      </c>
      <c r="AP155" s="3">
        <v>45833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65</v>
      </c>
      <c r="AY155" s="2">
        <v>0</v>
      </c>
      <c r="AZ155" s="2">
        <v>0</v>
      </c>
      <c r="BA155" s="2">
        <v>0</v>
      </c>
      <c r="BB155" s="2">
        <v>0</v>
      </c>
      <c r="BC155" s="1" t="s">
        <v>190</v>
      </c>
      <c r="BD155" s="56">
        <v>800.41704844444439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34</v>
      </c>
      <c r="G156" s="9" t="s">
        <v>189</v>
      </c>
      <c r="H156" s="9">
        <v>0</v>
      </c>
      <c r="I156" s="9">
        <v>68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191</v>
      </c>
      <c r="AA156" s="8">
        <v>9918.7000000000007</v>
      </c>
      <c r="AB156" s="8">
        <v>0</v>
      </c>
      <c r="AC156" s="8">
        <v>9918.7000000000007</v>
      </c>
      <c r="AD156" s="8">
        <v>0</v>
      </c>
      <c r="AE156" s="8">
        <v>0</v>
      </c>
      <c r="AF156" s="8">
        <v>0</v>
      </c>
      <c r="AG156" s="1" t="s">
        <v>121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190</v>
      </c>
      <c r="BD156" s="56">
        <v>0</v>
      </c>
    </row>
    <row r="157" spans="1:56" ht="27.75" customHeight="1" x14ac:dyDescent="0.45">
      <c r="A157" s="3">
        <v>45810</v>
      </c>
      <c r="B157" s="14" t="s">
        <v>468</v>
      </c>
      <c r="C157" s="9" t="s">
        <v>448</v>
      </c>
      <c r="D157" s="13" t="s">
        <v>325</v>
      </c>
      <c r="E157" s="9">
        <v>23</v>
      </c>
      <c r="F157" s="9">
        <v>37</v>
      </c>
      <c r="G157" s="9" t="s">
        <v>60</v>
      </c>
      <c r="H157" s="9">
        <v>0</v>
      </c>
      <c r="I157" s="9">
        <v>85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71</v>
      </c>
      <c r="T157" s="12">
        <v>45817</v>
      </c>
      <c r="U157" s="11">
        <v>10000</v>
      </c>
      <c r="V157" s="10">
        <v>0</v>
      </c>
      <c r="W157" s="10">
        <v>10000</v>
      </c>
      <c r="X157" s="10">
        <v>10500</v>
      </c>
      <c r="Y157" s="10">
        <v>0</v>
      </c>
      <c r="Z157" s="9" t="s">
        <v>244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 t="s">
        <v>421</v>
      </c>
      <c r="AG157" s="1" t="s">
        <v>119</v>
      </c>
      <c r="AH157" s="1" t="s">
        <v>74</v>
      </c>
      <c r="AI157" s="1">
        <v>2</v>
      </c>
      <c r="AJ157" s="3">
        <v>45817</v>
      </c>
      <c r="AK157" s="3">
        <v>0</v>
      </c>
      <c r="AL157" s="3">
        <v>45808</v>
      </c>
      <c r="AM157" s="3">
        <v>45815</v>
      </c>
      <c r="AN157" s="3">
        <v>45816</v>
      </c>
      <c r="AO157" s="3">
        <v>45816</v>
      </c>
      <c r="AP157" s="3">
        <v>45812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65</v>
      </c>
      <c r="AY157" s="2">
        <v>0</v>
      </c>
      <c r="AZ157" s="2">
        <v>0</v>
      </c>
      <c r="BA157" s="2">
        <v>0</v>
      </c>
      <c r="BB157" s="2">
        <v>0</v>
      </c>
      <c r="BC157" s="1" t="s">
        <v>108</v>
      </c>
      <c r="BD157" s="56">
        <v>0</v>
      </c>
    </row>
    <row r="158" spans="1:56" ht="27.75" customHeight="1" x14ac:dyDescent="0.45">
      <c r="A158" s="3">
        <v>45727</v>
      </c>
      <c r="B158" s="14" t="s">
        <v>300</v>
      </c>
      <c r="C158" s="9" t="s">
        <v>115</v>
      </c>
      <c r="D158" s="13" t="s">
        <v>59</v>
      </c>
      <c r="E158" s="9">
        <v>23</v>
      </c>
      <c r="F158" s="9">
        <v>40</v>
      </c>
      <c r="G158" s="9" t="s">
        <v>60</v>
      </c>
      <c r="H158" s="9" t="s">
        <v>66</v>
      </c>
      <c r="I158" s="9">
        <v>125</v>
      </c>
      <c r="J158" s="9" t="s">
        <v>57</v>
      </c>
      <c r="K158" s="9">
        <v>5</v>
      </c>
      <c r="L158" s="9" t="s">
        <v>221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67</v>
      </c>
      <c r="T158" s="12" t="s">
        <v>63</v>
      </c>
      <c r="U158" s="11">
        <v>1000</v>
      </c>
      <c r="V158" s="10">
        <v>0</v>
      </c>
      <c r="W158" s="10">
        <v>1000</v>
      </c>
      <c r="X158" s="10">
        <v>0</v>
      </c>
      <c r="Y158" s="10">
        <v>0</v>
      </c>
      <c r="Z158" s="9" t="s">
        <v>244</v>
      </c>
      <c r="AA158" s="8">
        <v>1159.5100000000002</v>
      </c>
      <c r="AB158" s="8">
        <v>1159.5100000000002</v>
      </c>
      <c r="AC158" s="8">
        <v>0</v>
      </c>
      <c r="AD158" s="8">
        <v>1159.5100000000002</v>
      </c>
      <c r="AE158" s="8">
        <v>0</v>
      </c>
      <c r="AF158" s="8" t="s">
        <v>247</v>
      </c>
      <c r="AG158" s="1" t="s">
        <v>119</v>
      </c>
      <c r="AH158" s="1" t="s">
        <v>156</v>
      </c>
      <c r="AI158" s="1">
        <v>2</v>
      </c>
      <c r="AJ158" s="3" t="s">
        <v>63</v>
      </c>
      <c r="AK158" s="3" t="e">
        <v>#VALUE!</v>
      </c>
      <c r="AL158" s="3">
        <v>0</v>
      </c>
      <c r="AM158" s="3">
        <v>0</v>
      </c>
      <c r="AN158" s="3">
        <v>0</v>
      </c>
      <c r="AO158" s="3" t="e">
        <v>#VALUE!</v>
      </c>
      <c r="AP158" s="3" t="e">
        <v>#VALUE!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152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108</v>
      </c>
      <c r="BD158" s="56">
        <v>0</v>
      </c>
    </row>
    <row r="159" spans="1:56" ht="27.75" customHeight="1" x14ac:dyDescent="0.45">
      <c r="A159" s="3">
        <v>0</v>
      </c>
      <c r="B159" s="14">
        <v>0</v>
      </c>
      <c r="C159" s="9">
        <v>0</v>
      </c>
      <c r="D159" s="13">
        <v>0</v>
      </c>
      <c r="E159" s="9">
        <v>23</v>
      </c>
      <c r="F159" s="9">
        <v>37</v>
      </c>
      <c r="G159" s="9">
        <v>0</v>
      </c>
      <c r="H159" s="9">
        <v>0</v>
      </c>
      <c r="I159" s="9">
        <v>85</v>
      </c>
      <c r="J159" s="9" t="s">
        <v>57</v>
      </c>
      <c r="K159" s="9">
        <v>5</v>
      </c>
      <c r="L159" s="9">
        <v>0</v>
      </c>
      <c r="M159" s="10">
        <v>0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>
        <v>0</v>
      </c>
      <c r="T159" s="12"/>
      <c r="U159" s="11">
        <v>0</v>
      </c>
      <c r="V159" s="10">
        <v>0</v>
      </c>
      <c r="W159" s="10">
        <v>0</v>
      </c>
      <c r="X159" s="10">
        <v>0</v>
      </c>
      <c r="Y159" s="10">
        <v>0</v>
      </c>
      <c r="Z159" s="9" t="s">
        <v>244</v>
      </c>
      <c r="AA159" s="8">
        <v>1159.5100000000002</v>
      </c>
      <c r="AB159" s="8">
        <v>1159.5100000000002</v>
      </c>
      <c r="AC159" s="8">
        <v>0</v>
      </c>
      <c r="AD159" s="8">
        <v>1159.5100000000002</v>
      </c>
      <c r="AE159" s="8">
        <v>0</v>
      </c>
      <c r="AF159" s="8" t="s">
        <v>58</v>
      </c>
      <c r="AG159" s="1" t="s">
        <v>119</v>
      </c>
      <c r="AH159" s="1">
        <v>0</v>
      </c>
      <c r="AI159" s="1" t="s">
        <v>15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245</v>
      </c>
      <c r="BD159" s="56">
        <v>0</v>
      </c>
    </row>
    <row r="160" spans="1:56" ht="27.75" customHeight="1" x14ac:dyDescent="0.45">
      <c r="A160" s="3">
        <v>45601</v>
      </c>
      <c r="B160" s="14" t="s">
        <v>216</v>
      </c>
      <c r="C160" s="9" t="s">
        <v>94</v>
      </c>
      <c r="D160" s="13" t="s">
        <v>110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1758.5430635519999</v>
      </c>
      <c r="Q160" s="10">
        <v>0</v>
      </c>
      <c r="R160" s="10">
        <v>1758.5430635519999</v>
      </c>
      <c r="S160" s="9" t="s">
        <v>100</v>
      </c>
      <c r="T160" s="12">
        <v>45831</v>
      </c>
      <c r="U160" s="11">
        <v>54000</v>
      </c>
      <c r="V160" s="10">
        <v>0</v>
      </c>
      <c r="W160" s="10">
        <v>54000</v>
      </c>
      <c r="X160" s="10">
        <v>0</v>
      </c>
      <c r="Y160" s="10">
        <v>56700</v>
      </c>
      <c r="Z160" s="9" t="s">
        <v>101</v>
      </c>
      <c r="AA160" s="8">
        <v>58087.26</v>
      </c>
      <c r="AB160" s="8">
        <v>56728</v>
      </c>
      <c r="AC160" s="8">
        <v>1359.260000000002</v>
      </c>
      <c r="AD160" s="8">
        <v>0</v>
      </c>
      <c r="AE160" s="8">
        <v>0</v>
      </c>
      <c r="AF160" s="8">
        <v>0</v>
      </c>
      <c r="AG160" s="1" t="s">
        <v>120</v>
      </c>
      <c r="AH160" s="1" t="s">
        <v>72</v>
      </c>
      <c r="AI160" s="1">
        <v>3</v>
      </c>
      <c r="AJ160" s="3">
        <v>45831</v>
      </c>
      <c r="AK160" s="3">
        <v>0</v>
      </c>
      <c r="AL160" s="3">
        <v>45821</v>
      </c>
      <c r="AM160" s="3">
        <v>45828</v>
      </c>
      <c r="AN160" s="3">
        <v>45829</v>
      </c>
      <c r="AO160" s="3">
        <v>45829</v>
      </c>
      <c r="AP160" s="3">
        <v>45826</v>
      </c>
      <c r="AQ160" s="3">
        <v>45830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117</v>
      </c>
      <c r="BD160" s="56">
        <v>174.12611443888918</v>
      </c>
    </row>
    <row r="161" spans="1:56" ht="27.75" customHeight="1" x14ac:dyDescent="0.45">
      <c r="A161" s="3">
        <v>45601</v>
      </c>
      <c r="B161" s="14" t="s">
        <v>216</v>
      </c>
      <c r="C161" s="9" t="s">
        <v>94</v>
      </c>
      <c r="D161" s="13" t="s">
        <v>110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1758.5430635519999</v>
      </c>
      <c r="Q161" s="10">
        <v>0</v>
      </c>
      <c r="R161" s="10">
        <v>1758.5430635519999</v>
      </c>
      <c r="S161" s="9" t="s">
        <v>100</v>
      </c>
      <c r="T161" s="12">
        <v>45835</v>
      </c>
      <c r="U161" s="11">
        <v>54000</v>
      </c>
      <c r="V161" s="10">
        <v>0</v>
      </c>
      <c r="W161" s="10">
        <v>54000</v>
      </c>
      <c r="X161" s="10">
        <v>0</v>
      </c>
      <c r="Y161" s="10">
        <v>56700</v>
      </c>
      <c r="Z161" s="9" t="s">
        <v>101</v>
      </c>
      <c r="AA161" s="8">
        <v>58087.26</v>
      </c>
      <c r="AB161" s="8">
        <v>0</v>
      </c>
      <c r="AC161" s="8">
        <v>58087.26</v>
      </c>
      <c r="AD161" s="8">
        <v>0</v>
      </c>
      <c r="AE161" s="8">
        <v>0</v>
      </c>
      <c r="AF161" s="8">
        <v>0</v>
      </c>
      <c r="AG161" s="1" t="s">
        <v>120</v>
      </c>
      <c r="AH161" s="1" t="s">
        <v>72</v>
      </c>
      <c r="AI161" s="1">
        <v>3</v>
      </c>
      <c r="AJ161" s="3">
        <v>45835</v>
      </c>
      <c r="AK161" s="3">
        <v>0</v>
      </c>
      <c r="AL161" s="3">
        <v>45825</v>
      </c>
      <c r="AM161" s="3">
        <v>45832</v>
      </c>
      <c r="AN161" s="3">
        <v>45833</v>
      </c>
      <c r="AO161" s="3">
        <v>45833</v>
      </c>
      <c r="AP161" s="3">
        <v>45830</v>
      </c>
      <c r="AQ161" s="3">
        <v>45834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117</v>
      </c>
      <c r="BD161" s="56">
        <v>7441.1877655499993</v>
      </c>
    </row>
    <row r="162" spans="1:56" ht="27.75" customHeight="1" x14ac:dyDescent="0.45">
      <c r="A162" s="3">
        <v>45601</v>
      </c>
      <c r="B162" s="14" t="s">
        <v>216</v>
      </c>
      <c r="C162" s="9" t="s">
        <v>94</v>
      </c>
      <c r="D162" s="13" t="s">
        <v>110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1396.4134549094399</v>
      </c>
      <c r="Q162" s="10">
        <v>0</v>
      </c>
      <c r="R162" s="10">
        <v>1396.4134549094399</v>
      </c>
      <c r="S162" s="9" t="s">
        <v>100</v>
      </c>
      <c r="T162" s="12">
        <v>45842</v>
      </c>
      <c r="U162" s="11">
        <v>50800</v>
      </c>
      <c r="V162" s="10">
        <v>7920</v>
      </c>
      <c r="W162" s="10">
        <v>42880</v>
      </c>
      <c r="X162" s="10">
        <v>0</v>
      </c>
      <c r="Y162" s="10">
        <v>45024</v>
      </c>
      <c r="Z162" s="9" t="s">
        <v>101</v>
      </c>
      <c r="AA162" s="8">
        <v>46125.587200000002</v>
      </c>
      <c r="AB162" s="8">
        <v>0</v>
      </c>
      <c r="AC162" s="8">
        <v>46125.587200000002</v>
      </c>
      <c r="AD162" s="8">
        <v>0</v>
      </c>
      <c r="AE162" s="8">
        <v>0</v>
      </c>
      <c r="AF162" s="8">
        <v>0</v>
      </c>
      <c r="AG162" s="1" t="s">
        <v>120</v>
      </c>
      <c r="AH162" s="1" t="s">
        <v>72</v>
      </c>
      <c r="AI162" s="1">
        <v>3</v>
      </c>
      <c r="AJ162" s="3">
        <v>45842</v>
      </c>
      <c r="AK162" s="3">
        <v>0</v>
      </c>
      <c r="AL162" s="3">
        <v>45832</v>
      </c>
      <c r="AM162" s="3">
        <v>45839</v>
      </c>
      <c r="AN162" s="3">
        <v>45840</v>
      </c>
      <c r="AO162" s="3">
        <v>45840</v>
      </c>
      <c r="AP162" s="3">
        <v>45837</v>
      </c>
      <c r="AQ162" s="3">
        <v>45841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117</v>
      </c>
      <c r="BD162" s="56">
        <v>5908.8542849404448</v>
      </c>
    </row>
    <row r="163" spans="1:56" ht="27.75" customHeight="1" x14ac:dyDescent="0.45">
      <c r="A163" s="3">
        <v>45601</v>
      </c>
      <c r="B163" s="14" t="s">
        <v>216</v>
      </c>
      <c r="C163" s="9" t="s">
        <v>94</v>
      </c>
      <c r="D163" s="13" t="s">
        <v>151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4070.701536</v>
      </c>
      <c r="Q163" s="10">
        <v>264</v>
      </c>
      <c r="R163" s="10">
        <v>3806.701536</v>
      </c>
      <c r="S163" s="9" t="s">
        <v>100</v>
      </c>
      <c r="T163" s="12" t="s">
        <v>63</v>
      </c>
      <c r="U163" s="11">
        <v>200000</v>
      </c>
      <c r="V163" s="10">
        <v>75000</v>
      </c>
      <c r="W163" s="10">
        <v>125000</v>
      </c>
      <c r="X163" s="10">
        <v>0</v>
      </c>
      <c r="Y163" s="10">
        <v>131250</v>
      </c>
      <c r="Z163" s="9" t="s">
        <v>276</v>
      </c>
      <c r="AA163" s="8">
        <v>134461.25</v>
      </c>
      <c r="AB163" s="8">
        <v>0</v>
      </c>
      <c r="AC163" s="8">
        <v>134461.25</v>
      </c>
      <c r="AD163" s="8">
        <v>0</v>
      </c>
      <c r="AE163" s="8">
        <v>0</v>
      </c>
      <c r="AF163" s="8" t="s">
        <v>277</v>
      </c>
      <c r="AG163" s="1" t="s">
        <v>120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 t="s">
        <v>377</v>
      </c>
      <c r="AZ163" s="2">
        <v>0</v>
      </c>
      <c r="BA163" s="2">
        <v>0</v>
      </c>
      <c r="BB163" s="2">
        <v>0</v>
      </c>
      <c r="BC163" s="1" t="s">
        <v>117</v>
      </c>
      <c r="BD163" s="56">
        <v>17224.971679513892</v>
      </c>
    </row>
    <row r="164" spans="1:56" ht="27.75" customHeight="1" x14ac:dyDescent="0.45">
      <c r="A164" s="3">
        <v>45601</v>
      </c>
      <c r="B164" s="14" t="s">
        <v>216</v>
      </c>
      <c r="C164" s="9" t="s">
        <v>94</v>
      </c>
      <c r="D164" s="13" t="s">
        <v>151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6513.1224575999995</v>
      </c>
      <c r="Q164" s="10">
        <v>0</v>
      </c>
      <c r="R164" s="10">
        <v>6513.1224575999995</v>
      </c>
      <c r="S164" s="9" t="s">
        <v>100</v>
      </c>
      <c r="T164" s="12" t="s">
        <v>63</v>
      </c>
      <c r="U164" s="11">
        <v>200000</v>
      </c>
      <c r="V164" s="10">
        <v>0</v>
      </c>
      <c r="W164" s="10">
        <v>200000</v>
      </c>
      <c r="X164" s="10">
        <v>0</v>
      </c>
      <c r="Y164" s="10">
        <v>210000</v>
      </c>
      <c r="Z164" s="9" t="s">
        <v>276</v>
      </c>
      <c r="AA164" s="8">
        <v>215138.00000000003</v>
      </c>
      <c r="AB164" s="8">
        <v>0</v>
      </c>
      <c r="AC164" s="8">
        <v>215138.00000000003</v>
      </c>
      <c r="AD164" s="8">
        <v>0</v>
      </c>
      <c r="AE164" s="8">
        <v>0</v>
      </c>
      <c r="AF164" s="8" t="s">
        <v>277</v>
      </c>
      <c r="AG164" s="1" t="s">
        <v>119</v>
      </c>
      <c r="AH164" s="1" t="s">
        <v>72</v>
      </c>
      <c r="AI164" s="1">
        <v>3</v>
      </c>
      <c r="AJ164" s="3" t="s">
        <v>63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45858</v>
      </c>
      <c r="AZ164" s="2">
        <v>0</v>
      </c>
      <c r="BA164" s="2">
        <v>0</v>
      </c>
      <c r="BB164" s="2">
        <v>0</v>
      </c>
      <c r="BC164" s="1" t="s">
        <v>117</v>
      </c>
      <c r="BD164" s="56">
        <v>27559.954687222227</v>
      </c>
    </row>
    <row r="165" spans="1:56" ht="27.75" customHeight="1" x14ac:dyDescent="0.45">
      <c r="A165" s="3">
        <v>45601</v>
      </c>
      <c r="B165" s="14" t="s">
        <v>216</v>
      </c>
      <c r="C165" s="9" t="s">
        <v>94</v>
      </c>
      <c r="D165" s="13" t="s">
        <v>151</v>
      </c>
      <c r="E165" s="9">
        <v>23</v>
      </c>
      <c r="F165" s="9">
        <v>37</v>
      </c>
      <c r="G165" s="9" t="s">
        <v>60</v>
      </c>
      <c r="H165" s="9">
        <v>0</v>
      </c>
      <c r="I165" s="9">
        <v>130</v>
      </c>
      <c r="J165" s="9" t="s">
        <v>57</v>
      </c>
      <c r="K165" s="9">
        <v>5</v>
      </c>
      <c r="L165" s="9" t="s">
        <v>92</v>
      </c>
      <c r="M165" s="10">
        <v>24</v>
      </c>
      <c r="N165" s="9">
        <v>40</v>
      </c>
      <c r="O165" s="9">
        <v>55</v>
      </c>
      <c r="P165" s="10">
        <v>6513.1224575999995</v>
      </c>
      <c r="Q165" s="10">
        <v>0</v>
      </c>
      <c r="R165" s="10">
        <v>6513.1224575999995</v>
      </c>
      <c r="S165" s="9" t="s">
        <v>100</v>
      </c>
      <c r="T165" s="12" t="s">
        <v>63</v>
      </c>
      <c r="U165" s="11">
        <v>200000</v>
      </c>
      <c r="V165" s="10">
        <v>0</v>
      </c>
      <c r="W165" s="10">
        <v>200000</v>
      </c>
      <c r="X165" s="10">
        <v>0</v>
      </c>
      <c r="Y165" s="10">
        <v>210000</v>
      </c>
      <c r="Z165" s="9" t="s">
        <v>101</v>
      </c>
      <c r="AA165" s="8">
        <v>215138.00000000003</v>
      </c>
      <c r="AB165" s="8">
        <v>0</v>
      </c>
      <c r="AC165" s="8">
        <v>215138.00000000003</v>
      </c>
      <c r="AD165" s="8">
        <v>0</v>
      </c>
      <c r="AE165" s="8">
        <v>0</v>
      </c>
      <c r="AF165" s="8" t="s">
        <v>277</v>
      </c>
      <c r="AG165" s="1" t="s">
        <v>119</v>
      </c>
      <c r="AH165" s="1" t="s">
        <v>72</v>
      </c>
      <c r="AI165" s="1">
        <v>3</v>
      </c>
      <c r="AJ165" s="3" t="s">
        <v>63</v>
      </c>
      <c r="AK165" s="3">
        <v>0</v>
      </c>
      <c r="AL165" s="3" t="e">
        <v>#VALUE!</v>
      </c>
      <c r="AM165" s="3" t="e">
        <v>#VALUE!</v>
      </c>
      <c r="AN165" s="3" t="e">
        <v>#VALUE!</v>
      </c>
      <c r="AO165" s="3" t="e">
        <v>#VALUE!</v>
      </c>
      <c r="AP165" s="3" t="e">
        <v>#VALUE!</v>
      </c>
      <c r="AQ165" s="3" t="e">
        <v>#VALUE!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45889</v>
      </c>
      <c r="AZ165" s="2">
        <v>0</v>
      </c>
      <c r="BA165" s="2">
        <v>0</v>
      </c>
      <c r="BB165" s="2">
        <v>0</v>
      </c>
      <c r="BC165" s="1" t="s">
        <v>117</v>
      </c>
      <c r="BD165" s="56">
        <v>27559.954687222227</v>
      </c>
    </row>
    <row r="166" spans="1:56" ht="27.75" customHeight="1" x14ac:dyDescent="0.45">
      <c r="A166" s="3">
        <v>45601</v>
      </c>
      <c r="B166" s="14" t="s">
        <v>216</v>
      </c>
      <c r="C166" s="9" t="s">
        <v>94</v>
      </c>
      <c r="D166" s="13" t="s">
        <v>151</v>
      </c>
      <c r="E166" s="9">
        <v>23</v>
      </c>
      <c r="F166" s="9">
        <v>37</v>
      </c>
      <c r="G166" s="9" t="s">
        <v>60</v>
      </c>
      <c r="H166" s="9">
        <v>0</v>
      </c>
      <c r="I166" s="9">
        <v>130</v>
      </c>
      <c r="J166" s="9" t="s">
        <v>57</v>
      </c>
      <c r="K166" s="9">
        <v>5</v>
      </c>
      <c r="L166" s="9" t="s">
        <v>92</v>
      </c>
      <c r="M166" s="10">
        <v>24</v>
      </c>
      <c r="N166" s="9">
        <v>40</v>
      </c>
      <c r="O166" s="9">
        <v>55</v>
      </c>
      <c r="P166" s="10">
        <v>3461.0081427440637</v>
      </c>
      <c r="Q166" s="10">
        <v>0</v>
      </c>
      <c r="R166" s="10">
        <v>3461.0081427440637</v>
      </c>
      <c r="S166" s="9" t="s">
        <v>100</v>
      </c>
      <c r="T166" s="12" t="s">
        <v>63</v>
      </c>
      <c r="U166" s="11">
        <v>106278</v>
      </c>
      <c r="V166" s="10">
        <v>0</v>
      </c>
      <c r="W166" s="10">
        <v>106278</v>
      </c>
      <c r="X166" s="10">
        <v>0</v>
      </c>
      <c r="Y166" s="10">
        <v>111591.90000000001</v>
      </c>
      <c r="Z166" s="9" t="s">
        <v>101</v>
      </c>
      <c r="AA166" s="8">
        <v>114322.18182000001</v>
      </c>
      <c r="AB166" s="8">
        <v>0</v>
      </c>
      <c r="AC166" s="8">
        <v>114322.18182000001</v>
      </c>
      <c r="AD166" s="8">
        <v>0</v>
      </c>
      <c r="AE166" s="8">
        <v>0</v>
      </c>
      <c r="AF166" s="8" t="s">
        <v>277</v>
      </c>
      <c r="AG166" s="1" t="s">
        <v>119</v>
      </c>
      <c r="AH166" s="1" t="s">
        <v>72</v>
      </c>
      <c r="AI166" s="1">
        <v>3</v>
      </c>
      <c r="AJ166" s="3" t="s">
        <v>63</v>
      </c>
      <c r="AK166" s="3">
        <v>0</v>
      </c>
      <c r="AL166" s="3" t="e">
        <v>#VALUE!</v>
      </c>
      <c r="AM166" s="3" t="e">
        <v>#VALUE!</v>
      </c>
      <c r="AN166" s="3" t="e">
        <v>#VALUE!</v>
      </c>
      <c r="AO166" s="3" t="e">
        <v>#VALUE!</v>
      </c>
      <c r="AP166" s="3" t="e">
        <v>#VALUE!</v>
      </c>
      <c r="AQ166" s="3" t="e">
        <v>#VALUE!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117</v>
      </c>
      <c r="BD166" s="56">
        <v>14645.084321243019</v>
      </c>
    </row>
    <row r="167" spans="1:56" ht="27.75" customHeight="1" x14ac:dyDescent="0.45">
      <c r="A167" s="3">
        <v>45601</v>
      </c>
      <c r="B167" s="14" t="s">
        <v>216</v>
      </c>
      <c r="C167" s="9" t="s">
        <v>94</v>
      </c>
      <c r="D167" s="13" t="s">
        <v>151</v>
      </c>
      <c r="E167" s="9">
        <v>23</v>
      </c>
      <c r="F167" s="9">
        <v>37</v>
      </c>
      <c r="G167" s="9" t="s">
        <v>60</v>
      </c>
      <c r="H167" s="9">
        <v>0</v>
      </c>
      <c r="I167" s="9">
        <v>130</v>
      </c>
      <c r="J167" s="9" t="s">
        <v>57</v>
      </c>
      <c r="K167" s="9">
        <v>5</v>
      </c>
      <c r="L167" s="9" t="s">
        <v>92</v>
      </c>
      <c r="M167" s="10">
        <v>24</v>
      </c>
      <c r="N167" s="9">
        <v>40</v>
      </c>
      <c r="O167" s="9">
        <v>55</v>
      </c>
      <c r="P167" s="10">
        <v>0</v>
      </c>
      <c r="Q167" s="10">
        <v>0</v>
      </c>
      <c r="R167" s="10">
        <v>0</v>
      </c>
      <c r="S167" s="9" t="s">
        <v>100</v>
      </c>
      <c r="T167" s="12" t="s">
        <v>137</v>
      </c>
      <c r="U167" s="11">
        <v>10000</v>
      </c>
      <c r="V167" s="10">
        <v>12607</v>
      </c>
      <c r="W167" s="10">
        <v>0</v>
      </c>
      <c r="X167" s="10">
        <v>56730</v>
      </c>
      <c r="Y167" s="10">
        <v>0</v>
      </c>
      <c r="Z167" s="9" t="s">
        <v>276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119</v>
      </c>
      <c r="AH167" s="1" t="s">
        <v>72</v>
      </c>
      <c r="AI167" s="1">
        <v>3</v>
      </c>
      <c r="AJ167" s="3" t="s">
        <v>137</v>
      </c>
      <c r="AK167" s="3">
        <v>0</v>
      </c>
      <c r="AL167" s="3" t="e">
        <v>#VALUE!</v>
      </c>
      <c r="AM167" s="3" t="e">
        <v>#VALUE!</v>
      </c>
      <c r="AN167" s="3" t="e">
        <v>#VALUE!</v>
      </c>
      <c r="AO167" s="3" t="e">
        <v>#VALUE!</v>
      </c>
      <c r="AP167" s="3" t="e">
        <v>#VALUE!</v>
      </c>
      <c r="AQ167" s="3" t="e">
        <v>#VALUE!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 t="s">
        <v>280</v>
      </c>
      <c r="AZ167" s="2">
        <v>0</v>
      </c>
      <c r="BA167" s="2">
        <v>0</v>
      </c>
      <c r="BB167" s="2">
        <v>0</v>
      </c>
      <c r="BC167" s="1" t="s">
        <v>117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23</v>
      </c>
      <c r="F168" s="9">
        <v>37</v>
      </c>
      <c r="G168" s="9">
        <v>0</v>
      </c>
      <c r="H168" s="9">
        <v>0</v>
      </c>
      <c r="I168" s="9">
        <v>128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101</v>
      </c>
      <c r="AA168" s="8">
        <v>841359.53902000003</v>
      </c>
      <c r="AB168" s="8">
        <v>56728</v>
      </c>
      <c r="AC168" s="8">
        <v>784631.53902000014</v>
      </c>
      <c r="AD168" s="8">
        <v>0</v>
      </c>
      <c r="AE168" s="8">
        <v>0</v>
      </c>
      <c r="AF168" s="8" t="s">
        <v>58</v>
      </c>
      <c r="AG168" s="1" t="s">
        <v>119</v>
      </c>
      <c r="AH168" s="1">
        <v>0</v>
      </c>
      <c r="AI168" s="1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118</v>
      </c>
      <c r="BD168" s="56">
        <v>0</v>
      </c>
    </row>
    <row r="169" spans="1:56" ht="27.75" customHeight="1" x14ac:dyDescent="0.45">
      <c r="A169" s="3">
        <v>45804</v>
      </c>
      <c r="B169" s="14" t="s">
        <v>491</v>
      </c>
      <c r="C169" s="9" t="s">
        <v>145</v>
      </c>
      <c r="D169" s="13" t="s">
        <v>59</v>
      </c>
      <c r="E169" s="9">
        <v>26</v>
      </c>
      <c r="F169" s="9">
        <v>39</v>
      </c>
      <c r="G169" s="9" t="s">
        <v>60</v>
      </c>
      <c r="H169" s="9">
        <v>0</v>
      </c>
      <c r="I169" s="9">
        <v>93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128</v>
      </c>
      <c r="T169" s="12">
        <v>45818</v>
      </c>
      <c r="U169" s="11">
        <v>8800</v>
      </c>
      <c r="V169" s="10">
        <v>0</v>
      </c>
      <c r="W169" s="10">
        <v>8800</v>
      </c>
      <c r="X169" s="10">
        <v>0</v>
      </c>
      <c r="Y169" s="10">
        <v>0</v>
      </c>
      <c r="Z169" s="9" t="s">
        <v>85</v>
      </c>
      <c r="AA169" s="8">
        <v>9957.8160000000007</v>
      </c>
      <c r="AB169" s="8">
        <v>3000</v>
      </c>
      <c r="AC169" s="8">
        <v>6957.8160000000007</v>
      </c>
      <c r="AD169" s="8">
        <v>0</v>
      </c>
      <c r="AE169" s="8">
        <v>0</v>
      </c>
      <c r="AF169" s="8">
        <v>0</v>
      </c>
      <c r="AG169" s="1" t="s">
        <v>119</v>
      </c>
      <c r="AH169" s="1" t="s">
        <v>77</v>
      </c>
      <c r="AI169" s="1">
        <v>1</v>
      </c>
      <c r="AJ169" s="3">
        <v>45818</v>
      </c>
      <c r="AK169" s="3">
        <v>0</v>
      </c>
      <c r="AL169" s="3">
        <v>0</v>
      </c>
      <c r="AM169" s="3">
        <v>0</v>
      </c>
      <c r="AN169" s="3">
        <v>0</v>
      </c>
      <c r="AO169" s="3">
        <v>45817</v>
      </c>
      <c r="AP169" s="3">
        <v>45813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561.8049874666666</v>
      </c>
    </row>
    <row r="170" spans="1:56" ht="27.75" customHeight="1" x14ac:dyDescent="0.45">
      <c r="A170" s="3" t="s">
        <v>141</v>
      </c>
      <c r="B170" s="14" t="s">
        <v>141</v>
      </c>
      <c r="C170" s="9" t="s">
        <v>148</v>
      </c>
      <c r="D170" s="13" t="s">
        <v>59</v>
      </c>
      <c r="E170" s="9">
        <v>26</v>
      </c>
      <c r="F170" s="9">
        <v>42</v>
      </c>
      <c r="G170" s="9" t="s">
        <v>60</v>
      </c>
      <c r="H170" s="9">
        <v>0</v>
      </c>
      <c r="I170" s="9">
        <v>100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71</v>
      </c>
      <c r="T170" s="12">
        <v>45838</v>
      </c>
      <c r="U170" s="11">
        <v>40000</v>
      </c>
      <c r="V170" s="10">
        <v>0</v>
      </c>
      <c r="W170" s="10">
        <v>40000</v>
      </c>
      <c r="X170" s="10">
        <v>0</v>
      </c>
      <c r="Y170" s="10">
        <v>0</v>
      </c>
      <c r="Z170" s="9" t="s">
        <v>85</v>
      </c>
      <c r="AA170" s="8">
        <v>48615.600000000006</v>
      </c>
      <c r="AB170" s="8">
        <v>0</v>
      </c>
      <c r="AC170" s="8">
        <v>48615.600000000006</v>
      </c>
      <c r="AD170" s="8">
        <v>0</v>
      </c>
      <c r="AE170" s="8">
        <v>0</v>
      </c>
      <c r="AF170" s="8">
        <v>0</v>
      </c>
      <c r="AG170" s="1" t="s">
        <v>121</v>
      </c>
      <c r="AH170" s="1" t="s">
        <v>77</v>
      </c>
      <c r="AI170" s="1">
        <v>1</v>
      </c>
      <c r="AJ170" s="3">
        <v>45838</v>
      </c>
      <c r="AK170" s="3">
        <v>0</v>
      </c>
      <c r="AL170" s="3">
        <v>0</v>
      </c>
      <c r="AM170" s="3">
        <v>0</v>
      </c>
      <c r="AN170" s="3">
        <v>0</v>
      </c>
      <c r="AO170" s="3">
        <v>45837</v>
      </c>
      <c r="AP170" s="3">
        <v>45833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105</v>
      </c>
      <c r="BD170" s="56">
        <v>3925.4396133333335</v>
      </c>
    </row>
    <row r="171" spans="1:56" ht="27.75" customHeight="1" x14ac:dyDescent="0.45">
      <c r="A171" s="3" t="s">
        <v>141</v>
      </c>
      <c r="B171" s="14" t="s">
        <v>141</v>
      </c>
      <c r="C171" s="9" t="s">
        <v>196</v>
      </c>
      <c r="D171" s="13" t="s">
        <v>61</v>
      </c>
      <c r="E171" s="9">
        <v>26</v>
      </c>
      <c r="F171" s="9">
        <v>41</v>
      </c>
      <c r="G171" s="9" t="s">
        <v>60</v>
      </c>
      <c r="H171" s="9">
        <v>0</v>
      </c>
      <c r="I171" s="9">
        <v>97</v>
      </c>
      <c r="J171" s="9" t="s">
        <v>57</v>
      </c>
      <c r="K171" s="9">
        <v>5</v>
      </c>
      <c r="L171" s="9" t="s">
        <v>92</v>
      </c>
      <c r="M171" s="10">
        <v>27</v>
      </c>
      <c r="N171" s="9">
        <v>43</v>
      </c>
      <c r="O171" s="9">
        <v>40</v>
      </c>
      <c r="P171" s="10">
        <v>286.42936262399996</v>
      </c>
      <c r="Q171" s="10">
        <v>0</v>
      </c>
      <c r="R171" s="10">
        <v>286.42936262399996</v>
      </c>
      <c r="S171" s="9" t="s">
        <v>204</v>
      </c>
      <c r="T171" s="12">
        <v>45838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85</v>
      </c>
      <c r="AA171" s="8">
        <v>11874.499999999998</v>
      </c>
      <c r="AB171" s="8">
        <v>0</v>
      </c>
      <c r="AC171" s="8">
        <v>11874.499999999998</v>
      </c>
      <c r="AD171" s="8">
        <v>0</v>
      </c>
      <c r="AE171" s="8">
        <v>0</v>
      </c>
      <c r="AF171" s="8">
        <v>0</v>
      </c>
      <c r="AG171" s="1" t="s">
        <v>121</v>
      </c>
      <c r="AH171" s="1" t="s">
        <v>72</v>
      </c>
      <c r="AI171" s="1">
        <v>3</v>
      </c>
      <c r="AJ171" s="3">
        <v>45838</v>
      </c>
      <c r="AK171" s="3">
        <v>0</v>
      </c>
      <c r="AL171" s="3">
        <v>45828</v>
      </c>
      <c r="AM171" s="3">
        <v>45835</v>
      </c>
      <c r="AN171" s="3">
        <v>45836</v>
      </c>
      <c r="AO171" s="3">
        <v>45836</v>
      </c>
      <c r="AP171" s="3">
        <v>45833</v>
      </c>
      <c r="AQ171" s="3">
        <v>45837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65</v>
      </c>
      <c r="AY171" s="2">
        <v>0</v>
      </c>
      <c r="AZ171" s="2">
        <v>0</v>
      </c>
      <c r="BA171" s="2">
        <v>0</v>
      </c>
      <c r="BB171" s="2">
        <v>0</v>
      </c>
      <c r="BC171" s="1" t="s">
        <v>105</v>
      </c>
      <c r="BD171" s="56">
        <v>958.79990555555537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 t="s">
        <v>60</v>
      </c>
      <c r="H172" s="9">
        <v>0</v>
      </c>
      <c r="I172" s="9">
        <v>102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85</v>
      </c>
      <c r="AA172" s="8">
        <v>70447.915999999997</v>
      </c>
      <c r="AB172" s="8">
        <v>3000</v>
      </c>
      <c r="AC172" s="8">
        <v>67447.915999999997</v>
      </c>
      <c r="AD172" s="8">
        <v>0</v>
      </c>
      <c r="AE172" s="8">
        <v>0</v>
      </c>
      <c r="AF172" s="8" t="s">
        <v>58</v>
      </c>
      <c r="AG172" s="1" t="s">
        <v>119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105</v>
      </c>
      <c r="BD172" s="56">
        <v>0</v>
      </c>
    </row>
    <row r="173" spans="1:56" ht="27.75" customHeight="1" x14ac:dyDescent="0.45">
      <c r="A173" s="3">
        <v>45806</v>
      </c>
      <c r="B173" s="14" t="s">
        <v>433</v>
      </c>
      <c r="C173" s="9" t="s">
        <v>196</v>
      </c>
      <c r="D173" s="13" t="s">
        <v>434</v>
      </c>
      <c r="E173" s="9">
        <v>26</v>
      </c>
      <c r="F173" s="9">
        <v>41</v>
      </c>
      <c r="G173" s="9" t="s">
        <v>60</v>
      </c>
      <c r="H173" s="9">
        <v>0</v>
      </c>
      <c r="I173" s="9">
        <v>97</v>
      </c>
      <c r="J173" s="9" t="s">
        <v>57</v>
      </c>
      <c r="K173" s="9">
        <v>5</v>
      </c>
      <c r="L173" s="9" t="s">
        <v>92</v>
      </c>
      <c r="M173" s="10">
        <v>27</v>
      </c>
      <c r="N173" s="9">
        <v>43</v>
      </c>
      <c r="O173" s="9">
        <v>40</v>
      </c>
      <c r="P173" s="10">
        <v>114.57174504959998</v>
      </c>
      <c r="Q173" s="10">
        <v>0</v>
      </c>
      <c r="R173" s="10">
        <v>114.57174504959998</v>
      </c>
      <c r="S173" s="9" t="s">
        <v>204</v>
      </c>
      <c r="T173" s="12">
        <v>45817</v>
      </c>
      <c r="U173" s="11">
        <v>4000</v>
      </c>
      <c r="V173" s="10">
        <v>0</v>
      </c>
      <c r="W173" s="10">
        <v>4000</v>
      </c>
      <c r="X173" s="10">
        <v>4300</v>
      </c>
      <c r="Y173" s="10">
        <v>0</v>
      </c>
      <c r="Z173" s="9" t="s">
        <v>157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119</v>
      </c>
      <c r="AH173" s="1" t="s">
        <v>72</v>
      </c>
      <c r="AI173" s="1">
        <v>3</v>
      </c>
      <c r="AJ173" s="3">
        <v>45817</v>
      </c>
      <c r="AK173" s="3">
        <v>0</v>
      </c>
      <c r="AL173" s="3">
        <v>45807</v>
      </c>
      <c r="AM173" s="3">
        <v>45814</v>
      </c>
      <c r="AN173" s="3">
        <v>45815</v>
      </c>
      <c r="AO173" s="3">
        <v>45815</v>
      </c>
      <c r="AP173" s="3">
        <v>45812</v>
      </c>
      <c r="AQ173" s="3">
        <v>45816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1" t="s">
        <v>106</v>
      </c>
      <c r="BD173" s="56">
        <v>0</v>
      </c>
    </row>
    <row r="174" spans="1:56" ht="27.75" customHeight="1" x14ac:dyDescent="0.45">
      <c r="A174" s="3">
        <v>45806</v>
      </c>
      <c r="B174" s="14" t="s">
        <v>433</v>
      </c>
      <c r="C174" s="9" t="s">
        <v>196</v>
      </c>
      <c r="D174" s="13" t="s">
        <v>435</v>
      </c>
      <c r="E174" s="9">
        <v>26</v>
      </c>
      <c r="F174" s="9">
        <v>41</v>
      </c>
      <c r="G174" s="9" t="s">
        <v>60</v>
      </c>
      <c r="H174" s="9">
        <v>0</v>
      </c>
      <c r="I174" s="9">
        <v>97</v>
      </c>
      <c r="J174" s="9" t="s">
        <v>57</v>
      </c>
      <c r="K174" s="9">
        <v>5</v>
      </c>
      <c r="L174" s="9" t="s">
        <v>92</v>
      </c>
      <c r="M174" s="10">
        <v>27</v>
      </c>
      <c r="N174" s="9">
        <v>43</v>
      </c>
      <c r="O174" s="9">
        <v>40</v>
      </c>
      <c r="P174" s="10">
        <v>114.57174504959998</v>
      </c>
      <c r="Q174" s="10">
        <v>0</v>
      </c>
      <c r="R174" s="10">
        <v>114.57174504959998</v>
      </c>
      <c r="S174" s="9" t="s">
        <v>204</v>
      </c>
      <c r="T174" s="12">
        <v>45817</v>
      </c>
      <c r="U174" s="11">
        <v>4000</v>
      </c>
      <c r="V174" s="10">
        <v>0</v>
      </c>
      <c r="W174" s="10">
        <v>4000</v>
      </c>
      <c r="X174" s="10">
        <v>4405</v>
      </c>
      <c r="Y174" s="10">
        <v>0</v>
      </c>
      <c r="Z174" s="9" t="s">
        <v>157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119</v>
      </c>
      <c r="AH174" s="1" t="s">
        <v>72</v>
      </c>
      <c r="AI174" s="1">
        <v>3</v>
      </c>
      <c r="AJ174" s="3">
        <v>45817</v>
      </c>
      <c r="AK174" s="3">
        <v>0</v>
      </c>
      <c r="AL174" s="3">
        <v>45807</v>
      </c>
      <c r="AM174" s="3">
        <v>45814</v>
      </c>
      <c r="AN174" s="3">
        <v>45815</v>
      </c>
      <c r="AO174" s="3">
        <v>45815</v>
      </c>
      <c r="AP174" s="3">
        <v>45812</v>
      </c>
      <c r="AQ174" s="3">
        <v>45816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106</v>
      </c>
      <c r="BD174" s="56">
        <v>0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100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157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 t="s">
        <v>58</v>
      </c>
      <c r="AG175" s="1" t="s">
        <v>120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106</v>
      </c>
      <c r="BD175" s="56">
        <v>0</v>
      </c>
    </row>
    <row r="176" spans="1:56" ht="27.75" customHeight="1" x14ac:dyDescent="0.45">
      <c r="A176" s="3">
        <v>45813</v>
      </c>
      <c r="B176" s="14" t="s">
        <v>517</v>
      </c>
      <c r="C176" s="9" t="s">
        <v>492</v>
      </c>
      <c r="D176" s="13" t="s">
        <v>493</v>
      </c>
      <c r="E176" s="9">
        <v>26</v>
      </c>
      <c r="F176" s="9">
        <v>40</v>
      </c>
      <c r="G176" s="9" t="s">
        <v>60</v>
      </c>
      <c r="H176" s="9">
        <v>0</v>
      </c>
      <c r="I176" s="9">
        <v>108</v>
      </c>
      <c r="J176" s="9" t="s">
        <v>57</v>
      </c>
      <c r="K176" s="9">
        <v>5</v>
      </c>
      <c r="L176" s="9" t="s">
        <v>93</v>
      </c>
      <c r="M176" s="10">
        <v>27</v>
      </c>
      <c r="N176" s="9">
        <v>43</v>
      </c>
      <c r="O176" s="9">
        <v>40</v>
      </c>
      <c r="P176" s="10">
        <v>286.42936262399996</v>
      </c>
      <c r="Q176" s="10">
        <v>0</v>
      </c>
      <c r="R176" s="10">
        <v>286.42936262399996</v>
      </c>
      <c r="S176" s="9" t="s">
        <v>494</v>
      </c>
      <c r="T176" s="12">
        <v>45825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223</v>
      </c>
      <c r="AA176" s="8">
        <v>11595.1</v>
      </c>
      <c r="AB176" s="8">
        <v>9516</v>
      </c>
      <c r="AC176" s="8">
        <v>2079.1000000000004</v>
      </c>
      <c r="AD176" s="8">
        <v>0</v>
      </c>
      <c r="AE176" s="8">
        <v>0</v>
      </c>
      <c r="AF176" s="8">
        <v>0</v>
      </c>
      <c r="AG176" s="1" t="s">
        <v>122</v>
      </c>
      <c r="AH176" s="1" t="s">
        <v>72</v>
      </c>
      <c r="AI176" s="1">
        <v>3</v>
      </c>
      <c r="AJ176" s="3">
        <v>45825</v>
      </c>
      <c r="AK176" s="3">
        <v>0</v>
      </c>
      <c r="AL176" s="3">
        <v>45815</v>
      </c>
      <c r="AM176" s="3">
        <v>45822</v>
      </c>
      <c r="AN176" s="3">
        <v>45823</v>
      </c>
      <c r="AO176" s="3">
        <v>45823</v>
      </c>
      <c r="AP176" s="3">
        <v>45820</v>
      </c>
      <c r="AQ176" s="3">
        <v>45824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65</v>
      </c>
      <c r="AY176" s="2">
        <v>0</v>
      </c>
      <c r="AZ176" s="2">
        <v>0</v>
      </c>
      <c r="BA176" s="2">
        <v>0</v>
      </c>
      <c r="BB176" s="2">
        <v>0</v>
      </c>
      <c r="BC176" s="1" t="s">
        <v>104</v>
      </c>
      <c r="BD176" s="56">
        <v>206.6163377777778</v>
      </c>
    </row>
    <row r="177" spans="1:56" ht="27.75" customHeight="1" x14ac:dyDescent="0.45">
      <c r="A177" s="3" t="s">
        <v>141</v>
      </c>
      <c r="B177" s="14" t="s">
        <v>141</v>
      </c>
      <c r="C177" s="9" t="s">
        <v>113</v>
      </c>
      <c r="D177" s="13" t="s">
        <v>59</v>
      </c>
      <c r="E177" s="9">
        <v>26</v>
      </c>
      <c r="F177" s="9">
        <v>43</v>
      </c>
      <c r="G177" s="9" t="s">
        <v>60</v>
      </c>
      <c r="H177" s="9">
        <v>0</v>
      </c>
      <c r="I177" s="9">
        <v>116</v>
      </c>
      <c r="J177" s="9" t="s">
        <v>57</v>
      </c>
      <c r="K177" s="9">
        <v>5</v>
      </c>
      <c r="L177" s="9" t="s">
        <v>93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114</v>
      </c>
      <c r="T177" s="12">
        <v>45838</v>
      </c>
      <c r="U177" s="11">
        <v>20000</v>
      </c>
      <c r="V177" s="10">
        <v>0</v>
      </c>
      <c r="W177" s="10">
        <v>20000</v>
      </c>
      <c r="X177" s="10">
        <v>0</v>
      </c>
      <c r="Y177" s="10">
        <v>0</v>
      </c>
      <c r="Z177" s="9" t="s">
        <v>223</v>
      </c>
      <c r="AA177" s="8">
        <v>24866.6</v>
      </c>
      <c r="AB177" s="8">
        <v>0</v>
      </c>
      <c r="AC177" s="8">
        <v>24866.6</v>
      </c>
      <c r="AD177" s="8">
        <v>0</v>
      </c>
      <c r="AE177" s="8">
        <v>0</v>
      </c>
      <c r="AF177" s="8">
        <v>0</v>
      </c>
      <c r="AG177" s="1" t="s">
        <v>122</v>
      </c>
      <c r="AH177" s="1" t="s">
        <v>77</v>
      </c>
      <c r="AI177" s="1">
        <v>1</v>
      </c>
      <c r="AJ177" s="3">
        <v>45838</v>
      </c>
      <c r="AK177" s="3">
        <v>0</v>
      </c>
      <c r="AL177" s="3">
        <v>0</v>
      </c>
      <c r="AM177" s="3">
        <v>0</v>
      </c>
      <c r="AN177" s="3">
        <v>0</v>
      </c>
      <c r="AO177" s="3">
        <v>45837</v>
      </c>
      <c r="AP177" s="3">
        <v>45833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104</v>
      </c>
      <c r="BD177" s="56">
        <v>2471.1874488888889</v>
      </c>
    </row>
    <row r="178" spans="1:56" ht="27.75" customHeight="1" x14ac:dyDescent="0.45">
      <c r="A178" s="3">
        <v>0</v>
      </c>
      <c r="B178" s="14">
        <v>0</v>
      </c>
      <c r="C178" s="9">
        <v>0</v>
      </c>
      <c r="D178" s="13">
        <v>0</v>
      </c>
      <c r="E178" s="9">
        <v>26</v>
      </c>
      <c r="F178" s="9">
        <v>43</v>
      </c>
      <c r="G178" s="9">
        <v>0</v>
      </c>
      <c r="H178" s="9">
        <v>0</v>
      </c>
      <c r="I178" s="9">
        <v>116</v>
      </c>
      <c r="J178" s="9" t="s">
        <v>57</v>
      </c>
      <c r="K178" s="9">
        <v>5</v>
      </c>
      <c r="L178" s="9">
        <v>0</v>
      </c>
      <c r="M178" s="10">
        <v>0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>
        <v>0</v>
      </c>
      <c r="T178" s="12"/>
      <c r="U178" s="11">
        <v>0</v>
      </c>
      <c r="V178" s="10">
        <v>0</v>
      </c>
      <c r="W178" s="10">
        <v>0</v>
      </c>
      <c r="X178" s="10">
        <v>0</v>
      </c>
      <c r="Y178" s="10">
        <v>0</v>
      </c>
      <c r="Z178" s="9" t="s">
        <v>223</v>
      </c>
      <c r="AA178" s="8">
        <v>36461.699999999997</v>
      </c>
      <c r="AB178" s="8">
        <v>9516</v>
      </c>
      <c r="AC178" s="8">
        <v>26945.699999999997</v>
      </c>
      <c r="AD178" s="8">
        <v>0</v>
      </c>
      <c r="AE178" s="8">
        <v>0</v>
      </c>
      <c r="AF178" s="8" t="s">
        <v>58</v>
      </c>
      <c r="AG178" s="1" t="s">
        <v>119</v>
      </c>
      <c r="AH178" s="1">
        <v>0</v>
      </c>
      <c r="AI178" s="1" t="s">
        <v>15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1" t="s">
        <v>224</v>
      </c>
      <c r="BD178" s="56">
        <v>0</v>
      </c>
    </row>
    <row r="179" spans="1:56" ht="27.75" customHeight="1" x14ac:dyDescent="0.45">
      <c r="A179" s="3">
        <v>45815</v>
      </c>
      <c r="B179" s="14" t="s">
        <v>133</v>
      </c>
      <c r="C179" s="9" t="s">
        <v>113</v>
      </c>
      <c r="D179" s="13" t="s">
        <v>59</v>
      </c>
      <c r="E179" s="9">
        <v>26</v>
      </c>
      <c r="F179" s="9">
        <v>43</v>
      </c>
      <c r="G179" s="9" t="s">
        <v>60</v>
      </c>
      <c r="H179" s="9" t="s">
        <v>66</v>
      </c>
      <c r="I179" s="9">
        <v>150</v>
      </c>
      <c r="J179" s="9" t="s">
        <v>57</v>
      </c>
      <c r="K179" s="9">
        <v>5</v>
      </c>
      <c r="L179" s="9" t="s">
        <v>92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45835</v>
      </c>
      <c r="U179" s="11">
        <v>15000</v>
      </c>
      <c r="V179" s="10">
        <v>0</v>
      </c>
      <c r="W179" s="10">
        <v>15000</v>
      </c>
      <c r="X179" s="10">
        <v>0</v>
      </c>
      <c r="Y179" s="10">
        <v>0</v>
      </c>
      <c r="Z179" s="9" t="s">
        <v>89</v>
      </c>
      <c r="AA179" s="8">
        <v>18649.949999999997</v>
      </c>
      <c r="AB179" s="8">
        <v>0</v>
      </c>
      <c r="AC179" s="8">
        <v>18649.949999999997</v>
      </c>
      <c r="AD179" s="8">
        <v>0</v>
      </c>
      <c r="AE179" s="8">
        <v>18649.949999999997</v>
      </c>
      <c r="AF179" s="8" t="s">
        <v>247</v>
      </c>
      <c r="AG179" s="1" t="s">
        <v>119</v>
      </c>
      <c r="AH179" s="1" t="s">
        <v>389</v>
      </c>
      <c r="AI179" s="1">
        <v>2</v>
      </c>
      <c r="AJ179" s="3">
        <v>45835</v>
      </c>
      <c r="AK179" s="3">
        <v>0</v>
      </c>
      <c r="AL179" s="3">
        <v>0</v>
      </c>
      <c r="AM179" s="3">
        <v>0</v>
      </c>
      <c r="AN179" s="3">
        <v>0</v>
      </c>
      <c r="AO179" s="3">
        <v>45833</v>
      </c>
      <c r="AP179" s="3">
        <v>45830</v>
      </c>
      <c r="AQ179" s="3">
        <v>45834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152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107</v>
      </c>
      <c r="BD179" s="56">
        <v>1923.4315100000001</v>
      </c>
    </row>
    <row r="180" spans="1:56" ht="27.75" customHeight="1" x14ac:dyDescent="0.45">
      <c r="A180" s="3">
        <v>45799</v>
      </c>
      <c r="B180" s="14" t="s">
        <v>424</v>
      </c>
      <c r="C180" s="9" t="s">
        <v>113</v>
      </c>
      <c r="D180" s="13" t="s">
        <v>59</v>
      </c>
      <c r="E180" s="9">
        <v>26</v>
      </c>
      <c r="F180" s="9">
        <v>43</v>
      </c>
      <c r="G180" s="9" t="s">
        <v>60</v>
      </c>
      <c r="H180" s="9" t="s">
        <v>66</v>
      </c>
      <c r="I180" s="9">
        <v>150</v>
      </c>
      <c r="J180" s="9" t="s">
        <v>57</v>
      </c>
      <c r="K180" s="9">
        <v>5</v>
      </c>
      <c r="L180" s="9" t="s">
        <v>92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114</v>
      </c>
      <c r="T180" s="12">
        <v>45825</v>
      </c>
      <c r="U180" s="11">
        <v>15000</v>
      </c>
      <c r="V180" s="10">
        <v>0</v>
      </c>
      <c r="W180" s="10">
        <v>15000</v>
      </c>
      <c r="X180" s="10">
        <v>0</v>
      </c>
      <c r="Y180" s="10">
        <v>0</v>
      </c>
      <c r="Z180" s="9" t="s">
        <v>89</v>
      </c>
      <c r="AA180" s="8">
        <v>18649.949999999997</v>
      </c>
      <c r="AB180" s="8">
        <v>18649.949999999997</v>
      </c>
      <c r="AC180" s="8">
        <v>0</v>
      </c>
      <c r="AD180" s="8">
        <v>0</v>
      </c>
      <c r="AE180" s="8">
        <v>18649.949999999997</v>
      </c>
      <c r="AF180" s="8" t="s">
        <v>247</v>
      </c>
      <c r="AG180" s="1" t="s">
        <v>123</v>
      </c>
      <c r="AH180" s="1" t="s">
        <v>389</v>
      </c>
      <c r="AI180" s="1">
        <v>2</v>
      </c>
      <c r="AJ180" s="3">
        <v>45825</v>
      </c>
      <c r="AK180" s="3">
        <v>0</v>
      </c>
      <c r="AL180" s="3">
        <v>0</v>
      </c>
      <c r="AM180" s="3">
        <v>0</v>
      </c>
      <c r="AN180" s="3">
        <v>0</v>
      </c>
      <c r="AO180" s="3">
        <v>45823</v>
      </c>
      <c r="AP180" s="3">
        <v>45820</v>
      </c>
      <c r="AQ180" s="3">
        <v>45824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152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107</v>
      </c>
      <c r="BD180" s="56">
        <v>0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26</v>
      </c>
      <c r="F181" s="9">
        <v>43</v>
      </c>
      <c r="G181" s="9">
        <v>0</v>
      </c>
      <c r="H181" s="9">
        <v>0</v>
      </c>
      <c r="I181" s="9">
        <v>120</v>
      </c>
      <c r="J181" s="9" t="s">
        <v>57</v>
      </c>
      <c r="K181" s="9">
        <v>5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89</v>
      </c>
      <c r="AA181" s="8">
        <v>37299.899999999994</v>
      </c>
      <c r="AB181" s="8">
        <v>18649.949999999997</v>
      </c>
      <c r="AC181" s="8">
        <v>18649.949999999997</v>
      </c>
      <c r="AD181" s="8">
        <v>0</v>
      </c>
      <c r="AE181" s="8">
        <v>37299.899999999994</v>
      </c>
      <c r="AF181" s="8" t="s">
        <v>58</v>
      </c>
      <c r="AG181" s="1" t="s">
        <v>122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109</v>
      </c>
      <c r="BD181" s="56">
        <v>0</v>
      </c>
    </row>
    <row r="182" spans="1:56" ht="27.75" customHeight="1" x14ac:dyDescent="0.45">
      <c r="A182" s="3">
        <v>45800</v>
      </c>
      <c r="B182" s="14" t="s">
        <v>420</v>
      </c>
      <c r="C182" s="9" t="s">
        <v>158</v>
      </c>
      <c r="D182" s="13" t="s">
        <v>159</v>
      </c>
      <c r="E182" s="9">
        <v>28</v>
      </c>
      <c r="F182" s="9">
        <v>41</v>
      </c>
      <c r="G182" s="9" t="s">
        <v>60</v>
      </c>
      <c r="H182" s="9">
        <v>0</v>
      </c>
      <c r="I182" s="9">
        <v>120</v>
      </c>
      <c r="J182" s="9" t="s">
        <v>57</v>
      </c>
      <c r="K182" s="9">
        <v>3</v>
      </c>
      <c r="L182" s="9" t="s">
        <v>93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71</v>
      </c>
      <c r="T182" s="12">
        <v>45824</v>
      </c>
      <c r="U182" s="11">
        <v>50000</v>
      </c>
      <c r="V182" s="10">
        <v>0</v>
      </c>
      <c r="W182" s="10">
        <v>50000</v>
      </c>
      <c r="X182" s="10">
        <v>27330</v>
      </c>
      <c r="Y182" s="10">
        <v>23803.5</v>
      </c>
      <c r="Z182" s="9" t="s">
        <v>132</v>
      </c>
      <c r="AA182" s="8">
        <v>28265.466075</v>
      </c>
      <c r="AB182" s="8">
        <v>0</v>
      </c>
      <c r="AC182" s="8">
        <v>28265.466075</v>
      </c>
      <c r="AD182" s="8">
        <v>0</v>
      </c>
      <c r="AE182" s="8">
        <v>0</v>
      </c>
      <c r="AF182" s="8">
        <v>0</v>
      </c>
      <c r="AG182" s="1" t="s">
        <v>119</v>
      </c>
      <c r="AH182" s="1" t="s">
        <v>160</v>
      </c>
      <c r="AI182" s="1">
        <v>2</v>
      </c>
      <c r="AJ182" s="3">
        <v>45824</v>
      </c>
      <c r="AK182" s="3">
        <v>0</v>
      </c>
      <c r="AL182" s="3">
        <v>45815</v>
      </c>
      <c r="AM182" s="3">
        <v>45822</v>
      </c>
      <c r="AN182" s="3">
        <v>0</v>
      </c>
      <c r="AO182" s="3">
        <v>45823</v>
      </c>
      <c r="AP182" s="3">
        <v>45819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107</v>
      </c>
      <c r="BD182" s="56">
        <v>3176.7243260958335</v>
      </c>
    </row>
    <row r="183" spans="1:56" ht="27.75" customHeight="1" x14ac:dyDescent="0.45">
      <c r="A183" s="3" t="s">
        <v>141</v>
      </c>
      <c r="B183" s="14" t="s">
        <v>141</v>
      </c>
      <c r="C183" s="9" t="s">
        <v>113</v>
      </c>
      <c r="D183" s="13" t="s">
        <v>59</v>
      </c>
      <c r="E183" s="9">
        <v>28</v>
      </c>
      <c r="F183" s="9">
        <v>47</v>
      </c>
      <c r="G183" s="9" t="s">
        <v>60</v>
      </c>
      <c r="H183" s="9" t="s">
        <v>66</v>
      </c>
      <c r="I183" s="9">
        <v>180</v>
      </c>
      <c r="J183" s="9" t="s">
        <v>57</v>
      </c>
      <c r="K183" s="9">
        <v>5</v>
      </c>
      <c r="L183" s="9" t="s">
        <v>93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114</v>
      </c>
      <c r="T183" s="12">
        <v>45838</v>
      </c>
      <c r="U183" s="11">
        <v>10000</v>
      </c>
      <c r="V183" s="10">
        <v>0</v>
      </c>
      <c r="W183" s="10">
        <v>10000</v>
      </c>
      <c r="X183" s="10">
        <v>0</v>
      </c>
      <c r="Y183" s="10">
        <v>0</v>
      </c>
      <c r="Z183" s="9" t="s">
        <v>132</v>
      </c>
      <c r="AA183" s="8">
        <v>13550.900000000001</v>
      </c>
      <c r="AB183" s="8">
        <v>0</v>
      </c>
      <c r="AC183" s="8">
        <v>13550.900000000001</v>
      </c>
      <c r="AD183" s="8">
        <v>0</v>
      </c>
      <c r="AE183" s="8">
        <v>13550.900000000001</v>
      </c>
      <c r="AF183" s="8">
        <v>0</v>
      </c>
      <c r="AG183" s="1">
        <v>0</v>
      </c>
      <c r="AH183" s="1" t="s">
        <v>77</v>
      </c>
      <c r="AI183" s="1">
        <v>1</v>
      </c>
      <c r="AJ183" s="3">
        <v>45838</v>
      </c>
      <c r="AK183" s="3">
        <v>0</v>
      </c>
      <c r="AL183" s="3">
        <v>0</v>
      </c>
      <c r="AM183" s="3">
        <v>0</v>
      </c>
      <c r="AN183" s="3">
        <v>0</v>
      </c>
      <c r="AO183" s="3">
        <v>45837</v>
      </c>
      <c r="AP183" s="3">
        <v>45833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</v>
      </c>
      <c r="AX183" s="2">
        <v>0</v>
      </c>
      <c r="AY183" s="2" t="s">
        <v>395</v>
      </c>
      <c r="AZ183" s="2">
        <v>0</v>
      </c>
      <c r="BA183" s="2">
        <v>0</v>
      </c>
      <c r="BB183" s="2">
        <v>0</v>
      </c>
      <c r="BC183" s="1" t="s">
        <v>107</v>
      </c>
      <c r="BD183" s="56">
        <v>1522.9705944444447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28</v>
      </c>
      <c r="F184" s="9">
        <v>43</v>
      </c>
      <c r="G184" s="9">
        <v>0</v>
      </c>
      <c r="H184" s="9">
        <v>0</v>
      </c>
      <c r="I184" s="9">
        <v>130</v>
      </c>
      <c r="J184" s="9" t="s">
        <v>57</v>
      </c>
      <c r="K184" s="9">
        <v>3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132</v>
      </c>
      <c r="AA184" s="8">
        <v>41816.366074999998</v>
      </c>
      <c r="AB184" s="8">
        <v>0</v>
      </c>
      <c r="AC184" s="8">
        <v>41816.366074999998</v>
      </c>
      <c r="AD184" s="8">
        <v>0</v>
      </c>
      <c r="AE184" s="8">
        <v>13550.900000000001</v>
      </c>
      <c r="AF184" s="8" t="s">
        <v>58</v>
      </c>
      <c r="AG184" s="1">
        <v>0</v>
      </c>
      <c r="AH184" s="1">
        <v>0</v>
      </c>
      <c r="AI184" s="1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161</v>
      </c>
      <c r="BD184" s="56">
        <v>0</v>
      </c>
    </row>
  </sheetData>
  <autoFilter ref="A5:BD18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4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C028-DB25-4D5E-9ED3-4C7C1655F27F}">
  <sheetPr>
    <tabColor rgb="FFFFFF00"/>
  </sheetPr>
  <dimension ref="A1:BD180"/>
  <sheetViews>
    <sheetView zoomScale="80" zoomScaleNormal="80" workbookViewId="0">
      <selection activeCell="D19" sqref="D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45814</v>
      </c>
      <c r="E3" s="81" t="s">
        <v>52</v>
      </c>
      <c r="F3" s="81"/>
      <c r="G3" s="82">
        <v>10.51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404</v>
      </c>
      <c r="C6" s="9" t="s">
        <v>381</v>
      </c>
      <c r="D6" s="13" t="s">
        <v>382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266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383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383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384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284</v>
      </c>
      <c r="D8" s="13" t="s">
        <v>285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286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119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286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 t="s">
        <v>141</v>
      </c>
      <c r="B10" s="14" t="s">
        <v>141</v>
      </c>
      <c r="C10" s="9" t="s">
        <v>242</v>
      </c>
      <c r="D10" s="13" t="s">
        <v>290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45838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139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121</v>
      </c>
      <c r="AH10" s="1" t="s">
        <v>72</v>
      </c>
      <c r="AI10" s="1">
        <v>3</v>
      </c>
      <c r="AJ10" s="3">
        <v>45838</v>
      </c>
      <c r="AK10" s="3">
        <v>0</v>
      </c>
      <c r="AL10" s="3">
        <v>45828</v>
      </c>
      <c r="AM10" s="3">
        <v>45835</v>
      </c>
      <c r="AN10" s="3">
        <v>45836</v>
      </c>
      <c r="AO10" s="3">
        <v>45836</v>
      </c>
      <c r="AP10" s="3">
        <v>45833</v>
      </c>
      <c r="AQ10" s="3">
        <v>45837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228</v>
      </c>
      <c r="D11" s="13">
        <v>0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139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45797</v>
      </c>
      <c r="B12" s="14" t="s">
        <v>378</v>
      </c>
      <c r="C12" s="9" t="s">
        <v>184</v>
      </c>
      <c r="D12" s="13" t="s">
        <v>365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45817</v>
      </c>
      <c r="U12" s="11">
        <v>10000</v>
      </c>
      <c r="V12" s="10">
        <v>0</v>
      </c>
      <c r="W12" s="10">
        <v>10000</v>
      </c>
      <c r="X12" s="10">
        <v>10300</v>
      </c>
      <c r="Y12" s="10">
        <v>0</v>
      </c>
      <c r="Z12" s="9" t="s">
        <v>143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 t="s">
        <v>307</v>
      </c>
      <c r="AG12" s="1" t="s">
        <v>120</v>
      </c>
      <c r="AH12" s="1" t="s">
        <v>75</v>
      </c>
      <c r="AI12" s="1">
        <v>4</v>
      </c>
      <c r="AJ12" s="3">
        <v>45817</v>
      </c>
      <c r="AK12" s="3">
        <v>45813</v>
      </c>
      <c r="AL12" s="3">
        <v>45806</v>
      </c>
      <c r="AM12" s="3">
        <v>45814</v>
      </c>
      <c r="AN12" s="3">
        <v>45815</v>
      </c>
      <c r="AO12" s="3">
        <v>45816</v>
      </c>
      <c r="AP12" s="3">
        <v>45812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 t="s">
        <v>450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45797</v>
      </c>
      <c r="B13" s="14" t="s">
        <v>378</v>
      </c>
      <c r="C13" s="9" t="s">
        <v>184</v>
      </c>
      <c r="D13" s="13" t="s">
        <v>342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45817</v>
      </c>
      <c r="U13" s="11">
        <v>10000</v>
      </c>
      <c r="V13" s="10">
        <v>0</v>
      </c>
      <c r="W13" s="10">
        <v>10000</v>
      </c>
      <c r="X13" s="10">
        <v>10200</v>
      </c>
      <c r="Y13" s="10">
        <v>0</v>
      </c>
      <c r="Z13" s="9" t="s">
        <v>143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 t="s">
        <v>307</v>
      </c>
      <c r="AG13" s="1" t="s">
        <v>119</v>
      </c>
      <c r="AH13" s="1" t="s">
        <v>75</v>
      </c>
      <c r="AI13" s="1">
        <v>4</v>
      </c>
      <c r="AJ13" s="3">
        <v>45817</v>
      </c>
      <c r="AK13" s="3">
        <v>45813</v>
      </c>
      <c r="AL13" s="3">
        <v>45806</v>
      </c>
      <c r="AM13" s="3">
        <v>45814</v>
      </c>
      <c r="AN13" s="3">
        <v>45815</v>
      </c>
      <c r="AO13" s="3">
        <v>45816</v>
      </c>
      <c r="AP13" s="3">
        <v>45812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 t="s">
        <v>450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45805</v>
      </c>
      <c r="B14" s="14" t="s">
        <v>428</v>
      </c>
      <c r="C14" s="9" t="s">
        <v>329</v>
      </c>
      <c r="D14" s="13" t="s">
        <v>429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221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8242.3000000000011</v>
      </c>
      <c r="AB14" s="8">
        <v>8242.3000000000011</v>
      </c>
      <c r="AC14" s="8">
        <v>0</v>
      </c>
      <c r="AD14" s="8">
        <v>0</v>
      </c>
      <c r="AE14" s="8">
        <v>8242.3000000000011</v>
      </c>
      <c r="AF14" s="8" t="s">
        <v>421</v>
      </c>
      <c r="AG14" s="1" t="s">
        <v>120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379</v>
      </c>
      <c r="C15" s="9" t="s">
        <v>184</v>
      </c>
      <c r="D15" s="13" t="s">
        <v>365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45841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0</v>
      </c>
      <c r="AC15" s="8">
        <v>8801.1</v>
      </c>
      <c r="AD15" s="8">
        <v>0</v>
      </c>
      <c r="AE15" s="8">
        <v>8801.1</v>
      </c>
      <c r="AF15" s="8" t="s">
        <v>307</v>
      </c>
      <c r="AG15" s="1" t="s">
        <v>120</v>
      </c>
      <c r="AH15" s="1" t="s">
        <v>75</v>
      </c>
      <c r="AI15" s="1">
        <v>4</v>
      </c>
      <c r="AJ15" s="3">
        <v>45841</v>
      </c>
      <c r="AK15" s="3">
        <v>45837</v>
      </c>
      <c r="AL15" s="3">
        <v>45830</v>
      </c>
      <c r="AM15" s="3">
        <v>45838</v>
      </c>
      <c r="AN15" s="3">
        <v>45839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563.27040000000011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>
        <v>0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143</v>
      </c>
      <c r="AA16" s="8">
        <v>17043.400000000001</v>
      </c>
      <c r="AB16" s="8">
        <v>8242.3000000000011</v>
      </c>
      <c r="AC16" s="8">
        <v>8801.1</v>
      </c>
      <c r="AD16" s="8">
        <v>0</v>
      </c>
      <c r="AE16" s="8">
        <v>17043.400000000001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144</v>
      </c>
      <c r="BD16" s="56">
        <v>0</v>
      </c>
    </row>
    <row r="17" spans="1:56" ht="27.75" customHeight="1" x14ac:dyDescent="0.45">
      <c r="A17" s="3">
        <v>45797</v>
      </c>
      <c r="B17" s="14" t="s">
        <v>366</v>
      </c>
      <c r="C17" s="9" t="s">
        <v>142</v>
      </c>
      <c r="D17" s="13" t="s">
        <v>129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45819</v>
      </c>
      <c r="U17" s="11">
        <v>40000</v>
      </c>
      <c r="V17" s="10">
        <v>1125</v>
      </c>
      <c r="W17" s="10">
        <v>38875</v>
      </c>
      <c r="X17" s="10">
        <v>0</v>
      </c>
      <c r="Y17" s="10">
        <v>40818.75</v>
      </c>
      <c r="Z17" s="9" t="s">
        <v>180</v>
      </c>
      <c r="AA17" s="8">
        <v>34214.276250000003</v>
      </c>
      <c r="AB17" s="8">
        <v>34214.276250000003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45819</v>
      </c>
      <c r="AK17" s="3">
        <v>0</v>
      </c>
      <c r="AL17" s="3">
        <v>45810</v>
      </c>
      <c r="AM17" s="3">
        <v>45817</v>
      </c>
      <c r="AN17" s="3">
        <v>45818</v>
      </c>
      <c r="AO17" s="3">
        <v>45818</v>
      </c>
      <c r="AP17" s="3">
        <v>45814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45797</v>
      </c>
      <c r="B18" s="14" t="s">
        <v>367</v>
      </c>
      <c r="C18" s="9" t="s">
        <v>142</v>
      </c>
      <c r="D18" s="13" t="s">
        <v>225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45819</v>
      </c>
      <c r="U18" s="11">
        <v>30000</v>
      </c>
      <c r="V18" s="10">
        <v>500</v>
      </c>
      <c r="W18" s="10">
        <v>29500</v>
      </c>
      <c r="X18" s="10">
        <v>0</v>
      </c>
      <c r="Y18" s="10">
        <v>30975</v>
      </c>
      <c r="Z18" s="9" t="s">
        <v>180</v>
      </c>
      <c r="AA18" s="8">
        <v>25963.244999999999</v>
      </c>
      <c r="AB18" s="8">
        <v>25963.244999999999</v>
      </c>
      <c r="AC18" s="8">
        <v>0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45819</v>
      </c>
      <c r="AK18" s="3">
        <v>0</v>
      </c>
      <c r="AL18" s="3">
        <v>45810</v>
      </c>
      <c r="AM18" s="3">
        <v>45817</v>
      </c>
      <c r="AN18" s="3">
        <v>45818</v>
      </c>
      <c r="AO18" s="3">
        <v>45818</v>
      </c>
      <c r="AP18" s="3">
        <v>45814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 t="s">
        <v>141</v>
      </c>
      <c r="B19" s="14" t="s">
        <v>141</v>
      </c>
      <c r="C19" s="9" t="s">
        <v>291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180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7.75" customHeight="1" x14ac:dyDescent="0.45">
      <c r="A20" s="3" t="s">
        <v>141</v>
      </c>
      <c r="B20" s="14" t="s">
        <v>141</v>
      </c>
      <c r="C20" s="9" t="s">
        <v>232</v>
      </c>
      <c r="D20" s="13" t="s">
        <v>233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180</v>
      </c>
      <c r="AA20" s="8">
        <v>9359.9000000000015</v>
      </c>
      <c r="AB20" s="8">
        <v>6960</v>
      </c>
      <c r="AC20" s="8">
        <v>2399.9000000000015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174.28607111111123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180</v>
      </c>
      <c r="AA21" s="8">
        <v>95940.721250000002</v>
      </c>
      <c r="AB21" s="8">
        <v>67137.521250000005</v>
      </c>
      <c r="AC21" s="8">
        <v>28803.200000000001</v>
      </c>
      <c r="AD21" s="8">
        <v>0</v>
      </c>
      <c r="AE21" s="8">
        <v>0</v>
      </c>
      <c r="AF21" s="8" t="s">
        <v>58</v>
      </c>
      <c r="AG21" s="1" t="s">
        <v>121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45808</v>
      </c>
      <c r="B22" s="14" t="s">
        <v>438</v>
      </c>
      <c r="C22" s="9" t="s">
        <v>73</v>
      </c>
      <c r="D22" s="13" t="s">
        <v>439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150</v>
      </c>
      <c r="T22" s="12">
        <v>45815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186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45815</v>
      </c>
      <c r="AK22" s="3">
        <v>0</v>
      </c>
      <c r="AL22" s="3">
        <v>45806</v>
      </c>
      <c r="AM22" s="3">
        <v>45813</v>
      </c>
      <c r="AN22" s="3">
        <v>45814</v>
      </c>
      <c r="AO22" s="3">
        <v>45814</v>
      </c>
      <c r="AP22" s="3">
        <v>45810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187</v>
      </c>
      <c r="BD22" s="56">
        <v>0</v>
      </c>
    </row>
    <row r="23" spans="1:56" ht="27.75" customHeight="1" x14ac:dyDescent="0.45">
      <c r="A23" s="3">
        <v>45808</v>
      </c>
      <c r="B23" s="14" t="s">
        <v>438</v>
      </c>
      <c r="C23" s="9" t="s">
        <v>73</v>
      </c>
      <c r="D23" s="13" t="s">
        <v>440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45815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121</v>
      </c>
      <c r="AH23" s="1" t="s">
        <v>74</v>
      </c>
      <c r="AI23" s="1">
        <v>2</v>
      </c>
      <c r="AJ23" s="3">
        <v>45815</v>
      </c>
      <c r="AK23" s="3">
        <v>0</v>
      </c>
      <c r="AL23" s="3">
        <v>45806</v>
      </c>
      <c r="AM23" s="3">
        <v>45813</v>
      </c>
      <c r="AN23" s="3">
        <v>45814</v>
      </c>
      <c r="AO23" s="3">
        <v>45814</v>
      </c>
      <c r="AP23" s="3">
        <v>45810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45808</v>
      </c>
      <c r="B24" s="14" t="s">
        <v>438</v>
      </c>
      <c r="C24" s="9" t="s">
        <v>73</v>
      </c>
      <c r="D24" s="13" t="s">
        <v>340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45815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121</v>
      </c>
      <c r="AH24" s="1" t="s">
        <v>74</v>
      </c>
      <c r="AI24" s="1">
        <v>2</v>
      </c>
      <c r="AJ24" s="3">
        <v>45815</v>
      </c>
      <c r="AK24" s="3">
        <v>0</v>
      </c>
      <c r="AL24" s="3">
        <v>45806</v>
      </c>
      <c r="AM24" s="3">
        <v>45813</v>
      </c>
      <c r="AN24" s="3">
        <v>45814</v>
      </c>
      <c r="AO24" s="3">
        <v>45814</v>
      </c>
      <c r="AP24" s="3">
        <v>45810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45808</v>
      </c>
      <c r="B25" s="14" t="s">
        <v>441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45815</v>
      </c>
      <c r="U25" s="11">
        <v>10000</v>
      </c>
      <c r="V25" s="10">
        <v>10000</v>
      </c>
      <c r="W25" s="10">
        <v>0</v>
      </c>
      <c r="X25" s="10">
        <v>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119</v>
      </c>
      <c r="AH25" s="1" t="s">
        <v>77</v>
      </c>
      <c r="AI25" s="1">
        <v>2</v>
      </c>
      <c r="AJ25" s="3">
        <v>45815</v>
      </c>
      <c r="AK25" s="3">
        <v>0</v>
      </c>
      <c r="AL25" s="3">
        <v>0</v>
      </c>
      <c r="AM25" s="3">
        <v>0</v>
      </c>
      <c r="AN25" s="3">
        <v>0</v>
      </c>
      <c r="AO25" s="3">
        <v>45813</v>
      </c>
      <c r="AP25" s="3">
        <v>45810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45808</v>
      </c>
      <c r="B26" s="14" t="s">
        <v>442</v>
      </c>
      <c r="C26" s="9" t="s">
        <v>73</v>
      </c>
      <c r="D26" s="13" t="s">
        <v>183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45818</v>
      </c>
      <c r="U26" s="11">
        <v>10000</v>
      </c>
      <c r="V26" s="10">
        <v>0</v>
      </c>
      <c r="W26" s="10">
        <v>10000</v>
      </c>
      <c r="X26" s="10">
        <v>10400</v>
      </c>
      <c r="Y26" s="10">
        <v>0</v>
      </c>
      <c r="Z26" s="9" t="s">
        <v>186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45818</v>
      </c>
      <c r="AK26" s="3">
        <v>0</v>
      </c>
      <c r="AL26" s="3">
        <v>45809</v>
      </c>
      <c r="AM26" s="3">
        <v>45816</v>
      </c>
      <c r="AN26" s="3">
        <v>45817</v>
      </c>
      <c r="AO26" s="3">
        <v>45817</v>
      </c>
      <c r="AP26" s="3">
        <v>45813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45808</v>
      </c>
      <c r="B27" s="14" t="s">
        <v>442</v>
      </c>
      <c r="C27" s="9" t="s">
        <v>73</v>
      </c>
      <c r="D27" s="13" t="s">
        <v>222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45818</v>
      </c>
      <c r="U27" s="11">
        <v>10000</v>
      </c>
      <c r="V27" s="10">
        <v>0</v>
      </c>
      <c r="W27" s="10">
        <v>10000</v>
      </c>
      <c r="X27" s="10">
        <v>10500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123</v>
      </c>
      <c r="AH27" s="1" t="s">
        <v>74</v>
      </c>
      <c r="AI27" s="1">
        <v>2</v>
      </c>
      <c r="AJ27" s="3">
        <v>45818</v>
      </c>
      <c r="AK27" s="3">
        <v>0</v>
      </c>
      <c r="AL27" s="3">
        <v>45809</v>
      </c>
      <c r="AM27" s="3">
        <v>45816</v>
      </c>
      <c r="AN27" s="3">
        <v>45817</v>
      </c>
      <c r="AO27" s="3">
        <v>45817</v>
      </c>
      <c r="AP27" s="3">
        <v>45813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45808</v>
      </c>
      <c r="B28" s="14" t="s">
        <v>443</v>
      </c>
      <c r="C28" s="9" t="s">
        <v>73</v>
      </c>
      <c r="D28" s="13" t="s">
        <v>211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45818</v>
      </c>
      <c r="U28" s="11">
        <v>5000</v>
      </c>
      <c r="V28" s="10">
        <v>5502</v>
      </c>
      <c r="W28" s="10">
        <v>0</v>
      </c>
      <c r="X28" s="10">
        <v>5300</v>
      </c>
      <c r="Y28" s="10">
        <v>0</v>
      </c>
      <c r="Z28" s="9" t="s">
        <v>186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121</v>
      </c>
      <c r="AH28" s="1" t="s">
        <v>74</v>
      </c>
      <c r="AI28" s="1">
        <v>2</v>
      </c>
      <c r="AJ28" s="3">
        <v>45818</v>
      </c>
      <c r="AK28" s="3">
        <v>0</v>
      </c>
      <c r="AL28" s="3">
        <v>45809</v>
      </c>
      <c r="AM28" s="3">
        <v>45816</v>
      </c>
      <c r="AN28" s="3">
        <v>45817</v>
      </c>
      <c r="AO28" s="3">
        <v>45817</v>
      </c>
      <c r="AP28" s="3">
        <v>45813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45808</v>
      </c>
      <c r="B29" s="14" t="s">
        <v>442</v>
      </c>
      <c r="C29" s="9" t="s">
        <v>73</v>
      </c>
      <c r="D29" s="13" t="s">
        <v>222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150</v>
      </c>
      <c r="T29" s="12">
        <v>45820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120</v>
      </c>
      <c r="AH29" s="1" t="s">
        <v>74</v>
      </c>
      <c r="AI29" s="1">
        <v>2</v>
      </c>
      <c r="AJ29" s="3">
        <v>45820</v>
      </c>
      <c r="AK29" s="3">
        <v>0</v>
      </c>
      <c r="AL29" s="3">
        <v>45811</v>
      </c>
      <c r="AM29" s="3">
        <v>45818</v>
      </c>
      <c r="AN29" s="3">
        <v>45819</v>
      </c>
      <c r="AO29" s="3">
        <v>45819</v>
      </c>
      <c r="AP29" s="3">
        <v>45815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45808</v>
      </c>
      <c r="B30" s="14" t="s">
        <v>443</v>
      </c>
      <c r="C30" s="9" t="s">
        <v>73</v>
      </c>
      <c r="D30" s="13" t="s">
        <v>340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444</v>
      </c>
      <c r="T30" s="12">
        <v>45820</v>
      </c>
      <c r="U30" s="11">
        <v>20000</v>
      </c>
      <c r="V30" s="10">
        <v>0</v>
      </c>
      <c r="W30" s="10">
        <v>20000</v>
      </c>
      <c r="X30" s="10">
        <v>8590</v>
      </c>
      <c r="Y30" s="10">
        <v>11980.5</v>
      </c>
      <c r="Z30" s="9" t="s">
        <v>186</v>
      </c>
      <c r="AA30" s="8">
        <v>11213.628195000001</v>
      </c>
      <c r="AB30" s="8">
        <v>11213.628195000001</v>
      </c>
      <c r="AC30" s="8">
        <v>0</v>
      </c>
      <c r="AD30" s="8">
        <v>0</v>
      </c>
      <c r="AE30" s="8">
        <v>0</v>
      </c>
      <c r="AF30" s="8">
        <v>0</v>
      </c>
      <c r="AG30" s="1" t="s">
        <v>120</v>
      </c>
      <c r="AH30" s="1" t="s">
        <v>74</v>
      </c>
      <c r="AI30" s="1">
        <v>2</v>
      </c>
      <c r="AJ30" s="3">
        <v>45820</v>
      </c>
      <c r="AK30" s="3">
        <v>0</v>
      </c>
      <c r="AL30" s="3">
        <v>45811</v>
      </c>
      <c r="AM30" s="3">
        <v>45818</v>
      </c>
      <c r="AN30" s="3">
        <v>45819</v>
      </c>
      <c r="AO30" s="3">
        <v>45819</v>
      </c>
      <c r="AP30" s="3">
        <v>45815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45808</v>
      </c>
      <c r="B31" s="14" t="s">
        <v>442</v>
      </c>
      <c r="C31" s="9" t="s">
        <v>73</v>
      </c>
      <c r="D31" s="13" t="s">
        <v>222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150</v>
      </c>
      <c r="T31" s="12">
        <v>45825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186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45825</v>
      </c>
      <c r="AK31" s="3">
        <v>0</v>
      </c>
      <c r="AL31" s="3">
        <v>45816</v>
      </c>
      <c r="AM31" s="3">
        <v>45823</v>
      </c>
      <c r="AN31" s="3">
        <v>45824</v>
      </c>
      <c r="AO31" s="3">
        <v>45824</v>
      </c>
      <c r="AP31" s="3">
        <v>45820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45808</v>
      </c>
      <c r="B32" s="14" t="s">
        <v>443</v>
      </c>
      <c r="C32" s="9" t="s">
        <v>73</v>
      </c>
      <c r="D32" s="13" t="s">
        <v>340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444</v>
      </c>
      <c r="T32" s="12">
        <v>45825</v>
      </c>
      <c r="U32" s="11">
        <v>15000</v>
      </c>
      <c r="V32" s="10">
        <v>0</v>
      </c>
      <c r="W32" s="10">
        <v>15000</v>
      </c>
      <c r="X32" s="10">
        <v>0</v>
      </c>
      <c r="Y32" s="10">
        <v>15750</v>
      </c>
      <c r="Z32" s="9" t="s">
        <v>186</v>
      </c>
      <c r="AA32" s="8">
        <v>14039.85</v>
      </c>
      <c r="AB32" s="8">
        <v>14039.85</v>
      </c>
      <c r="AC32" s="8">
        <v>0</v>
      </c>
      <c r="AD32" s="8">
        <v>0</v>
      </c>
      <c r="AE32" s="8">
        <v>0</v>
      </c>
      <c r="AF32" s="8">
        <v>0</v>
      </c>
      <c r="AG32" s="1" t="s">
        <v>120</v>
      </c>
      <c r="AH32" s="1" t="s">
        <v>74</v>
      </c>
      <c r="AI32" s="1">
        <v>2</v>
      </c>
      <c r="AJ32" s="3">
        <v>45825</v>
      </c>
      <c r="AK32" s="3">
        <v>0</v>
      </c>
      <c r="AL32" s="3">
        <v>45816</v>
      </c>
      <c r="AM32" s="3">
        <v>45823</v>
      </c>
      <c r="AN32" s="3">
        <v>45824</v>
      </c>
      <c r="AO32" s="3">
        <v>45824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0</v>
      </c>
    </row>
    <row r="33" spans="1:56" ht="27.75" customHeight="1" x14ac:dyDescent="0.45">
      <c r="A33" s="3">
        <v>45812</v>
      </c>
      <c r="B33" s="14" t="s">
        <v>469</v>
      </c>
      <c r="C33" s="9" t="s">
        <v>73</v>
      </c>
      <c r="D33" s="13" t="s">
        <v>183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444</v>
      </c>
      <c r="T33" s="12">
        <v>45820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186</v>
      </c>
      <c r="AA33" s="8">
        <v>8801.1</v>
      </c>
      <c r="AB33" s="8">
        <v>8801.1</v>
      </c>
      <c r="AC33" s="8">
        <v>0</v>
      </c>
      <c r="AD33" s="8">
        <v>0</v>
      </c>
      <c r="AE33" s="8">
        <v>0</v>
      </c>
      <c r="AF33" s="8" t="s">
        <v>470</v>
      </c>
      <c r="AG33" s="1" t="s">
        <v>120</v>
      </c>
      <c r="AH33" s="1" t="s">
        <v>74</v>
      </c>
      <c r="AI33" s="1">
        <v>2</v>
      </c>
      <c r="AJ33" s="3">
        <v>45820</v>
      </c>
      <c r="AK33" s="3">
        <v>0</v>
      </c>
      <c r="AL33" s="3">
        <v>45811</v>
      </c>
      <c r="AM33" s="3">
        <v>45818</v>
      </c>
      <c r="AN33" s="3">
        <v>45819</v>
      </c>
      <c r="AO33" s="3">
        <v>45819</v>
      </c>
      <c r="AP33" s="3">
        <v>45815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0</v>
      </c>
    </row>
    <row r="34" spans="1:56" ht="27.75" customHeight="1" x14ac:dyDescent="0.45">
      <c r="A34" s="3">
        <v>45812</v>
      </c>
      <c r="B34" s="14" t="s">
        <v>469</v>
      </c>
      <c r="C34" s="9" t="s">
        <v>73</v>
      </c>
      <c r="D34" s="13" t="s">
        <v>222</v>
      </c>
      <c r="E34" s="9">
        <v>19</v>
      </c>
      <c r="F34" s="9">
        <v>30</v>
      </c>
      <c r="G34" s="9" t="s">
        <v>60</v>
      </c>
      <c r="H34" s="9">
        <v>0</v>
      </c>
      <c r="I34" s="9">
        <v>63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444</v>
      </c>
      <c r="T34" s="12">
        <v>45820</v>
      </c>
      <c r="U34" s="11">
        <v>10000</v>
      </c>
      <c r="V34" s="10">
        <v>0</v>
      </c>
      <c r="W34" s="10">
        <v>10000</v>
      </c>
      <c r="X34" s="10">
        <v>0</v>
      </c>
      <c r="Y34" s="10">
        <v>10500</v>
      </c>
      <c r="Z34" s="9" t="s">
        <v>186</v>
      </c>
      <c r="AA34" s="8">
        <v>8801.1</v>
      </c>
      <c r="AB34" s="8">
        <v>0</v>
      </c>
      <c r="AC34" s="8">
        <v>8801.1</v>
      </c>
      <c r="AD34" s="8">
        <v>0</v>
      </c>
      <c r="AE34" s="8">
        <v>0</v>
      </c>
      <c r="AF34" s="8" t="s">
        <v>470</v>
      </c>
      <c r="AG34" s="1" t="s">
        <v>120</v>
      </c>
      <c r="AH34" s="1" t="s">
        <v>74</v>
      </c>
      <c r="AI34" s="1">
        <v>2</v>
      </c>
      <c r="AJ34" s="3">
        <v>45820</v>
      </c>
      <c r="AK34" s="3">
        <v>0</v>
      </c>
      <c r="AL34" s="3">
        <v>45811</v>
      </c>
      <c r="AM34" s="3">
        <v>45818</v>
      </c>
      <c r="AN34" s="3">
        <v>45819</v>
      </c>
      <c r="AO34" s="3">
        <v>45819</v>
      </c>
      <c r="AP34" s="3">
        <v>45815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662.93796800000007</v>
      </c>
    </row>
    <row r="35" spans="1:56" ht="27.75" customHeight="1" x14ac:dyDescent="0.45">
      <c r="A35" s="3">
        <v>45812</v>
      </c>
      <c r="B35" s="14" t="s">
        <v>469</v>
      </c>
      <c r="C35" s="9" t="s">
        <v>73</v>
      </c>
      <c r="D35" s="13" t="s">
        <v>471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444</v>
      </c>
      <c r="T35" s="12">
        <v>45820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 t="s">
        <v>470</v>
      </c>
      <c r="AG35" s="1" t="s">
        <v>120</v>
      </c>
      <c r="AH35" s="1" t="s">
        <v>74</v>
      </c>
      <c r="AI35" s="1">
        <v>2</v>
      </c>
      <c r="AJ35" s="3">
        <v>45820</v>
      </c>
      <c r="AK35" s="3">
        <v>0</v>
      </c>
      <c r="AL35" s="3">
        <v>45811</v>
      </c>
      <c r="AM35" s="3">
        <v>45818</v>
      </c>
      <c r="AN35" s="3">
        <v>45819</v>
      </c>
      <c r="AO35" s="3">
        <v>45819</v>
      </c>
      <c r="AP35" s="3">
        <v>45815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331.46898400000003</v>
      </c>
    </row>
    <row r="36" spans="1:56" ht="27.75" customHeight="1" x14ac:dyDescent="0.45">
      <c r="A36" s="3">
        <v>45812</v>
      </c>
      <c r="B36" s="14" t="s">
        <v>469</v>
      </c>
      <c r="C36" s="9" t="s">
        <v>73</v>
      </c>
      <c r="D36" s="13" t="s">
        <v>211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444</v>
      </c>
      <c r="T36" s="12">
        <v>45822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186</v>
      </c>
      <c r="AA36" s="8">
        <v>4400.55</v>
      </c>
      <c r="AB36" s="8">
        <v>0</v>
      </c>
      <c r="AC36" s="8">
        <v>4400.55</v>
      </c>
      <c r="AD36" s="8">
        <v>0</v>
      </c>
      <c r="AE36" s="8">
        <v>0</v>
      </c>
      <c r="AF36" s="8" t="s">
        <v>461</v>
      </c>
      <c r="AG36" s="1" t="s">
        <v>122</v>
      </c>
      <c r="AH36" s="1" t="s">
        <v>74</v>
      </c>
      <c r="AI36" s="1">
        <v>2</v>
      </c>
      <c r="AJ36" s="3">
        <v>45822</v>
      </c>
      <c r="AK36" s="3">
        <v>0</v>
      </c>
      <c r="AL36" s="3">
        <v>45813</v>
      </c>
      <c r="AM36" s="3">
        <v>45820</v>
      </c>
      <c r="AN36" s="3">
        <v>45821</v>
      </c>
      <c r="AO36" s="3">
        <v>45821</v>
      </c>
      <c r="AP36" s="3">
        <v>45817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331.46898400000003</v>
      </c>
    </row>
    <row r="37" spans="1:56" ht="27.75" customHeight="1" x14ac:dyDescent="0.45">
      <c r="A37" s="3">
        <v>45812</v>
      </c>
      <c r="B37" s="14" t="s">
        <v>469</v>
      </c>
      <c r="C37" s="9" t="s">
        <v>73</v>
      </c>
      <c r="D37" s="13" t="s">
        <v>472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444</v>
      </c>
      <c r="T37" s="12">
        <v>45822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186</v>
      </c>
      <c r="AA37" s="8">
        <v>4400.55</v>
      </c>
      <c r="AB37" s="8">
        <v>0</v>
      </c>
      <c r="AC37" s="8">
        <v>4400.55</v>
      </c>
      <c r="AD37" s="8">
        <v>0</v>
      </c>
      <c r="AE37" s="8">
        <v>0</v>
      </c>
      <c r="AF37" s="8" t="s">
        <v>461</v>
      </c>
      <c r="AG37" s="1" t="s">
        <v>120</v>
      </c>
      <c r="AH37" s="1" t="s">
        <v>74</v>
      </c>
      <c r="AI37" s="1">
        <v>2</v>
      </c>
      <c r="AJ37" s="3">
        <v>45822</v>
      </c>
      <c r="AK37" s="3">
        <v>0</v>
      </c>
      <c r="AL37" s="3">
        <v>45813</v>
      </c>
      <c r="AM37" s="3">
        <v>45820</v>
      </c>
      <c r="AN37" s="3">
        <v>45821</v>
      </c>
      <c r="AO37" s="3">
        <v>45821</v>
      </c>
      <c r="AP37" s="3">
        <v>45817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331.46898400000003</v>
      </c>
    </row>
    <row r="38" spans="1:56" ht="27.75" customHeight="1" x14ac:dyDescent="0.45">
      <c r="A38" s="3">
        <v>45812</v>
      </c>
      <c r="B38" s="14" t="s">
        <v>469</v>
      </c>
      <c r="C38" s="9" t="s">
        <v>73</v>
      </c>
      <c r="D38" s="13" t="s">
        <v>473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444</v>
      </c>
      <c r="T38" s="12">
        <v>45822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186</v>
      </c>
      <c r="AA38" s="8">
        <v>4400.55</v>
      </c>
      <c r="AB38" s="8">
        <v>0</v>
      </c>
      <c r="AC38" s="8">
        <v>4400.55</v>
      </c>
      <c r="AD38" s="8">
        <v>0</v>
      </c>
      <c r="AE38" s="8">
        <v>0</v>
      </c>
      <c r="AF38" s="8" t="s">
        <v>461</v>
      </c>
      <c r="AG38" s="1" t="s">
        <v>120</v>
      </c>
      <c r="AH38" s="1" t="s">
        <v>74</v>
      </c>
      <c r="AI38" s="1">
        <v>2</v>
      </c>
      <c r="AJ38" s="3">
        <v>45822</v>
      </c>
      <c r="AK38" s="3">
        <v>0</v>
      </c>
      <c r="AL38" s="3">
        <v>45813</v>
      </c>
      <c r="AM38" s="3">
        <v>45820</v>
      </c>
      <c r="AN38" s="3">
        <v>45821</v>
      </c>
      <c r="AO38" s="3">
        <v>45821</v>
      </c>
      <c r="AP38" s="3">
        <v>45817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331.46898400000003</v>
      </c>
    </row>
    <row r="39" spans="1:56" ht="27.75" customHeight="1" x14ac:dyDescent="0.45">
      <c r="A39" s="3">
        <v>45812</v>
      </c>
      <c r="B39" s="14" t="s">
        <v>474</v>
      </c>
      <c r="C39" s="9" t="s">
        <v>73</v>
      </c>
      <c r="D39" s="13" t="s">
        <v>59</v>
      </c>
      <c r="E39" s="9">
        <v>19</v>
      </c>
      <c r="F39" s="9">
        <v>36</v>
      </c>
      <c r="G39" s="9" t="s">
        <v>60</v>
      </c>
      <c r="H39" s="9">
        <v>0</v>
      </c>
      <c r="I39" s="9">
        <v>75</v>
      </c>
      <c r="J39" s="9" t="s">
        <v>78</v>
      </c>
      <c r="K39" s="9">
        <v>5</v>
      </c>
      <c r="L39" s="9" t="s">
        <v>93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444</v>
      </c>
      <c r="T39" s="12">
        <v>45822</v>
      </c>
      <c r="U39" s="11">
        <v>10000</v>
      </c>
      <c r="V39" s="10">
        <v>0</v>
      </c>
      <c r="W39" s="10">
        <v>10000</v>
      </c>
      <c r="X39" s="10">
        <v>0</v>
      </c>
      <c r="Y39" s="10">
        <v>0</v>
      </c>
      <c r="Z39" s="9" t="s">
        <v>186</v>
      </c>
      <c r="AA39" s="8">
        <v>10477.5</v>
      </c>
      <c r="AB39" s="8">
        <v>0</v>
      </c>
      <c r="AC39" s="8">
        <v>10477.5</v>
      </c>
      <c r="AD39" s="8">
        <v>0</v>
      </c>
      <c r="AE39" s="8">
        <v>0</v>
      </c>
      <c r="AF39" s="8" t="s">
        <v>461</v>
      </c>
      <c r="AG39" s="1" t="s">
        <v>122</v>
      </c>
      <c r="AH39" s="1" t="s">
        <v>77</v>
      </c>
      <c r="AI39" s="1">
        <v>2</v>
      </c>
      <c r="AJ39" s="3">
        <v>45822</v>
      </c>
      <c r="AK39" s="3">
        <v>0</v>
      </c>
      <c r="AL39" s="3">
        <v>0</v>
      </c>
      <c r="AM39" s="3">
        <v>0</v>
      </c>
      <c r="AN39" s="3">
        <v>0</v>
      </c>
      <c r="AO39" s="3">
        <v>45820</v>
      </c>
      <c r="AP39" s="3">
        <v>45817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789.21186666666665</v>
      </c>
    </row>
    <row r="40" spans="1:56" ht="27.75" customHeight="1" x14ac:dyDescent="0.45">
      <c r="A40" s="3">
        <v>45812</v>
      </c>
      <c r="B40" s="14" t="s">
        <v>469</v>
      </c>
      <c r="C40" s="9" t="s">
        <v>73</v>
      </c>
      <c r="D40" s="13" t="s">
        <v>475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93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444</v>
      </c>
      <c r="T40" s="12">
        <v>45825</v>
      </c>
      <c r="U40" s="11">
        <v>3000</v>
      </c>
      <c r="V40" s="10">
        <v>0</v>
      </c>
      <c r="W40" s="10">
        <v>3000</v>
      </c>
      <c r="X40" s="10">
        <v>0</v>
      </c>
      <c r="Y40" s="10">
        <v>3150</v>
      </c>
      <c r="Z40" s="9" t="s">
        <v>186</v>
      </c>
      <c r="AA40" s="8">
        <v>2640.33</v>
      </c>
      <c r="AB40" s="8">
        <v>0</v>
      </c>
      <c r="AC40" s="8">
        <v>2640.33</v>
      </c>
      <c r="AD40" s="8">
        <v>0</v>
      </c>
      <c r="AE40" s="8">
        <v>0</v>
      </c>
      <c r="AF40" s="8" t="s">
        <v>462</v>
      </c>
      <c r="AG40" s="1" t="s">
        <v>120</v>
      </c>
      <c r="AH40" s="1" t="s">
        <v>74</v>
      </c>
      <c r="AI40" s="1">
        <v>2</v>
      </c>
      <c r="AJ40" s="3">
        <v>45825</v>
      </c>
      <c r="AK40" s="3">
        <v>0</v>
      </c>
      <c r="AL40" s="3">
        <v>45816</v>
      </c>
      <c r="AM40" s="3">
        <v>45823</v>
      </c>
      <c r="AN40" s="3">
        <v>45824</v>
      </c>
      <c r="AO40" s="3">
        <v>45824</v>
      </c>
      <c r="AP40" s="3">
        <v>45820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198.88139040000004</v>
      </c>
    </row>
    <row r="41" spans="1:56" ht="27.75" customHeight="1" x14ac:dyDescent="0.45">
      <c r="A41" s="3">
        <v>45812</v>
      </c>
      <c r="B41" s="14" t="s">
        <v>469</v>
      </c>
      <c r="C41" s="9" t="s">
        <v>73</v>
      </c>
      <c r="D41" s="13" t="s">
        <v>222</v>
      </c>
      <c r="E41" s="9">
        <v>19</v>
      </c>
      <c r="F41" s="9">
        <v>30</v>
      </c>
      <c r="G41" s="9" t="s">
        <v>60</v>
      </c>
      <c r="H41" s="9">
        <v>0</v>
      </c>
      <c r="I41" s="9">
        <v>63</v>
      </c>
      <c r="J41" s="9" t="s">
        <v>78</v>
      </c>
      <c r="K41" s="9">
        <v>5</v>
      </c>
      <c r="L41" s="9" t="s">
        <v>92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444</v>
      </c>
      <c r="T41" s="12">
        <v>45825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186</v>
      </c>
      <c r="AA41" s="8">
        <v>8801.1</v>
      </c>
      <c r="AB41" s="8">
        <v>0</v>
      </c>
      <c r="AC41" s="8">
        <v>8801.1</v>
      </c>
      <c r="AD41" s="8">
        <v>0</v>
      </c>
      <c r="AE41" s="8">
        <v>0</v>
      </c>
      <c r="AF41" s="8" t="s">
        <v>462</v>
      </c>
      <c r="AG41" s="1" t="s">
        <v>120</v>
      </c>
      <c r="AH41" s="1" t="s">
        <v>74</v>
      </c>
      <c r="AI41" s="1">
        <v>2</v>
      </c>
      <c r="AJ41" s="3">
        <v>45825</v>
      </c>
      <c r="AK41" s="3">
        <v>0</v>
      </c>
      <c r="AL41" s="3">
        <v>45816</v>
      </c>
      <c r="AM41" s="3">
        <v>45823</v>
      </c>
      <c r="AN41" s="3">
        <v>45824</v>
      </c>
      <c r="AO41" s="3">
        <v>45824</v>
      </c>
      <c r="AP41" s="3">
        <v>45820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187</v>
      </c>
      <c r="BD41" s="56">
        <v>662.93796800000007</v>
      </c>
    </row>
    <row r="42" spans="1:56" ht="27.75" customHeight="1" x14ac:dyDescent="0.45">
      <c r="A42" s="3">
        <v>45812</v>
      </c>
      <c r="B42" s="14" t="s">
        <v>476</v>
      </c>
      <c r="C42" s="9" t="s">
        <v>73</v>
      </c>
      <c r="D42" s="13" t="s">
        <v>59</v>
      </c>
      <c r="E42" s="9">
        <v>19</v>
      </c>
      <c r="F42" s="9">
        <v>36</v>
      </c>
      <c r="G42" s="9" t="s">
        <v>60</v>
      </c>
      <c r="H42" s="9">
        <v>0</v>
      </c>
      <c r="I42" s="9">
        <v>75</v>
      </c>
      <c r="J42" s="9" t="s">
        <v>78</v>
      </c>
      <c r="K42" s="9">
        <v>5</v>
      </c>
      <c r="L42" s="9" t="s">
        <v>93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444</v>
      </c>
      <c r="T42" s="12">
        <v>45825</v>
      </c>
      <c r="U42" s="11">
        <v>10000</v>
      </c>
      <c r="V42" s="10">
        <v>0</v>
      </c>
      <c r="W42" s="10">
        <v>10000</v>
      </c>
      <c r="X42" s="10">
        <v>0</v>
      </c>
      <c r="Y42" s="10">
        <v>0</v>
      </c>
      <c r="Z42" s="9" t="s">
        <v>186</v>
      </c>
      <c r="AA42" s="8">
        <v>10477.5</v>
      </c>
      <c r="AB42" s="8">
        <v>0</v>
      </c>
      <c r="AC42" s="8">
        <v>10477.5</v>
      </c>
      <c r="AD42" s="8">
        <v>0</v>
      </c>
      <c r="AE42" s="8">
        <v>0</v>
      </c>
      <c r="AF42" s="8" t="s">
        <v>462</v>
      </c>
      <c r="AG42" s="1" t="s">
        <v>120</v>
      </c>
      <c r="AH42" s="1" t="s">
        <v>77</v>
      </c>
      <c r="AI42" s="1">
        <v>2</v>
      </c>
      <c r="AJ42" s="3">
        <v>45825</v>
      </c>
      <c r="AK42" s="3">
        <v>0</v>
      </c>
      <c r="AL42" s="3">
        <v>0</v>
      </c>
      <c r="AM42" s="3">
        <v>0</v>
      </c>
      <c r="AN42" s="3">
        <v>0</v>
      </c>
      <c r="AO42" s="3">
        <v>45823</v>
      </c>
      <c r="AP42" s="3">
        <v>45820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187</v>
      </c>
      <c r="BD42" s="56">
        <v>789.21186666666665</v>
      </c>
    </row>
    <row r="43" spans="1:56" ht="27.75" customHeight="1" x14ac:dyDescent="0.45">
      <c r="A43" s="3">
        <v>45812</v>
      </c>
      <c r="B43" s="14" t="s">
        <v>469</v>
      </c>
      <c r="C43" s="9" t="s">
        <v>73</v>
      </c>
      <c r="D43" s="13" t="s">
        <v>477</v>
      </c>
      <c r="E43" s="9">
        <v>19</v>
      </c>
      <c r="F43" s="9">
        <v>30</v>
      </c>
      <c r="G43" s="9" t="s">
        <v>60</v>
      </c>
      <c r="H43" s="9">
        <v>0</v>
      </c>
      <c r="I43" s="9">
        <v>63</v>
      </c>
      <c r="J43" s="9" t="s">
        <v>78</v>
      </c>
      <c r="K43" s="9">
        <v>5</v>
      </c>
      <c r="L43" s="9" t="s">
        <v>92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444</v>
      </c>
      <c r="T43" s="12">
        <v>45827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186</v>
      </c>
      <c r="AA43" s="8">
        <v>4400.55</v>
      </c>
      <c r="AB43" s="8">
        <v>0</v>
      </c>
      <c r="AC43" s="8">
        <v>4400.55</v>
      </c>
      <c r="AD43" s="8">
        <v>0</v>
      </c>
      <c r="AE43" s="8">
        <v>0</v>
      </c>
      <c r="AF43" s="8" t="s">
        <v>467</v>
      </c>
      <c r="AG43" s="1" t="s">
        <v>120</v>
      </c>
      <c r="AH43" s="1" t="s">
        <v>74</v>
      </c>
      <c r="AI43" s="1">
        <v>2</v>
      </c>
      <c r="AJ43" s="3">
        <v>45827</v>
      </c>
      <c r="AK43" s="3">
        <v>0</v>
      </c>
      <c r="AL43" s="3">
        <v>45818</v>
      </c>
      <c r="AM43" s="3">
        <v>45825</v>
      </c>
      <c r="AN43" s="3">
        <v>45826</v>
      </c>
      <c r="AO43" s="3">
        <v>45826</v>
      </c>
      <c r="AP43" s="3">
        <v>45822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187</v>
      </c>
      <c r="BD43" s="56">
        <v>331.46898400000003</v>
      </c>
    </row>
    <row r="44" spans="1:56" ht="27.75" customHeight="1" x14ac:dyDescent="0.45">
      <c r="A44" s="3">
        <v>45812</v>
      </c>
      <c r="B44" s="14" t="s">
        <v>469</v>
      </c>
      <c r="C44" s="9" t="s">
        <v>73</v>
      </c>
      <c r="D44" s="13" t="s">
        <v>478</v>
      </c>
      <c r="E44" s="9">
        <v>19</v>
      </c>
      <c r="F44" s="9">
        <v>30</v>
      </c>
      <c r="G44" s="9" t="s">
        <v>60</v>
      </c>
      <c r="H44" s="9">
        <v>0</v>
      </c>
      <c r="I44" s="9">
        <v>63</v>
      </c>
      <c r="J44" s="9" t="s">
        <v>78</v>
      </c>
      <c r="K44" s="9">
        <v>5</v>
      </c>
      <c r="L44" s="9" t="s">
        <v>92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444</v>
      </c>
      <c r="T44" s="12">
        <v>45827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186</v>
      </c>
      <c r="AA44" s="8">
        <v>4400.55</v>
      </c>
      <c r="AB44" s="8">
        <v>0</v>
      </c>
      <c r="AC44" s="8">
        <v>4400.55</v>
      </c>
      <c r="AD44" s="8">
        <v>0</v>
      </c>
      <c r="AE44" s="8">
        <v>0</v>
      </c>
      <c r="AF44" s="8" t="s">
        <v>467</v>
      </c>
      <c r="AG44" s="1" t="s">
        <v>120</v>
      </c>
      <c r="AH44" s="1" t="s">
        <v>74</v>
      </c>
      <c r="AI44" s="1">
        <v>2</v>
      </c>
      <c r="AJ44" s="3">
        <v>45827</v>
      </c>
      <c r="AK44" s="3">
        <v>0</v>
      </c>
      <c r="AL44" s="3">
        <v>45818</v>
      </c>
      <c r="AM44" s="3">
        <v>45825</v>
      </c>
      <c r="AN44" s="3">
        <v>45826</v>
      </c>
      <c r="AO44" s="3">
        <v>45826</v>
      </c>
      <c r="AP44" s="3">
        <v>45822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187</v>
      </c>
      <c r="BD44" s="56">
        <v>331.46898400000003</v>
      </c>
    </row>
    <row r="45" spans="1:56" ht="27.75" customHeight="1" x14ac:dyDescent="0.45">
      <c r="A45" s="3">
        <v>45812</v>
      </c>
      <c r="B45" s="14" t="s">
        <v>469</v>
      </c>
      <c r="C45" s="9" t="s">
        <v>73</v>
      </c>
      <c r="D45" s="13" t="s">
        <v>340</v>
      </c>
      <c r="E45" s="9">
        <v>19</v>
      </c>
      <c r="F45" s="9">
        <v>30</v>
      </c>
      <c r="G45" s="9" t="s">
        <v>60</v>
      </c>
      <c r="H45" s="9">
        <v>0</v>
      </c>
      <c r="I45" s="9">
        <v>63</v>
      </c>
      <c r="J45" s="9" t="s">
        <v>78</v>
      </c>
      <c r="K45" s="9">
        <v>5</v>
      </c>
      <c r="L45" s="9" t="s">
        <v>92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444</v>
      </c>
      <c r="T45" s="12">
        <v>45827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186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467</v>
      </c>
      <c r="AG45" s="1" t="s">
        <v>120</v>
      </c>
      <c r="AH45" s="1" t="s">
        <v>74</v>
      </c>
      <c r="AI45" s="1">
        <v>2</v>
      </c>
      <c r="AJ45" s="3">
        <v>45827</v>
      </c>
      <c r="AK45" s="3">
        <v>0</v>
      </c>
      <c r="AL45" s="3">
        <v>45818</v>
      </c>
      <c r="AM45" s="3">
        <v>45825</v>
      </c>
      <c r="AN45" s="3">
        <v>45826</v>
      </c>
      <c r="AO45" s="3">
        <v>45826</v>
      </c>
      <c r="AP45" s="3">
        <v>45822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187</v>
      </c>
      <c r="BD45" s="56">
        <v>662.93796800000007</v>
      </c>
    </row>
    <row r="46" spans="1:56" ht="27.75" customHeight="1" x14ac:dyDescent="0.45">
      <c r="A46" s="3">
        <v>45812</v>
      </c>
      <c r="B46" s="14" t="s">
        <v>479</v>
      </c>
      <c r="C46" s="9" t="s">
        <v>73</v>
      </c>
      <c r="D46" s="13" t="s">
        <v>480</v>
      </c>
      <c r="E46" s="9">
        <v>19</v>
      </c>
      <c r="F46" s="9">
        <v>30</v>
      </c>
      <c r="G46" s="9" t="s">
        <v>60</v>
      </c>
      <c r="H46" s="9">
        <v>0</v>
      </c>
      <c r="I46" s="9">
        <v>63</v>
      </c>
      <c r="J46" s="9" t="s">
        <v>78</v>
      </c>
      <c r="K46" s="9">
        <v>5</v>
      </c>
      <c r="L46" s="9" t="s">
        <v>92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444</v>
      </c>
      <c r="T46" s="12">
        <v>45827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186</v>
      </c>
      <c r="AA46" s="8">
        <v>4400.55</v>
      </c>
      <c r="AB46" s="8">
        <v>0</v>
      </c>
      <c r="AC46" s="8">
        <v>4400.55</v>
      </c>
      <c r="AD46" s="8">
        <v>0</v>
      </c>
      <c r="AE46" s="8">
        <v>0</v>
      </c>
      <c r="AF46" s="8" t="s">
        <v>481</v>
      </c>
      <c r="AG46" s="1" t="s">
        <v>120</v>
      </c>
      <c r="AH46" s="1" t="s">
        <v>74</v>
      </c>
      <c r="AI46" s="1">
        <v>2</v>
      </c>
      <c r="AJ46" s="3">
        <v>45827</v>
      </c>
      <c r="AK46" s="3">
        <v>0</v>
      </c>
      <c r="AL46" s="3">
        <v>45818</v>
      </c>
      <c r="AM46" s="3">
        <v>45825</v>
      </c>
      <c r="AN46" s="3">
        <v>45826</v>
      </c>
      <c r="AO46" s="3">
        <v>45826</v>
      </c>
      <c r="AP46" s="3">
        <v>45822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187</v>
      </c>
      <c r="BD46" s="56">
        <v>331.46898400000003</v>
      </c>
    </row>
    <row r="47" spans="1:56" ht="27.75" customHeight="1" x14ac:dyDescent="0.45">
      <c r="A47" s="3">
        <v>45812</v>
      </c>
      <c r="B47" s="14" t="s">
        <v>479</v>
      </c>
      <c r="C47" s="9" t="s">
        <v>73</v>
      </c>
      <c r="D47" s="13" t="s">
        <v>482</v>
      </c>
      <c r="E47" s="9">
        <v>19</v>
      </c>
      <c r="F47" s="9">
        <v>30</v>
      </c>
      <c r="G47" s="9" t="s">
        <v>60</v>
      </c>
      <c r="H47" s="9">
        <v>0</v>
      </c>
      <c r="I47" s="9">
        <v>63</v>
      </c>
      <c r="J47" s="9" t="s">
        <v>78</v>
      </c>
      <c r="K47" s="9">
        <v>5</v>
      </c>
      <c r="L47" s="9" t="s">
        <v>92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444</v>
      </c>
      <c r="T47" s="12">
        <v>45827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186</v>
      </c>
      <c r="AA47" s="8">
        <v>4400.55</v>
      </c>
      <c r="AB47" s="8">
        <v>0</v>
      </c>
      <c r="AC47" s="8">
        <v>4400.55</v>
      </c>
      <c r="AD47" s="8">
        <v>0</v>
      </c>
      <c r="AE47" s="8">
        <v>0</v>
      </c>
      <c r="AF47" s="8" t="s">
        <v>481</v>
      </c>
      <c r="AG47" s="1" t="s">
        <v>120</v>
      </c>
      <c r="AH47" s="1" t="s">
        <v>74</v>
      </c>
      <c r="AI47" s="1">
        <v>2</v>
      </c>
      <c r="AJ47" s="3">
        <v>45827</v>
      </c>
      <c r="AK47" s="3">
        <v>0</v>
      </c>
      <c r="AL47" s="3">
        <v>45818</v>
      </c>
      <c r="AM47" s="3">
        <v>45825</v>
      </c>
      <c r="AN47" s="3">
        <v>45826</v>
      </c>
      <c r="AO47" s="3">
        <v>45826</v>
      </c>
      <c r="AP47" s="3">
        <v>45822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187</v>
      </c>
      <c r="BD47" s="56">
        <v>331.46898400000003</v>
      </c>
    </row>
    <row r="48" spans="1:56" ht="27.75" customHeight="1" x14ac:dyDescent="0.45">
      <c r="A48" s="3">
        <v>45812</v>
      </c>
      <c r="B48" s="14" t="s">
        <v>483</v>
      </c>
      <c r="C48" s="9" t="s">
        <v>73</v>
      </c>
      <c r="D48" s="13" t="s">
        <v>340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92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444</v>
      </c>
      <c r="T48" s="12">
        <v>45827</v>
      </c>
      <c r="U48" s="11">
        <v>10000</v>
      </c>
      <c r="V48" s="10">
        <v>0</v>
      </c>
      <c r="W48" s="10">
        <v>10000</v>
      </c>
      <c r="X48" s="10">
        <v>0</v>
      </c>
      <c r="Y48" s="10">
        <v>10500</v>
      </c>
      <c r="Z48" s="9" t="s">
        <v>186</v>
      </c>
      <c r="AA48" s="8">
        <v>9359.9000000000015</v>
      </c>
      <c r="AB48" s="8">
        <v>0</v>
      </c>
      <c r="AC48" s="8">
        <v>9359.9000000000015</v>
      </c>
      <c r="AD48" s="8">
        <v>0</v>
      </c>
      <c r="AE48" s="8">
        <v>0</v>
      </c>
      <c r="AF48" s="8" t="s">
        <v>481</v>
      </c>
      <c r="AG48" s="1" t="s">
        <v>120</v>
      </c>
      <c r="AH48" s="1" t="s">
        <v>74</v>
      </c>
      <c r="AI48" s="1">
        <v>2</v>
      </c>
      <c r="AJ48" s="3">
        <v>45827</v>
      </c>
      <c r="AK48" s="3">
        <v>0</v>
      </c>
      <c r="AL48" s="3">
        <v>45818</v>
      </c>
      <c r="AM48" s="3">
        <v>45825</v>
      </c>
      <c r="AN48" s="3">
        <v>45826</v>
      </c>
      <c r="AO48" s="3">
        <v>45826</v>
      </c>
      <c r="AP48" s="3">
        <v>45822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187</v>
      </c>
      <c r="BD48" s="56">
        <v>705.02926755555563</v>
      </c>
    </row>
    <row r="49" spans="1:56" ht="27.75" customHeight="1" x14ac:dyDescent="0.45">
      <c r="A49" s="3">
        <v>45812</v>
      </c>
      <c r="B49" s="14" t="s">
        <v>483</v>
      </c>
      <c r="C49" s="9" t="s">
        <v>73</v>
      </c>
      <c r="D49" s="13" t="s">
        <v>484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92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444</v>
      </c>
      <c r="T49" s="12">
        <v>45827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186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481</v>
      </c>
      <c r="AG49" s="1" t="s">
        <v>120</v>
      </c>
      <c r="AH49" s="1" t="s">
        <v>74</v>
      </c>
      <c r="AI49" s="1">
        <v>2</v>
      </c>
      <c r="AJ49" s="3">
        <v>45827</v>
      </c>
      <c r="AK49" s="3">
        <v>0</v>
      </c>
      <c r="AL49" s="3">
        <v>45818</v>
      </c>
      <c r="AM49" s="3">
        <v>45825</v>
      </c>
      <c r="AN49" s="3">
        <v>45826</v>
      </c>
      <c r="AO49" s="3">
        <v>45826</v>
      </c>
      <c r="AP49" s="3">
        <v>45822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187</v>
      </c>
      <c r="BD49" s="56">
        <v>352.51463377777782</v>
      </c>
    </row>
    <row r="50" spans="1:56" ht="27.75" customHeight="1" x14ac:dyDescent="0.45">
      <c r="A50" s="3">
        <v>45812</v>
      </c>
      <c r="B50" s="14" t="s">
        <v>479</v>
      </c>
      <c r="C50" s="9" t="s">
        <v>73</v>
      </c>
      <c r="D50" s="13" t="s">
        <v>485</v>
      </c>
      <c r="E50" s="9">
        <v>19</v>
      </c>
      <c r="F50" s="9">
        <v>30</v>
      </c>
      <c r="G50" s="9" t="s">
        <v>60</v>
      </c>
      <c r="H50" s="9">
        <v>0</v>
      </c>
      <c r="I50" s="9">
        <v>63</v>
      </c>
      <c r="J50" s="9" t="s">
        <v>78</v>
      </c>
      <c r="K50" s="9">
        <v>5</v>
      </c>
      <c r="L50" s="9" t="s">
        <v>92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444</v>
      </c>
      <c r="T50" s="12">
        <v>45828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186</v>
      </c>
      <c r="AA50" s="8">
        <v>4400.55</v>
      </c>
      <c r="AB50" s="8">
        <v>0</v>
      </c>
      <c r="AC50" s="8">
        <v>4400.55</v>
      </c>
      <c r="AD50" s="8">
        <v>0</v>
      </c>
      <c r="AE50" s="8">
        <v>0</v>
      </c>
      <c r="AF50" s="8" t="s">
        <v>486</v>
      </c>
      <c r="AG50" s="1" t="s">
        <v>120</v>
      </c>
      <c r="AH50" s="1" t="s">
        <v>74</v>
      </c>
      <c r="AI50" s="1">
        <v>2</v>
      </c>
      <c r="AJ50" s="3">
        <v>45828</v>
      </c>
      <c r="AK50" s="3">
        <v>0</v>
      </c>
      <c r="AL50" s="3">
        <v>45819</v>
      </c>
      <c r="AM50" s="3">
        <v>45826</v>
      </c>
      <c r="AN50" s="3">
        <v>45827</v>
      </c>
      <c r="AO50" s="3">
        <v>45827</v>
      </c>
      <c r="AP50" s="3">
        <v>45823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187</v>
      </c>
      <c r="BD50" s="56">
        <v>331.46898400000003</v>
      </c>
    </row>
    <row r="51" spans="1:56" ht="27.75" customHeight="1" x14ac:dyDescent="0.45">
      <c r="A51" s="3">
        <v>45812</v>
      </c>
      <c r="B51" s="14" t="s">
        <v>479</v>
      </c>
      <c r="C51" s="9" t="s">
        <v>73</v>
      </c>
      <c r="D51" s="13" t="s">
        <v>183</v>
      </c>
      <c r="E51" s="9">
        <v>19</v>
      </c>
      <c r="F51" s="9">
        <v>30</v>
      </c>
      <c r="G51" s="9" t="s">
        <v>60</v>
      </c>
      <c r="H51" s="9">
        <v>0</v>
      </c>
      <c r="I51" s="9">
        <v>63</v>
      </c>
      <c r="J51" s="9" t="s">
        <v>78</v>
      </c>
      <c r="K51" s="9">
        <v>5</v>
      </c>
      <c r="L51" s="9" t="s">
        <v>92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444</v>
      </c>
      <c r="T51" s="12">
        <v>45828</v>
      </c>
      <c r="U51" s="11">
        <v>10000</v>
      </c>
      <c r="V51" s="10">
        <v>0</v>
      </c>
      <c r="W51" s="10">
        <v>10000</v>
      </c>
      <c r="X51" s="10">
        <v>0</v>
      </c>
      <c r="Y51" s="10">
        <v>10500</v>
      </c>
      <c r="Z51" s="9" t="s">
        <v>186</v>
      </c>
      <c r="AA51" s="8">
        <v>8801.1</v>
      </c>
      <c r="AB51" s="8">
        <v>0</v>
      </c>
      <c r="AC51" s="8">
        <v>8801.1</v>
      </c>
      <c r="AD51" s="8">
        <v>0</v>
      </c>
      <c r="AE51" s="8">
        <v>0</v>
      </c>
      <c r="AF51" s="8" t="s">
        <v>486</v>
      </c>
      <c r="AG51" s="1" t="s">
        <v>120</v>
      </c>
      <c r="AH51" s="1" t="s">
        <v>74</v>
      </c>
      <c r="AI51" s="1">
        <v>2</v>
      </c>
      <c r="AJ51" s="3">
        <v>45828</v>
      </c>
      <c r="AK51" s="3">
        <v>0</v>
      </c>
      <c r="AL51" s="3">
        <v>45819</v>
      </c>
      <c r="AM51" s="3">
        <v>45826</v>
      </c>
      <c r="AN51" s="3">
        <v>45827</v>
      </c>
      <c r="AO51" s="3">
        <v>45827</v>
      </c>
      <c r="AP51" s="3">
        <v>45823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187</v>
      </c>
      <c r="BD51" s="56">
        <v>662.93796800000007</v>
      </c>
    </row>
    <row r="52" spans="1:56" ht="27.75" customHeight="1" x14ac:dyDescent="0.45">
      <c r="A52" s="3">
        <v>45812</v>
      </c>
      <c r="B52" s="14" t="s">
        <v>483</v>
      </c>
      <c r="C52" s="9" t="s">
        <v>73</v>
      </c>
      <c r="D52" s="13" t="s">
        <v>211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92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444</v>
      </c>
      <c r="T52" s="12">
        <v>45828</v>
      </c>
      <c r="U52" s="11">
        <v>10000</v>
      </c>
      <c r="V52" s="10">
        <v>0</v>
      </c>
      <c r="W52" s="10">
        <v>10000</v>
      </c>
      <c r="X52" s="10">
        <v>0</v>
      </c>
      <c r="Y52" s="10">
        <v>10500</v>
      </c>
      <c r="Z52" s="9" t="s">
        <v>186</v>
      </c>
      <c r="AA52" s="8">
        <v>9359.9000000000015</v>
      </c>
      <c r="AB52" s="8">
        <v>0</v>
      </c>
      <c r="AC52" s="8">
        <v>9359.9000000000015</v>
      </c>
      <c r="AD52" s="8">
        <v>0</v>
      </c>
      <c r="AE52" s="8">
        <v>0</v>
      </c>
      <c r="AF52" s="8" t="s">
        <v>486</v>
      </c>
      <c r="AG52" s="1" t="s">
        <v>120</v>
      </c>
      <c r="AH52" s="1" t="s">
        <v>74</v>
      </c>
      <c r="AI52" s="1">
        <v>2</v>
      </c>
      <c r="AJ52" s="3">
        <v>45828</v>
      </c>
      <c r="AK52" s="3">
        <v>0</v>
      </c>
      <c r="AL52" s="3">
        <v>45819</v>
      </c>
      <c r="AM52" s="3">
        <v>45826</v>
      </c>
      <c r="AN52" s="3">
        <v>45827</v>
      </c>
      <c r="AO52" s="3">
        <v>45827</v>
      </c>
      <c r="AP52" s="3">
        <v>45823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187</v>
      </c>
      <c r="BD52" s="56">
        <v>705.02926755555563</v>
      </c>
    </row>
    <row r="53" spans="1:56" ht="27.75" customHeight="1" x14ac:dyDescent="0.45">
      <c r="A53" s="3">
        <v>45812</v>
      </c>
      <c r="B53" s="14" t="s">
        <v>469</v>
      </c>
      <c r="C53" s="9" t="s">
        <v>73</v>
      </c>
      <c r="D53" s="13" t="s">
        <v>477</v>
      </c>
      <c r="E53" s="9">
        <v>19</v>
      </c>
      <c r="F53" s="9">
        <v>30</v>
      </c>
      <c r="G53" s="9" t="s">
        <v>60</v>
      </c>
      <c r="H53" s="9">
        <v>0</v>
      </c>
      <c r="I53" s="9">
        <v>63</v>
      </c>
      <c r="J53" s="9" t="s">
        <v>78</v>
      </c>
      <c r="K53" s="9">
        <v>5</v>
      </c>
      <c r="L53" s="9" t="s">
        <v>92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444</v>
      </c>
      <c r="T53" s="12">
        <v>45829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186</v>
      </c>
      <c r="AA53" s="8">
        <v>4400.55</v>
      </c>
      <c r="AB53" s="8">
        <v>0</v>
      </c>
      <c r="AC53" s="8">
        <v>4400.55</v>
      </c>
      <c r="AD53" s="8">
        <v>0</v>
      </c>
      <c r="AE53" s="8">
        <v>0</v>
      </c>
      <c r="AF53" s="8" t="s">
        <v>487</v>
      </c>
      <c r="AG53" s="1" t="s">
        <v>120</v>
      </c>
      <c r="AH53" s="1" t="s">
        <v>74</v>
      </c>
      <c r="AI53" s="1">
        <v>2</v>
      </c>
      <c r="AJ53" s="3">
        <v>45829</v>
      </c>
      <c r="AK53" s="3">
        <v>0</v>
      </c>
      <c r="AL53" s="3">
        <v>45820</v>
      </c>
      <c r="AM53" s="3">
        <v>45827</v>
      </c>
      <c r="AN53" s="3">
        <v>45828</v>
      </c>
      <c r="AO53" s="3">
        <v>45828</v>
      </c>
      <c r="AP53" s="3">
        <v>45824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187</v>
      </c>
      <c r="BD53" s="56">
        <v>331.46898400000003</v>
      </c>
    </row>
    <row r="54" spans="1:56" ht="27.75" customHeight="1" x14ac:dyDescent="0.45">
      <c r="A54" s="3">
        <v>45812</v>
      </c>
      <c r="B54" s="14" t="s">
        <v>469</v>
      </c>
      <c r="C54" s="9" t="s">
        <v>73</v>
      </c>
      <c r="D54" s="13" t="s">
        <v>488</v>
      </c>
      <c r="E54" s="9">
        <v>19</v>
      </c>
      <c r="F54" s="9">
        <v>30</v>
      </c>
      <c r="G54" s="9" t="s">
        <v>60</v>
      </c>
      <c r="H54" s="9">
        <v>0</v>
      </c>
      <c r="I54" s="9">
        <v>63</v>
      </c>
      <c r="J54" s="9" t="s">
        <v>78</v>
      </c>
      <c r="K54" s="9">
        <v>5</v>
      </c>
      <c r="L54" s="9" t="s">
        <v>92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444</v>
      </c>
      <c r="T54" s="12">
        <v>45829</v>
      </c>
      <c r="U54" s="11">
        <v>5000</v>
      </c>
      <c r="V54" s="10">
        <v>0</v>
      </c>
      <c r="W54" s="10">
        <v>5000</v>
      </c>
      <c r="X54" s="10">
        <v>0</v>
      </c>
      <c r="Y54" s="10">
        <v>5250</v>
      </c>
      <c r="Z54" s="9" t="s">
        <v>186</v>
      </c>
      <c r="AA54" s="8">
        <v>4400.55</v>
      </c>
      <c r="AB54" s="8">
        <v>0</v>
      </c>
      <c r="AC54" s="8">
        <v>4400.55</v>
      </c>
      <c r="AD54" s="8">
        <v>0</v>
      </c>
      <c r="AE54" s="8">
        <v>0</v>
      </c>
      <c r="AF54" s="8" t="s">
        <v>487</v>
      </c>
      <c r="AG54" s="1" t="s">
        <v>61</v>
      </c>
      <c r="AH54" s="1" t="s">
        <v>74</v>
      </c>
      <c r="AI54" s="1">
        <v>2</v>
      </c>
      <c r="AJ54" s="3">
        <v>45829</v>
      </c>
      <c r="AK54" s="3">
        <v>0</v>
      </c>
      <c r="AL54" s="3">
        <v>45820</v>
      </c>
      <c r="AM54" s="3">
        <v>45827</v>
      </c>
      <c r="AN54" s="3">
        <v>45828</v>
      </c>
      <c r="AO54" s="3">
        <v>45828</v>
      </c>
      <c r="AP54" s="3">
        <v>45824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187</v>
      </c>
      <c r="BD54" s="56">
        <v>331.46898400000003</v>
      </c>
    </row>
    <row r="55" spans="1:56" ht="27.75" customHeight="1" x14ac:dyDescent="0.45">
      <c r="A55" s="3">
        <v>45812</v>
      </c>
      <c r="B55" s="14" t="s">
        <v>469</v>
      </c>
      <c r="C55" s="9" t="s">
        <v>73</v>
      </c>
      <c r="D55" s="13" t="s">
        <v>210</v>
      </c>
      <c r="E55" s="9">
        <v>19</v>
      </c>
      <c r="F55" s="9">
        <v>30</v>
      </c>
      <c r="G55" s="9" t="s">
        <v>60</v>
      </c>
      <c r="H55" s="9">
        <v>0</v>
      </c>
      <c r="I55" s="9">
        <v>63</v>
      </c>
      <c r="J55" s="9" t="s">
        <v>78</v>
      </c>
      <c r="K55" s="9">
        <v>5</v>
      </c>
      <c r="L55" s="9" t="s">
        <v>92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444</v>
      </c>
      <c r="T55" s="12">
        <v>45829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186</v>
      </c>
      <c r="AA55" s="8">
        <v>4400.55</v>
      </c>
      <c r="AB55" s="8">
        <v>0</v>
      </c>
      <c r="AC55" s="8">
        <v>4400.55</v>
      </c>
      <c r="AD55" s="8">
        <v>0</v>
      </c>
      <c r="AE55" s="8">
        <v>0</v>
      </c>
      <c r="AF55" s="8" t="s">
        <v>487</v>
      </c>
      <c r="AG55" s="1" t="s">
        <v>119</v>
      </c>
      <c r="AH55" s="1" t="s">
        <v>74</v>
      </c>
      <c r="AI55" s="1">
        <v>2</v>
      </c>
      <c r="AJ55" s="3">
        <v>45829</v>
      </c>
      <c r="AK55" s="3">
        <v>0</v>
      </c>
      <c r="AL55" s="3">
        <v>45820</v>
      </c>
      <c r="AM55" s="3">
        <v>45827</v>
      </c>
      <c r="AN55" s="3">
        <v>45828</v>
      </c>
      <c r="AO55" s="3">
        <v>45828</v>
      </c>
      <c r="AP55" s="3">
        <v>45824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187</v>
      </c>
      <c r="BD55" s="56">
        <v>331.46898400000003</v>
      </c>
    </row>
    <row r="56" spans="1:56" ht="27.75" customHeight="1" x14ac:dyDescent="0.45">
      <c r="A56" s="3">
        <v>45812</v>
      </c>
      <c r="B56" s="14" t="s">
        <v>469</v>
      </c>
      <c r="C56" s="9" t="s">
        <v>73</v>
      </c>
      <c r="D56" s="13" t="s">
        <v>183</v>
      </c>
      <c r="E56" s="9">
        <v>19</v>
      </c>
      <c r="F56" s="9">
        <v>30</v>
      </c>
      <c r="G56" s="9" t="s">
        <v>60</v>
      </c>
      <c r="H56" s="9">
        <v>0</v>
      </c>
      <c r="I56" s="9">
        <v>63</v>
      </c>
      <c r="J56" s="9" t="s">
        <v>78</v>
      </c>
      <c r="K56" s="9">
        <v>5</v>
      </c>
      <c r="L56" s="9" t="s">
        <v>92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444</v>
      </c>
      <c r="T56" s="12">
        <v>45829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186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487</v>
      </c>
      <c r="AG56" s="1" t="s">
        <v>120</v>
      </c>
      <c r="AH56" s="1" t="s">
        <v>74</v>
      </c>
      <c r="AI56" s="1">
        <v>2</v>
      </c>
      <c r="AJ56" s="3">
        <v>45829</v>
      </c>
      <c r="AK56" s="3">
        <v>0</v>
      </c>
      <c r="AL56" s="3">
        <v>45820</v>
      </c>
      <c r="AM56" s="3">
        <v>45827</v>
      </c>
      <c r="AN56" s="3">
        <v>45828</v>
      </c>
      <c r="AO56" s="3">
        <v>45828</v>
      </c>
      <c r="AP56" s="3">
        <v>45824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64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187</v>
      </c>
      <c r="BD56" s="56">
        <v>662.93796800000007</v>
      </c>
    </row>
    <row r="57" spans="1:56" ht="27.75" customHeight="1" x14ac:dyDescent="0.45">
      <c r="A57" s="3" t="s">
        <v>141</v>
      </c>
      <c r="B57" s="14" t="s">
        <v>141</v>
      </c>
      <c r="C57" s="9" t="s">
        <v>73</v>
      </c>
      <c r="D57" s="13" t="s">
        <v>61</v>
      </c>
      <c r="E57" s="9">
        <v>19</v>
      </c>
      <c r="F57" s="9">
        <v>30</v>
      </c>
      <c r="G57" s="9" t="s">
        <v>60</v>
      </c>
      <c r="H57" s="9">
        <v>0</v>
      </c>
      <c r="I57" s="9">
        <v>63</v>
      </c>
      <c r="J57" s="9" t="s">
        <v>78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150</v>
      </c>
      <c r="T57" s="12">
        <v>45838</v>
      </c>
      <c r="U57" s="11">
        <v>275000</v>
      </c>
      <c r="V57" s="10">
        <v>0</v>
      </c>
      <c r="W57" s="10">
        <v>275000</v>
      </c>
      <c r="X57" s="10">
        <v>0</v>
      </c>
      <c r="Y57" s="10">
        <v>288750</v>
      </c>
      <c r="Z57" s="9" t="s">
        <v>186</v>
      </c>
      <c r="AA57" s="8">
        <v>242030.25</v>
      </c>
      <c r="AB57" s="8">
        <v>0</v>
      </c>
      <c r="AC57" s="8">
        <v>242030.25</v>
      </c>
      <c r="AD57" s="8">
        <v>0</v>
      </c>
      <c r="AE57" s="8">
        <v>0</v>
      </c>
      <c r="AF57" s="8">
        <v>0</v>
      </c>
      <c r="AG57" s="1" t="s">
        <v>119</v>
      </c>
      <c r="AH57" s="1" t="s">
        <v>74</v>
      </c>
      <c r="AI57" s="1">
        <v>2</v>
      </c>
      <c r="AJ57" s="3">
        <v>45838</v>
      </c>
      <c r="AK57" s="3">
        <v>0</v>
      </c>
      <c r="AL57" s="3">
        <v>45829</v>
      </c>
      <c r="AM57" s="3">
        <v>45836</v>
      </c>
      <c r="AN57" s="3">
        <v>45837</v>
      </c>
      <c r="AO57" s="3">
        <v>45837</v>
      </c>
      <c r="AP57" s="3">
        <v>45833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64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187</v>
      </c>
      <c r="BD57" s="56">
        <v>18230.794120000006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30</v>
      </c>
      <c r="G58" s="9">
        <v>0</v>
      </c>
      <c r="H58" s="9">
        <v>0</v>
      </c>
      <c r="I58" s="9">
        <v>63</v>
      </c>
      <c r="J58" s="9" t="s">
        <v>78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186</v>
      </c>
      <c r="AA58" s="8">
        <v>419892.008195</v>
      </c>
      <c r="AB58" s="8">
        <v>34054.578195000002</v>
      </c>
      <c r="AC58" s="8">
        <v>385837.43000000005</v>
      </c>
      <c r="AD58" s="8">
        <v>0</v>
      </c>
      <c r="AE58" s="8">
        <v>0</v>
      </c>
      <c r="AF58" s="8" t="s">
        <v>58</v>
      </c>
      <c r="AG58" s="1" t="s">
        <v>119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188</v>
      </c>
      <c r="BD58" s="56">
        <v>0</v>
      </c>
    </row>
    <row r="59" spans="1:56" ht="27.75" customHeight="1" x14ac:dyDescent="0.45">
      <c r="A59" s="3">
        <v>45803</v>
      </c>
      <c r="B59" s="14" t="s">
        <v>405</v>
      </c>
      <c r="C59" s="9" t="s">
        <v>402</v>
      </c>
      <c r="D59" s="13" t="s">
        <v>406</v>
      </c>
      <c r="E59" s="9">
        <v>19</v>
      </c>
      <c r="F59" s="9">
        <v>34</v>
      </c>
      <c r="G59" s="9" t="s">
        <v>60</v>
      </c>
      <c r="H59" s="9" t="s">
        <v>76</v>
      </c>
      <c r="I59" s="9">
        <v>84</v>
      </c>
      <c r="J59" s="9" t="s">
        <v>57</v>
      </c>
      <c r="K59" s="9">
        <v>5</v>
      </c>
      <c r="L59" s="9" t="s">
        <v>91</v>
      </c>
      <c r="M59" s="10">
        <v>20</v>
      </c>
      <c r="N59" s="9">
        <v>37</v>
      </c>
      <c r="O59" s="9">
        <v>40</v>
      </c>
      <c r="P59" s="10">
        <v>182.56479615999996</v>
      </c>
      <c r="Q59" s="10">
        <v>0</v>
      </c>
      <c r="R59" s="10">
        <v>182.56479615999996</v>
      </c>
      <c r="S59" s="9" t="s">
        <v>67</v>
      </c>
      <c r="T59" s="12">
        <v>45817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248</v>
      </c>
      <c r="AA59" s="8">
        <v>9918.7000000000007</v>
      </c>
      <c r="AB59" s="8">
        <v>9918.7000000000007</v>
      </c>
      <c r="AC59" s="8">
        <v>0</v>
      </c>
      <c r="AD59" s="8">
        <v>0</v>
      </c>
      <c r="AE59" s="8">
        <v>9918.7000000000007</v>
      </c>
      <c r="AF59" s="8">
        <v>0</v>
      </c>
      <c r="AG59" s="1" t="s">
        <v>119</v>
      </c>
      <c r="AH59" s="1" t="s">
        <v>68</v>
      </c>
      <c r="AI59" s="1">
        <v>4</v>
      </c>
      <c r="AJ59" s="3">
        <v>45817</v>
      </c>
      <c r="AK59" s="3">
        <v>45813</v>
      </c>
      <c r="AL59" s="3">
        <v>45807</v>
      </c>
      <c r="AM59" s="3">
        <v>45814</v>
      </c>
      <c r="AN59" s="3">
        <v>45815</v>
      </c>
      <c r="AO59" s="3">
        <v>45815</v>
      </c>
      <c r="AP59" s="3">
        <v>45812</v>
      </c>
      <c r="AQ59" s="3">
        <v>45816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104</v>
      </c>
      <c r="BD59" s="56">
        <v>0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19</v>
      </c>
      <c r="F60" s="9">
        <v>30</v>
      </c>
      <c r="G60" s="9">
        <v>0</v>
      </c>
      <c r="H60" s="9">
        <v>0</v>
      </c>
      <c r="I60" s="9">
        <v>56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 t="s">
        <v>96</v>
      </c>
      <c r="W60" s="10">
        <v>0</v>
      </c>
      <c r="X60" s="10">
        <v>0</v>
      </c>
      <c r="Y60" s="10">
        <v>0</v>
      </c>
      <c r="Z60" s="9" t="s">
        <v>248</v>
      </c>
      <c r="AA60" s="8">
        <v>9918.7000000000007</v>
      </c>
      <c r="AB60" s="8">
        <v>9918.7000000000007</v>
      </c>
      <c r="AC60" s="8">
        <v>0</v>
      </c>
      <c r="AD60" s="8">
        <v>0</v>
      </c>
      <c r="AE60" s="8">
        <v>9918.7000000000007</v>
      </c>
      <c r="AF60" s="8" t="s">
        <v>58</v>
      </c>
      <c r="AG60" s="1" t="s">
        <v>120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249</v>
      </c>
      <c r="BD60" s="56">
        <v>0</v>
      </c>
    </row>
    <row r="61" spans="1:56" ht="27.75" customHeight="1" x14ac:dyDescent="0.45">
      <c r="A61" s="3">
        <v>45796</v>
      </c>
      <c r="B61" s="14" t="s">
        <v>368</v>
      </c>
      <c r="C61" s="9" t="s">
        <v>147</v>
      </c>
      <c r="D61" s="13" t="s">
        <v>359</v>
      </c>
      <c r="E61" s="9">
        <v>19</v>
      </c>
      <c r="F61" s="9">
        <v>34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221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112</v>
      </c>
      <c r="T61" s="12" t="s">
        <v>63</v>
      </c>
      <c r="U61" s="11">
        <v>503</v>
      </c>
      <c r="V61" s="10">
        <v>0</v>
      </c>
      <c r="W61" s="10">
        <v>503</v>
      </c>
      <c r="X61" s="10">
        <v>5250</v>
      </c>
      <c r="Y61" s="10">
        <v>0</v>
      </c>
      <c r="Z61" s="9" t="s">
        <v>116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119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214</v>
      </c>
      <c r="BD61" s="56">
        <v>0</v>
      </c>
    </row>
    <row r="62" spans="1:56" ht="27.75" customHeight="1" x14ac:dyDescent="0.45">
      <c r="A62" s="3">
        <v>0</v>
      </c>
      <c r="B62" s="14">
        <v>0</v>
      </c>
      <c r="C62" s="9">
        <v>0</v>
      </c>
      <c r="D62" s="13">
        <v>0</v>
      </c>
      <c r="E62" s="9">
        <v>19</v>
      </c>
      <c r="F62" s="9">
        <v>34</v>
      </c>
      <c r="G62" s="9" t="s">
        <v>60</v>
      </c>
      <c r="H62" s="9">
        <v>0</v>
      </c>
      <c r="I62" s="9">
        <v>80</v>
      </c>
      <c r="J62" s="9" t="s">
        <v>57</v>
      </c>
      <c r="K62" s="9">
        <v>5</v>
      </c>
      <c r="L62" s="9">
        <v>0</v>
      </c>
      <c r="M62" s="10">
        <v>0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>
        <v>0</v>
      </c>
      <c r="T62" s="12"/>
      <c r="U62" s="11">
        <v>0</v>
      </c>
      <c r="V62" s="10">
        <v>0</v>
      </c>
      <c r="W62" s="10">
        <v>0</v>
      </c>
      <c r="X62" s="10">
        <v>0</v>
      </c>
      <c r="Y62" s="10">
        <v>0</v>
      </c>
      <c r="Z62" s="9" t="s">
        <v>116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 t="s">
        <v>58</v>
      </c>
      <c r="AG62" s="1" t="s">
        <v>119</v>
      </c>
      <c r="AH62" s="1">
        <v>0</v>
      </c>
      <c r="AI62" s="1" t="s">
        <v>15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1" t="s">
        <v>215</v>
      </c>
      <c r="BD62" s="56">
        <v>0</v>
      </c>
    </row>
    <row r="63" spans="1:56" ht="27.75" customHeight="1" x14ac:dyDescent="0.45">
      <c r="A63" s="3" t="s">
        <v>141</v>
      </c>
      <c r="B63" s="14" t="s">
        <v>141</v>
      </c>
      <c r="C63" s="9" t="s">
        <v>330</v>
      </c>
      <c r="D63" s="13" t="s">
        <v>331</v>
      </c>
      <c r="E63" s="9">
        <v>20</v>
      </c>
      <c r="F63" s="9">
        <v>32</v>
      </c>
      <c r="G63" s="9" t="s">
        <v>60</v>
      </c>
      <c r="H63" s="9">
        <v>0</v>
      </c>
      <c r="I63" s="9">
        <v>60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71</v>
      </c>
      <c r="T63" s="12">
        <v>45838</v>
      </c>
      <c r="U63" s="11">
        <v>20000</v>
      </c>
      <c r="V63" s="10">
        <v>0</v>
      </c>
      <c r="W63" s="10">
        <v>20000</v>
      </c>
      <c r="X63" s="10">
        <v>0</v>
      </c>
      <c r="Y63" s="10">
        <v>21000</v>
      </c>
      <c r="Z63" s="9" t="s">
        <v>146</v>
      </c>
      <c r="AA63" s="8">
        <v>18719.800000000003</v>
      </c>
      <c r="AB63" s="8">
        <v>0</v>
      </c>
      <c r="AC63" s="8">
        <v>18719.800000000003</v>
      </c>
      <c r="AD63" s="8">
        <v>0</v>
      </c>
      <c r="AE63" s="8">
        <v>0</v>
      </c>
      <c r="AF63" s="8">
        <v>0</v>
      </c>
      <c r="AG63" s="1" t="s">
        <v>119</v>
      </c>
      <c r="AH63" s="1" t="s">
        <v>74</v>
      </c>
      <c r="AI63" s="1">
        <v>2</v>
      </c>
      <c r="AJ63" s="3">
        <v>45838</v>
      </c>
      <c r="AK63" s="3">
        <v>0</v>
      </c>
      <c r="AL63" s="3">
        <v>45829</v>
      </c>
      <c r="AM63" s="3">
        <v>45836</v>
      </c>
      <c r="AN63" s="3">
        <v>45837</v>
      </c>
      <c r="AO63" s="3">
        <v>45837</v>
      </c>
      <c r="AP63" s="3">
        <v>45833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64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1" t="s">
        <v>105</v>
      </c>
      <c r="BD63" s="56">
        <v>1149.1877222222222</v>
      </c>
    </row>
    <row r="64" spans="1:56" ht="27.75" customHeight="1" x14ac:dyDescent="0.45">
      <c r="A64" s="3">
        <v>0</v>
      </c>
      <c r="B64" s="14">
        <v>0</v>
      </c>
      <c r="C64" s="9">
        <v>0</v>
      </c>
      <c r="D64" s="13">
        <v>0</v>
      </c>
      <c r="E64" s="9">
        <v>20</v>
      </c>
      <c r="F64" s="9">
        <v>37</v>
      </c>
      <c r="G64" s="9" t="s">
        <v>60</v>
      </c>
      <c r="H64" s="9">
        <v>0</v>
      </c>
      <c r="I64" s="9">
        <v>65</v>
      </c>
      <c r="J64" s="9" t="s">
        <v>57</v>
      </c>
      <c r="K64" s="9">
        <v>5</v>
      </c>
      <c r="L64" s="9">
        <v>0</v>
      </c>
      <c r="M64" s="10">
        <v>0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>
        <v>0</v>
      </c>
      <c r="T64" s="12"/>
      <c r="U64" s="11">
        <v>0</v>
      </c>
      <c r="V64" s="10">
        <v>0</v>
      </c>
      <c r="W64" s="10">
        <v>0</v>
      </c>
      <c r="X64" s="10">
        <v>0</v>
      </c>
      <c r="Y64" s="10">
        <v>0</v>
      </c>
      <c r="Z64" s="9" t="s">
        <v>146</v>
      </c>
      <c r="AA64" s="8">
        <v>18719.800000000003</v>
      </c>
      <c r="AB64" s="8">
        <v>0</v>
      </c>
      <c r="AC64" s="8">
        <v>18719.800000000003</v>
      </c>
      <c r="AD64" s="8">
        <v>0</v>
      </c>
      <c r="AE64" s="8">
        <v>0</v>
      </c>
      <c r="AF64" s="8" t="s">
        <v>58</v>
      </c>
      <c r="AG64" s="1" t="s">
        <v>121</v>
      </c>
      <c r="AH64" s="1">
        <v>0</v>
      </c>
      <c r="AI64" s="1" t="s">
        <v>15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1" t="s">
        <v>105</v>
      </c>
      <c r="BD64" s="56">
        <v>0</v>
      </c>
    </row>
    <row r="65" spans="1:56" ht="27.75" customHeight="1" x14ac:dyDescent="0.45">
      <c r="A65" s="3">
        <v>45796</v>
      </c>
      <c r="B65" s="14" t="s">
        <v>369</v>
      </c>
      <c r="C65" s="9" t="s">
        <v>147</v>
      </c>
      <c r="D65" s="13" t="s">
        <v>360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91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112</v>
      </c>
      <c r="T65" s="12" t="s">
        <v>63</v>
      </c>
      <c r="U65" s="11">
        <v>366</v>
      </c>
      <c r="V65" s="10">
        <v>0</v>
      </c>
      <c r="W65" s="10">
        <v>366</v>
      </c>
      <c r="X65" s="10">
        <v>5113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120</v>
      </c>
      <c r="AH65" s="1" t="s">
        <v>75</v>
      </c>
      <c r="AI65" s="1">
        <v>4</v>
      </c>
      <c r="AJ65" s="3" t="s">
        <v>63</v>
      </c>
      <c r="AK65" s="3" t="e">
        <v>#VALUE!</v>
      </c>
      <c r="AL65" s="3" t="e">
        <v>#VALUE!</v>
      </c>
      <c r="AM65" s="3" t="e">
        <v>#VALUE!</v>
      </c>
      <c r="AN65" s="3" t="e">
        <v>#VALUE!</v>
      </c>
      <c r="AO65" s="3" t="e">
        <v>#VALUE!</v>
      </c>
      <c r="AP65" s="3" t="e">
        <v>#VALUE!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45796</v>
      </c>
      <c r="B66" s="14" t="s">
        <v>369</v>
      </c>
      <c r="C66" s="9" t="s">
        <v>147</v>
      </c>
      <c r="D66" s="13" t="s">
        <v>361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91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112</v>
      </c>
      <c r="T66" s="12">
        <v>45818</v>
      </c>
      <c r="U66" s="11">
        <v>3280</v>
      </c>
      <c r="V66" s="10">
        <v>2447</v>
      </c>
      <c r="W66" s="10">
        <v>833</v>
      </c>
      <c r="X66" s="10">
        <v>5975</v>
      </c>
      <c r="Y66" s="10">
        <v>0</v>
      </c>
      <c r="Z66" s="9" t="s">
        <v>81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119</v>
      </c>
      <c r="AH66" s="1" t="s">
        <v>75</v>
      </c>
      <c r="AI66" s="1">
        <v>4</v>
      </c>
      <c r="AJ66" s="3">
        <v>45818</v>
      </c>
      <c r="AK66" s="3">
        <v>45814</v>
      </c>
      <c r="AL66" s="3">
        <v>45807</v>
      </c>
      <c r="AM66" s="3">
        <v>45815</v>
      </c>
      <c r="AN66" s="3">
        <v>45816</v>
      </c>
      <c r="AO66" s="3">
        <v>45817</v>
      </c>
      <c r="AP66" s="3">
        <v>45813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45796</v>
      </c>
      <c r="B67" s="14" t="s">
        <v>370</v>
      </c>
      <c r="C67" s="9" t="s">
        <v>147</v>
      </c>
      <c r="D67" s="13" t="s">
        <v>261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91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112</v>
      </c>
      <c r="T67" s="12">
        <v>45818</v>
      </c>
      <c r="U67" s="11">
        <v>3853</v>
      </c>
      <c r="V67" s="10">
        <v>840</v>
      </c>
      <c r="W67" s="10">
        <v>3013</v>
      </c>
      <c r="X67" s="10">
        <v>15401</v>
      </c>
      <c r="Y67" s="10">
        <v>0</v>
      </c>
      <c r="Z67" s="9" t="s">
        <v>81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119</v>
      </c>
      <c r="AH67" s="1" t="s">
        <v>75</v>
      </c>
      <c r="AI67" s="1">
        <v>4</v>
      </c>
      <c r="AJ67" s="3">
        <v>45818</v>
      </c>
      <c r="AK67" s="3">
        <v>45814</v>
      </c>
      <c r="AL67" s="3">
        <v>45807</v>
      </c>
      <c r="AM67" s="3">
        <v>45815</v>
      </c>
      <c r="AN67" s="3">
        <v>45816</v>
      </c>
      <c r="AO67" s="3">
        <v>45817</v>
      </c>
      <c r="AP67" s="3">
        <v>45813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45796</v>
      </c>
      <c r="B68" s="14" t="s">
        <v>370</v>
      </c>
      <c r="C68" s="9" t="s">
        <v>147</v>
      </c>
      <c r="D68" s="13" t="s">
        <v>209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45818</v>
      </c>
      <c r="U68" s="11">
        <v>4349</v>
      </c>
      <c r="V68" s="10">
        <v>0</v>
      </c>
      <c r="W68" s="10">
        <v>4349</v>
      </c>
      <c r="X68" s="10">
        <v>0</v>
      </c>
      <c r="Y68" s="10">
        <v>4566.45</v>
      </c>
      <c r="Z68" s="9" t="s">
        <v>81</v>
      </c>
      <c r="AA68" s="8">
        <v>4556.6647499999999</v>
      </c>
      <c r="AB68" s="8">
        <v>4556.6647499999999</v>
      </c>
      <c r="AC68" s="8">
        <v>0</v>
      </c>
      <c r="AD68" s="8">
        <v>0</v>
      </c>
      <c r="AE68" s="8">
        <v>4556.6647499999999</v>
      </c>
      <c r="AF68" s="8">
        <v>0</v>
      </c>
      <c r="AG68" s="1" t="s">
        <v>121</v>
      </c>
      <c r="AH68" s="1" t="s">
        <v>75</v>
      </c>
      <c r="AI68" s="1">
        <v>4</v>
      </c>
      <c r="AJ68" s="3">
        <v>45818</v>
      </c>
      <c r="AK68" s="3">
        <v>45814</v>
      </c>
      <c r="AL68" s="3">
        <v>45807</v>
      </c>
      <c r="AM68" s="3">
        <v>45815</v>
      </c>
      <c r="AN68" s="3">
        <v>45816</v>
      </c>
      <c r="AO68" s="3">
        <v>45817</v>
      </c>
      <c r="AP68" s="3">
        <v>45813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0</v>
      </c>
    </row>
    <row r="69" spans="1:56" ht="27.75" customHeight="1" x14ac:dyDescent="0.45">
      <c r="A69" s="3">
        <v>45796</v>
      </c>
      <c r="B69" s="14" t="s">
        <v>371</v>
      </c>
      <c r="C69" s="9" t="s">
        <v>147</v>
      </c>
      <c r="D69" s="13" t="s">
        <v>293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 t="s">
        <v>63</v>
      </c>
      <c r="U69" s="11">
        <v>179</v>
      </c>
      <c r="V69" s="10">
        <v>0</v>
      </c>
      <c r="W69" s="10">
        <v>179</v>
      </c>
      <c r="X69" s="10">
        <v>11000</v>
      </c>
      <c r="Y69" s="10">
        <v>0</v>
      </c>
      <c r="Z69" s="9" t="s">
        <v>81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123</v>
      </c>
      <c r="AH69" s="1" t="s">
        <v>75</v>
      </c>
      <c r="AI69" s="1">
        <v>4</v>
      </c>
      <c r="AJ69" s="3" t="s">
        <v>63</v>
      </c>
      <c r="AK69" s="3" t="e">
        <v>#VALUE!</v>
      </c>
      <c r="AL69" s="3" t="e">
        <v>#VALUE!</v>
      </c>
      <c r="AM69" s="3" t="e">
        <v>#VALUE!</v>
      </c>
      <c r="AN69" s="3" t="e">
        <v>#VALUE!</v>
      </c>
      <c r="AO69" s="3" t="e">
        <v>#VALUE!</v>
      </c>
      <c r="AP69" s="3" t="e">
        <v>#VALUE!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0</v>
      </c>
    </row>
    <row r="70" spans="1:56" ht="27.75" customHeight="1" x14ac:dyDescent="0.45">
      <c r="A70" s="3">
        <v>45796</v>
      </c>
      <c r="B70" s="14" t="s">
        <v>371</v>
      </c>
      <c r="C70" s="9" t="s">
        <v>147</v>
      </c>
      <c r="D70" s="13" t="s">
        <v>362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91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112</v>
      </c>
      <c r="T70" s="12" t="s">
        <v>63</v>
      </c>
      <c r="U70" s="11">
        <v>302</v>
      </c>
      <c r="V70" s="10">
        <v>0</v>
      </c>
      <c r="W70" s="10">
        <v>302</v>
      </c>
      <c r="X70" s="10">
        <v>5300</v>
      </c>
      <c r="Y70" s="10">
        <v>0</v>
      </c>
      <c r="Z70" s="9" t="s">
        <v>81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119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0</v>
      </c>
    </row>
    <row r="71" spans="1:56" ht="27.75" customHeight="1" x14ac:dyDescent="0.45">
      <c r="A71" s="3">
        <v>45796</v>
      </c>
      <c r="B71" s="14" t="s">
        <v>372</v>
      </c>
      <c r="C71" s="9" t="s">
        <v>147</v>
      </c>
      <c r="D71" s="13" t="s">
        <v>136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91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112</v>
      </c>
      <c r="T71" s="12" t="s">
        <v>63</v>
      </c>
      <c r="U71" s="11">
        <v>1200</v>
      </c>
      <c r="V71" s="10">
        <v>0</v>
      </c>
      <c r="W71" s="10">
        <v>1200</v>
      </c>
      <c r="X71" s="10">
        <v>10700</v>
      </c>
      <c r="Y71" s="10">
        <v>0</v>
      </c>
      <c r="Z71" s="9" t="s">
        <v>81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121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0</v>
      </c>
    </row>
    <row r="72" spans="1:56" ht="27.75" customHeight="1" x14ac:dyDescent="0.45">
      <c r="A72" s="3">
        <v>45796</v>
      </c>
      <c r="B72" s="14" t="s">
        <v>373</v>
      </c>
      <c r="C72" s="9" t="s">
        <v>147</v>
      </c>
      <c r="D72" s="13" t="s">
        <v>154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91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45818</v>
      </c>
      <c r="U72" s="11">
        <v>40000</v>
      </c>
      <c r="V72" s="10">
        <v>3782</v>
      </c>
      <c r="W72" s="10">
        <v>36218</v>
      </c>
      <c r="X72" s="10">
        <v>11000</v>
      </c>
      <c r="Y72" s="10">
        <v>30450</v>
      </c>
      <c r="Z72" s="9" t="s">
        <v>81</v>
      </c>
      <c r="AA72" s="8">
        <v>31903.987500000003</v>
      </c>
      <c r="AB72" s="8">
        <v>31903.987500000003</v>
      </c>
      <c r="AC72" s="8">
        <v>0</v>
      </c>
      <c r="AD72" s="8">
        <v>0</v>
      </c>
      <c r="AE72" s="8">
        <v>31903.987500000003</v>
      </c>
      <c r="AF72" s="8">
        <v>0</v>
      </c>
      <c r="AG72" s="1" t="s">
        <v>119</v>
      </c>
      <c r="AH72" s="1" t="s">
        <v>75</v>
      </c>
      <c r="AI72" s="1">
        <v>4</v>
      </c>
      <c r="AJ72" s="3">
        <v>45818</v>
      </c>
      <c r="AK72" s="3">
        <v>45814</v>
      </c>
      <c r="AL72" s="3">
        <v>45807</v>
      </c>
      <c r="AM72" s="3">
        <v>45815</v>
      </c>
      <c r="AN72" s="3">
        <v>45816</v>
      </c>
      <c r="AO72" s="3">
        <v>45817</v>
      </c>
      <c r="AP72" s="3">
        <v>45813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364</v>
      </c>
      <c r="AZ72" s="2">
        <v>0</v>
      </c>
      <c r="BA72" s="2">
        <v>0</v>
      </c>
      <c r="BB72" s="2">
        <v>0</v>
      </c>
      <c r="BC72" s="1" t="s">
        <v>107</v>
      </c>
      <c r="BD72" s="56">
        <v>0</v>
      </c>
    </row>
    <row r="73" spans="1:56" ht="27.75" customHeight="1" x14ac:dyDescent="0.45">
      <c r="A73" s="3">
        <v>45766</v>
      </c>
      <c r="B73" s="14" t="s">
        <v>323</v>
      </c>
      <c r="C73" s="9" t="s">
        <v>147</v>
      </c>
      <c r="D73" s="13" t="s">
        <v>154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221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45818</v>
      </c>
      <c r="U73" s="11">
        <v>1866</v>
      </c>
      <c r="V73" s="10">
        <v>1866</v>
      </c>
      <c r="W73" s="10">
        <v>0</v>
      </c>
      <c r="X73" s="10">
        <v>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 t="s">
        <v>240</v>
      </c>
      <c r="AG73" s="1" t="s">
        <v>120</v>
      </c>
      <c r="AH73" s="1" t="s">
        <v>75</v>
      </c>
      <c r="AI73" s="1">
        <v>4</v>
      </c>
      <c r="AJ73" s="3">
        <v>45818</v>
      </c>
      <c r="AK73" s="3">
        <v>45814</v>
      </c>
      <c r="AL73" s="3">
        <v>45807</v>
      </c>
      <c r="AM73" s="3">
        <v>45815</v>
      </c>
      <c r="AN73" s="3">
        <v>45816</v>
      </c>
      <c r="AO73" s="3">
        <v>45817</v>
      </c>
      <c r="AP73" s="3">
        <v>45813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45796</v>
      </c>
      <c r="B74" s="14" t="s">
        <v>374</v>
      </c>
      <c r="C74" s="9" t="s">
        <v>147</v>
      </c>
      <c r="D74" s="13" t="s">
        <v>263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>
        <v>45818</v>
      </c>
      <c r="U74" s="11">
        <v>10000</v>
      </c>
      <c r="V74" s="10">
        <v>3920</v>
      </c>
      <c r="W74" s="10">
        <v>6080</v>
      </c>
      <c r="X74" s="10">
        <v>12101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120</v>
      </c>
      <c r="AH74" s="1" t="s">
        <v>75</v>
      </c>
      <c r="AI74" s="1">
        <v>4</v>
      </c>
      <c r="AJ74" s="3">
        <v>45818</v>
      </c>
      <c r="AK74" s="3">
        <v>45814</v>
      </c>
      <c r="AL74" s="3">
        <v>45807</v>
      </c>
      <c r="AM74" s="3">
        <v>45815</v>
      </c>
      <c r="AN74" s="3">
        <v>45816</v>
      </c>
      <c r="AO74" s="3">
        <v>45817</v>
      </c>
      <c r="AP74" s="3">
        <v>45813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45766</v>
      </c>
      <c r="B75" s="14" t="s">
        <v>323</v>
      </c>
      <c r="C75" s="9" t="s">
        <v>147</v>
      </c>
      <c r="D75" s="13" t="s">
        <v>263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221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>
        <v>45818</v>
      </c>
      <c r="U75" s="11">
        <v>1120</v>
      </c>
      <c r="V75" s="10">
        <v>1120</v>
      </c>
      <c r="W75" s="10">
        <v>0</v>
      </c>
      <c r="X75" s="10">
        <v>1200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 t="s">
        <v>240</v>
      </c>
      <c r="AG75" s="1" t="s">
        <v>120</v>
      </c>
      <c r="AH75" s="1" t="s">
        <v>75</v>
      </c>
      <c r="AI75" s="1">
        <v>4</v>
      </c>
      <c r="AJ75" s="3">
        <v>45818</v>
      </c>
      <c r="AK75" s="3">
        <v>45814</v>
      </c>
      <c r="AL75" s="3">
        <v>45807</v>
      </c>
      <c r="AM75" s="3">
        <v>45815</v>
      </c>
      <c r="AN75" s="3">
        <v>45816</v>
      </c>
      <c r="AO75" s="3">
        <v>45817</v>
      </c>
      <c r="AP75" s="3">
        <v>45813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>
        <v>45799</v>
      </c>
      <c r="B76" s="14" t="s">
        <v>407</v>
      </c>
      <c r="C76" s="9" t="s">
        <v>385</v>
      </c>
      <c r="D76" s="13" t="s">
        <v>386</v>
      </c>
      <c r="E76" s="9">
        <v>20</v>
      </c>
      <c r="F76" s="9">
        <v>34</v>
      </c>
      <c r="G76" s="9" t="s">
        <v>60</v>
      </c>
      <c r="H76" s="9" t="s">
        <v>66</v>
      </c>
      <c r="I76" s="9">
        <v>95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71</v>
      </c>
      <c r="T76" s="12">
        <v>45819</v>
      </c>
      <c r="U76" s="11">
        <v>12000</v>
      </c>
      <c r="V76" s="10">
        <v>0</v>
      </c>
      <c r="W76" s="10">
        <v>12000</v>
      </c>
      <c r="X76" s="10">
        <v>0</v>
      </c>
      <c r="Y76" s="10">
        <v>12600</v>
      </c>
      <c r="Z76" s="9" t="s">
        <v>81</v>
      </c>
      <c r="AA76" s="8">
        <v>11902.44</v>
      </c>
      <c r="AB76" s="8">
        <v>11902.44</v>
      </c>
      <c r="AC76" s="8">
        <v>0</v>
      </c>
      <c r="AD76" s="8">
        <v>0</v>
      </c>
      <c r="AE76" s="8">
        <v>11902.44</v>
      </c>
      <c r="AF76" s="8" t="s">
        <v>240</v>
      </c>
      <c r="AG76" s="1" t="s">
        <v>120</v>
      </c>
      <c r="AH76" s="1" t="s">
        <v>75</v>
      </c>
      <c r="AI76" s="1">
        <v>4</v>
      </c>
      <c r="AJ76" s="3">
        <v>45819</v>
      </c>
      <c r="AK76" s="3">
        <v>45815</v>
      </c>
      <c r="AL76" s="3">
        <v>45808</v>
      </c>
      <c r="AM76" s="3">
        <v>45816</v>
      </c>
      <c r="AN76" s="3">
        <v>45817</v>
      </c>
      <c r="AO76" s="3">
        <v>45818</v>
      </c>
      <c r="AP76" s="3">
        <v>45814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45810</v>
      </c>
      <c r="B77" s="14" t="s">
        <v>451</v>
      </c>
      <c r="C77" s="9" t="s">
        <v>452</v>
      </c>
      <c r="D77" s="13" t="s">
        <v>386</v>
      </c>
      <c r="E77" s="9">
        <v>20</v>
      </c>
      <c r="F77" s="9">
        <v>34</v>
      </c>
      <c r="G77" s="9" t="s">
        <v>60</v>
      </c>
      <c r="H77" s="9" t="s">
        <v>66</v>
      </c>
      <c r="I77" s="9">
        <v>95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45819</v>
      </c>
      <c r="U77" s="11">
        <v>1500</v>
      </c>
      <c r="V77" s="10">
        <v>0</v>
      </c>
      <c r="W77" s="10">
        <v>1500</v>
      </c>
      <c r="X77" s="10">
        <v>0</v>
      </c>
      <c r="Y77" s="10">
        <v>1575</v>
      </c>
      <c r="Z77" s="9" t="s">
        <v>81</v>
      </c>
      <c r="AA77" s="8">
        <v>1487.8050000000001</v>
      </c>
      <c r="AB77" s="8">
        <v>1487.8050000000001</v>
      </c>
      <c r="AC77" s="8">
        <v>0</v>
      </c>
      <c r="AD77" s="8">
        <v>0</v>
      </c>
      <c r="AE77" s="8">
        <v>1487.8050000000001</v>
      </c>
      <c r="AF77" s="8">
        <v>0</v>
      </c>
      <c r="AG77" s="1" t="s">
        <v>120</v>
      </c>
      <c r="AH77" s="1" t="s">
        <v>75</v>
      </c>
      <c r="AI77" s="1">
        <v>4</v>
      </c>
      <c r="AJ77" s="3">
        <v>45819</v>
      </c>
      <c r="AK77" s="3">
        <v>45815</v>
      </c>
      <c r="AL77" s="3">
        <v>45808</v>
      </c>
      <c r="AM77" s="3">
        <v>45816</v>
      </c>
      <c r="AN77" s="3">
        <v>45817</v>
      </c>
      <c r="AO77" s="3">
        <v>45818</v>
      </c>
      <c r="AP77" s="3">
        <v>45814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45799</v>
      </c>
      <c r="B78" s="14" t="s">
        <v>407</v>
      </c>
      <c r="C78" s="9" t="s">
        <v>385</v>
      </c>
      <c r="D78" s="13" t="s">
        <v>387</v>
      </c>
      <c r="E78" s="9">
        <v>20</v>
      </c>
      <c r="F78" s="9">
        <v>34</v>
      </c>
      <c r="G78" s="9" t="s">
        <v>60</v>
      </c>
      <c r="H78" s="9" t="s">
        <v>66</v>
      </c>
      <c r="I78" s="9">
        <v>95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71</v>
      </c>
      <c r="T78" s="12">
        <v>45819</v>
      </c>
      <c r="U78" s="11">
        <v>8000</v>
      </c>
      <c r="V78" s="10">
        <v>0</v>
      </c>
      <c r="W78" s="10">
        <v>8000</v>
      </c>
      <c r="X78" s="10">
        <v>0</v>
      </c>
      <c r="Y78" s="10">
        <v>8400</v>
      </c>
      <c r="Z78" s="9" t="s">
        <v>81</v>
      </c>
      <c r="AA78" s="8">
        <v>7934.96</v>
      </c>
      <c r="AB78" s="8">
        <v>7934.96</v>
      </c>
      <c r="AC78" s="8">
        <v>0</v>
      </c>
      <c r="AD78" s="8">
        <v>0</v>
      </c>
      <c r="AE78" s="8">
        <v>7934.96</v>
      </c>
      <c r="AF78" s="8" t="s">
        <v>240</v>
      </c>
      <c r="AG78" s="1" t="s">
        <v>119</v>
      </c>
      <c r="AH78" s="1" t="s">
        <v>75</v>
      </c>
      <c r="AI78" s="1">
        <v>4</v>
      </c>
      <c r="AJ78" s="3">
        <v>45819</v>
      </c>
      <c r="AK78" s="3">
        <v>45815</v>
      </c>
      <c r="AL78" s="3">
        <v>45808</v>
      </c>
      <c r="AM78" s="3">
        <v>45816</v>
      </c>
      <c r="AN78" s="3">
        <v>45817</v>
      </c>
      <c r="AO78" s="3">
        <v>45818</v>
      </c>
      <c r="AP78" s="3">
        <v>45814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>
        <v>45810</v>
      </c>
      <c r="B79" s="14" t="s">
        <v>451</v>
      </c>
      <c r="C79" s="9" t="s">
        <v>452</v>
      </c>
      <c r="D79" s="13" t="s">
        <v>387</v>
      </c>
      <c r="E79" s="9">
        <v>20</v>
      </c>
      <c r="F79" s="9">
        <v>34</v>
      </c>
      <c r="G79" s="9" t="s">
        <v>60</v>
      </c>
      <c r="H79" s="9" t="s">
        <v>66</v>
      </c>
      <c r="I79" s="9">
        <v>95</v>
      </c>
      <c r="J79" s="9" t="s">
        <v>57</v>
      </c>
      <c r="K79" s="9">
        <v>5</v>
      </c>
      <c r="L79" s="9" t="s">
        <v>91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71</v>
      </c>
      <c r="T79" s="12">
        <v>45819</v>
      </c>
      <c r="U79" s="11">
        <v>1000</v>
      </c>
      <c r="V79" s="10">
        <v>0</v>
      </c>
      <c r="W79" s="10">
        <v>1000</v>
      </c>
      <c r="X79" s="10">
        <v>0</v>
      </c>
      <c r="Y79" s="10">
        <v>1050</v>
      </c>
      <c r="Z79" s="9" t="s">
        <v>81</v>
      </c>
      <c r="AA79" s="8">
        <v>991.87</v>
      </c>
      <c r="AB79" s="8">
        <v>991.87</v>
      </c>
      <c r="AC79" s="8">
        <v>0</v>
      </c>
      <c r="AD79" s="8">
        <v>0</v>
      </c>
      <c r="AE79" s="8">
        <v>991.87</v>
      </c>
      <c r="AF79" s="8">
        <v>0</v>
      </c>
      <c r="AG79" s="1" t="s">
        <v>119</v>
      </c>
      <c r="AH79" s="1" t="s">
        <v>75</v>
      </c>
      <c r="AI79" s="1">
        <v>4</v>
      </c>
      <c r="AJ79" s="3">
        <v>45819</v>
      </c>
      <c r="AK79" s="3">
        <v>45815</v>
      </c>
      <c r="AL79" s="3">
        <v>45808</v>
      </c>
      <c r="AM79" s="3">
        <v>45816</v>
      </c>
      <c r="AN79" s="3">
        <v>45817</v>
      </c>
      <c r="AO79" s="3">
        <v>45818</v>
      </c>
      <c r="AP79" s="3">
        <v>45814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45782</v>
      </c>
      <c r="B80" s="14" t="s">
        <v>358</v>
      </c>
      <c r="C80" s="9" t="s">
        <v>80</v>
      </c>
      <c r="D80" s="13" t="s">
        <v>311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45820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81</v>
      </c>
      <c r="AA80" s="8">
        <v>5518.15</v>
      </c>
      <c r="AB80" s="8">
        <v>5518.15</v>
      </c>
      <c r="AC80" s="8">
        <v>0</v>
      </c>
      <c r="AD80" s="8">
        <v>0</v>
      </c>
      <c r="AE80" s="8">
        <v>5518.15</v>
      </c>
      <c r="AF80" s="8">
        <v>0</v>
      </c>
      <c r="AG80" s="1" t="s">
        <v>120</v>
      </c>
      <c r="AH80" s="1" t="s">
        <v>75</v>
      </c>
      <c r="AI80" s="1">
        <v>4</v>
      </c>
      <c r="AJ80" s="3">
        <v>45820</v>
      </c>
      <c r="AK80" s="3">
        <v>45816</v>
      </c>
      <c r="AL80" s="3">
        <v>45809</v>
      </c>
      <c r="AM80" s="3">
        <v>45817</v>
      </c>
      <c r="AN80" s="3">
        <v>45818</v>
      </c>
      <c r="AO80" s="3">
        <v>45819</v>
      </c>
      <c r="AP80" s="3">
        <v>45815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45756</v>
      </c>
      <c r="B81" s="14" t="s">
        <v>314</v>
      </c>
      <c r="C81" s="9" t="s">
        <v>80</v>
      </c>
      <c r="D81" s="13" t="s">
        <v>315</v>
      </c>
      <c r="E81" s="9">
        <v>20</v>
      </c>
      <c r="F81" s="9">
        <v>37</v>
      </c>
      <c r="G81" s="9" t="s">
        <v>60</v>
      </c>
      <c r="H81" s="9" t="s">
        <v>76</v>
      </c>
      <c r="I81" s="9">
        <v>97</v>
      </c>
      <c r="J81" s="9" t="s">
        <v>57</v>
      </c>
      <c r="K81" s="9">
        <v>5</v>
      </c>
      <c r="L81" s="9" t="s">
        <v>93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45820</v>
      </c>
      <c r="U81" s="11">
        <v>3000</v>
      </c>
      <c r="V81" s="10">
        <v>3148</v>
      </c>
      <c r="W81" s="10">
        <v>0</v>
      </c>
      <c r="X81" s="10">
        <v>6505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120</v>
      </c>
      <c r="AH81" s="1" t="s">
        <v>75</v>
      </c>
      <c r="AI81" s="1">
        <v>4</v>
      </c>
      <c r="AJ81" s="3">
        <v>45820</v>
      </c>
      <c r="AK81" s="3">
        <v>45816</v>
      </c>
      <c r="AL81" s="3">
        <v>45809</v>
      </c>
      <c r="AM81" s="3">
        <v>45817</v>
      </c>
      <c r="AN81" s="3">
        <v>45818</v>
      </c>
      <c r="AO81" s="3">
        <v>45819</v>
      </c>
      <c r="AP81" s="3">
        <v>45815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45740</v>
      </c>
      <c r="B82" s="14" t="s">
        <v>303</v>
      </c>
      <c r="C82" s="9" t="s">
        <v>80</v>
      </c>
      <c r="D82" s="13" t="s">
        <v>257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92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45820</v>
      </c>
      <c r="U82" s="11">
        <v>2500</v>
      </c>
      <c r="V82" s="10">
        <v>2825</v>
      </c>
      <c r="W82" s="10">
        <v>0</v>
      </c>
      <c r="X82" s="10">
        <v>5688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121</v>
      </c>
      <c r="AH82" s="1" t="s">
        <v>75</v>
      </c>
      <c r="AI82" s="1">
        <v>4</v>
      </c>
      <c r="AJ82" s="3">
        <v>45820</v>
      </c>
      <c r="AK82" s="3">
        <v>45816</v>
      </c>
      <c r="AL82" s="3">
        <v>45809</v>
      </c>
      <c r="AM82" s="3">
        <v>45817</v>
      </c>
      <c r="AN82" s="3">
        <v>45818</v>
      </c>
      <c r="AO82" s="3">
        <v>45819</v>
      </c>
      <c r="AP82" s="3">
        <v>45815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140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45808</v>
      </c>
      <c r="B83" s="14" t="s">
        <v>445</v>
      </c>
      <c r="C83" s="9" t="s">
        <v>436</v>
      </c>
      <c r="D83" s="13" t="s">
        <v>437</v>
      </c>
      <c r="E83" s="9">
        <v>20</v>
      </c>
      <c r="F83" s="9">
        <v>30</v>
      </c>
      <c r="G83" s="9" t="s">
        <v>60</v>
      </c>
      <c r="H83" s="9" t="s">
        <v>66</v>
      </c>
      <c r="I83" s="9">
        <v>80</v>
      </c>
      <c r="J83" s="9" t="s">
        <v>57</v>
      </c>
      <c r="K83" s="9">
        <v>5</v>
      </c>
      <c r="L83" s="9" t="s">
        <v>220</v>
      </c>
      <c r="M83" s="10">
        <v>21</v>
      </c>
      <c r="N83" s="9">
        <v>33</v>
      </c>
      <c r="O83" s="9">
        <v>40</v>
      </c>
      <c r="P83" s="10">
        <v>170.969464512</v>
      </c>
      <c r="Q83" s="10">
        <v>0</v>
      </c>
      <c r="R83" s="10">
        <v>170.969464512</v>
      </c>
      <c r="S83" s="9" t="s">
        <v>71</v>
      </c>
      <c r="T83" s="12">
        <v>45821</v>
      </c>
      <c r="U83" s="11">
        <v>10000</v>
      </c>
      <c r="V83" s="10">
        <v>0</v>
      </c>
      <c r="W83" s="10">
        <v>10000</v>
      </c>
      <c r="X83" s="10">
        <v>0</v>
      </c>
      <c r="Y83" s="10">
        <v>10500</v>
      </c>
      <c r="Z83" s="9" t="s">
        <v>81</v>
      </c>
      <c r="AA83" s="8">
        <v>8801.1</v>
      </c>
      <c r="AB83" s="8">
        <v>8801.1</v>
      </c>
      <c r="AC83" s="8">
        <v>0</v>
      </c>
      <c r="AD83" s="8">
        <v>0</v>
      </c>
      <c r="AE83" s="8">
        <v>8801.1</v>
      </c>
      <c r="AF83" s="8">
        <v>0</v>
      </c>
      <c r="AG83" s="1" t="s">
        <v>61</v>
      </c>
      <c r="AH83" s="1" t="s">
        <v>68</v>
      </c>
      <c r="AI83" s="1">
        <v>4</v>
      </c>
      <c r="AJ83" s="3">
        <v>45821</v>
      </c>
      <c r="AK83" s="3">
        <v>45817</v>
      </c>
      <c r="AL83" s="3">
        <v>45811</v>
      </c>
      <c r="AM83" s="3">
        <v>45818</v>
      </c>
      <c r="AN83" s="3">
        <v>45819</v>
      </c>
      <c r="AO83" s="3">
        <v>45819</v>
      </c>
      <c r="AP83" s="3">
        <v>45816</v>
      </c>
      <c r="AQ83" s="3">
        <v>45820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140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45803</v>
      </c>
      <c r="B84" s="14" t="s">
        <v>408</v>
      </c>
      <c r="C84" s="9" t="s">
        <v>111</v>
      </c>
      <c r="D84" s="13" t="s">
        <v>409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45835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81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120</v>
      </c>
      <c r="AH84" s="1" t="s">
        <v>75</v>
      </c>
      <c r="AI84" s="1">
        <v>4</v>
      </c>
      <c r="AJ84" s="3">
        <v>45835</v>
      </c>
      <c r="AK84" s="3">
        <v>45831</v>
      </c>
      <c r="AL84" s="3">
        <v>45824</v>
      </c>
      <c r="AM84" s="3">
        <v>45832</v>
      </c>
      <c r="AN84" s="3">
        <v>45833</v>
      </c>
      <c r="AO84" s="3">
        <v>45834</v>
      </c>
      <c r="AP84" s="3">
        <v>45830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45803</v>
      </c>
      <c r="B85" s="14" t="s">
        <v>410</v>
      </c>
      <c r="C85" s="9" t="s">
        <v>111</v>
      </c>
      <c r="D85" s="13" t="s">
        <v>411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45817</v>
      </c>
      <c r="U85" s="11">
        <v>3000</v>
      </c>
      <c r="V85" s="10">
        <v>0</v>
      </c>
      <c r="W85" s="10">
        <v>3000</v>
      </c>
      <c r="X85" s="10">
        <v>3300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120</v>
      </c>
      <c r="AH85" s="1" t="s">
        <v>75</v>
      </c>
      <c r="AI85" s="1">
        <v>4</v>
      </c>
      <c r="AJ85" s="3">
        <v>45817</v>
      </c>
      <c r="AK85" s="3">
        <v>45813</v>
      </c>
      <c r="AL85" s="3">
        <v>45806</v>
      </c>
      <c r="AM85" s="3">
        <v>45814</v>
      </c>
      <c r="AN85" s="3">
        <v>45815</v>
      </c>
      <c r="AO85" s="3">
        <v>45816</v>
      </c>
      <c r="AP85" s="3">
        <v>45812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 t="s">
        <v>141</v>
      </c>
      <c r="B86" s="14" t="s">
        <v>141</v>
      </c>
      <c r="C86" s="9" t="s">
        <v>147</v>
      </c>
      <c r="D86" s="13" t="s">
        <v>61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>
        <v>45838</v>
      </c>
      <c r="U86" s="11">
        <v>100000</v>
      </c>
      <c r="V86" s="10">
        <v>0</v>
      </c>
      <c r="W86" s="10">
        <v>100000</v>
      </c>
      <c r="X86" s="10">
        <v>0</v>
      </c>
      <c r="Y86" s="10">
        <v>105000</v>
      </c>
      <c r="Z86" s="9" t="s">
        <v>81</v>
      </c>
      <c r="AA86" s="8">
        <v>104775.00000000001</v>
      </c>
      <c r="AB86" s="8">
        <v>0</v>
      </c>
      <c r="AC86" s="8">
        <v>104775.00000000001</v>
      </c>
      <c r="AD86" s="8">
        <v>0</v>
      </c>
      <c r="AE86" s="8">
        <v>104775.00000000001</v>
      </c>
      <c r="AF86" s="8">
        <v>0</v>
      </c>
      <c r="AG86" s="1" t="s">
        <v>120</v>
      </c>
      <c r="AH86" s="1" t="s">
        <v>75</v>
      </c>
      <c r="AI86" s="1">
        <v>4</v>
      </c>
      <c r="AJ86" s="3">
        <v>45838</v>
      </c>
      <c r="AK86" s="3">
        <v>45834</v>
      </c>
      <c r="AL86" s="3">
        <v>45827</v>
      </c>
      <c r="AM86" s="3">
        <v>45835</v>
      </c>
      <c r="AN86" s="3">
        <v>45836</v>
      </c>
      <c r="AO86" s="3">
        <v>45837</v>
      </c>
      <c r="AP86" s="3">
        <v>45833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7916.333333333333</v>
      </c>
    </row>
    <row r="87" spans="1:56" ht="27.75" customHeight="1" x14ac:dyDescent="0.45">
      <c r="A87" s="3">
        <v>45803</v>
      </c>
      <c r="B87" s="14" t="s">
        <v>412</v>
      </c>
      <c r="C87" s="9" t="s">
        <v>111</v>
      </c>
      <c r="D87" s="13" t="s">
        <v>413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45831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81</v>
      </c>
      <c r="AA87" s="8">
        <v>3310.89</v>
      </c>
      <c r="AB87" s="8">
        <v>0</v>
      </c>
      <c r="AC87" s="8">
        <v>3310.89</v>
      </c>
      <c r="AD87" s="8">
        <v>0</v>
      </c>
      <c r="AE87" s="8">
        <v>3310.89</v>
      </c>
      <c r="AF87" s="8">
        <v>0</v>
      </c>
      <c r="AG87" s="1" t="s">
        <v>120</v>
      </c>
      <c r="AH87" s="1" t="s">
        <v>75</v>
      </c>
      <c r="AI87" s="1">
        <v>4</v>
      </c>
      <c r="AJ87" s="3">
        <v>45831</v>
      </c>
      <c r="AK87" s="3">
        <v>45827</v>
      </c>
      <c r="AL87" s="3">
        <v>45820</v>
      </c>
      <c r="AM87" s="3">
        <v>45828</v>
      </c>
      <c r="AN87" s="3">
        <v>45829</v>
      </c>
      <c r="AO87" s="3">
        <v>45830</v>
      </c>
      <c r="AP87" s="3">
        <v>45826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140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250.15613333333337</v>
      </c>
    </row>
    <row r="88" spans="1:56" ht="27.75" customHeight="1" x14ac:dyDescent="0.45">
      <c r="A88" s="3">
        <v>45798</v>
      </c>
      <c r="B88" s="14" t="s">
        <v>396</v>
      </c>
      <c r="C88" s="9" t="s">
        <v>111</v>
      </c>
      <c r="D88" s="13" t="s">
        <v>388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63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81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120</v>
      </c>
      <c r="AH88" s="1" t="s">
        <v>75</v>
      </c>
      <c r="AI88" s="1">
        <v>4</v>
      </c>
      <c r="AJ88" s="3" t="s">
        <v>63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140</v>
      </c>
      <c r="AY88" s="2">
        <v>0</v>
      </c>
      <c r="AZ88" s="2">
        <v>0</v>
      </c>
      <c r="BA88" s="2">
        <v>0</v>
      </c>
      <c r="BB88" s="2">
        <v>0</v>
      </c>
      <c r="BC88" s="1" t="s">
        <v>107</v>
      </c>
      <c r="BD88" s="56">
        <v>416.92688888888887</v>
      </c>
    </row>
    <row r="89" spans="1:56" ht="27.75" customHeight="1" x14ac:dyDescent="0.45">
      <c r="A89" s="3">
        <v>45782</v>
      </c>
      <c r="B89" s="14" t="s">
        <v>358</v>
      </c>
      <c r="C89" s="9" t="s">
        <v>80</v>
      </c>
      <c r="D89" s="13" t="s">
        <v>311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63</v>
      </c>
      <c r="U89" s="11">
        <v>20000</v>
      </c>
      <c r="V89" s="10">
        <v>0</v>
      </c>
      <c r="W89" s="10">
        <v>20000</v>
      </c>
      <c r="X89" s="10">
        <v>0</v>
      </c>
      <c r="Y89" s="10">
        <v>21000</v>
      </c>
      <c r="Z89" s="9" t="s">
        <v>81</v>
      </c>
      <c r="AA89" s="8">
        <v>22072.6</v>
      </c>
      <c r="AB89" s="8">
        <v>0</v>
      </c>
      <c r="AC89" s="8">
        <v>22072.6</v>
      </c>
      <c r="AD89" s="8">
        <v>0</v>
      </c>
      <c r="AE89" s="8">
        <v>22072.6</v>
      </c>
      <c r="AF89" s="8">
        <v>0</v>
      </c>
      <c r="AG89" s="1" t="s">
        <v>120</v>
      </c>
      <c r="AH89" s="1" t="s">
        <v>75</v>
      </c>
      <c r="AI89" s="1">
        <v>4</v>
      </c>
      <c r="AJ89" s="3" t="s">
        <v>63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1667.7075555555555</v>
      </c>
    </row>
    <row r="90" spans="1:56" ht="27.75" customHeight="1" x14ac:dyDescent="0.45">
      <c r="A90" s="3">
        <v>45808</v>
      </c>
      <c r="B90" s="14" t="s">
        <v>453</v>
      </c>
      <c r="C90" s="9" t="s">
        <v>147</v>
      </c>
      <c r="D90" s="13" t="s">
        <v>155</v>
      </c>
      <c r="E90" s="9">
        <v>20</v>
      </c>
      <c r="F90" s="9">
        <v>36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322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112</v>
      </c>
      <c r="T90" s="12">
        <v>45822</v>
      </c>
      <c r="U90" s="11">
        <v>5040</v>
      </c>
      <c r="V90" s="10">
        <v>0</v>
      </c>
      <c r="W90" s="10">
        <v>5040</v>
      </c>
      <c r="X90" s="10">
        <v>0</v>
      </c>
      <c r="Y90" s="10">
        <v>5292</v>
      </c>
      <c r="Z90" s="9" t="s">
        <v>81</v>
      </c>
      <c r="AA90" s="8">
        <v>5280.6600000000008</v>
      </c>
      <c r="AB90" s="8">
        <v>0</v>
      </c>
      <c r="AC90" s="8">
        <v>5280.6600000000008</v>
      </c>
      <c r="AD90" s="8">
        <v>0</v>
      </c>
      <c r="AE90" s="8">
        <v>5280.6600000000008</v>
      </c>
      <c r="AF90" s="8">
        <v>0</v>
      </c>
      <c r="AG90" s="1" t="s">
        <v>119</v>
      </c>
      <c r="AH90" s="1" t="s">
        <v>75</v>
      </c>
      <c r="AI90" s="1">
        <v>4</v>
      </c>
      <c r="AJ90" s="3">
        <v>45822</v>
      </c>
      <c r="AK90" s="3">
        <v>45818</v>
      </c>
      <c r="AL90" s="3">
        <v>45811</v>
      </c>
      <c r="AM90" s="3">
        <v>45819</v>
      </c>
      <c r="AN90" s="3">
        <v>45820</v>
      </c>
      <c r="AO90" s="3">
        <v>45821</v>
      </c>
      <c r="AP90" s="3">
        <v>45817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398.98320000000001</v>
      </c>
    </row>
    <row r="91" spans="1:56" ht="27.75" customHeight="1" x14ac:dyDescent="0.45">
      <c r="A91" s="3">
        <v>45810</v>
      </c>
      <c r="B91" s="14" t="s">
        <v>463</v>
      </c>
      <c r="C91" s="9" t="s">
        <v>80</v>
      </c>
      <c r="D91" s="13" t="s">
        <v>257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93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63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81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119</v>
      </c>
      <c r="AH91" s="1" t="s">
        <v>75</v>
      </c>
      <c r="AI91" s="1">
        <v>4</v>
      </c>
      <c r="AJ91" s="3" t="s">
        <v>63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65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416.92688888888887</v>
      </c>
    </row>
    <row r="92" spans="1:56" ht="27.75" customHeight="1" x14ac:dyDescent="0.45">
      <c r="A92" s="3">
        <v>45810</v>
      </c>
      <c r="B92" s="14" t="s">
        <v>464</v>
      </c>
      <c r="C92" s="9" t="s">
        <v>80</v>
      </c>
      <c r="D92" s="13" t="s">
        <v>465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63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81</v>
      </c>
      <c r="AA92" s="8">
        <v>3310.89</v>
      </c>
      <c r="AB92" s="8">
        <v>0</v>
      </c>
      <c r="AC92" s="8">
        <v>3310.89</v>
      </c>
      <c r="AD92" s="8">
        <v>0</v>
      </c>
      <c r="AE92" s="8">
        <v>3310.89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65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250.15613333333337</v>
      </c>
    </row>
    <row r="93" spans="1:56" ht="27.75" customHeight="1" x14ac:dyDescent="0.45">
      <c r="A93" s="3">
        <v>45721</v>
      </c>
      <c r="B93" s="14" t="s">
        <v>296</v>
      </c>
      <c r="C93" s="9" t="s">
        <v>147</v>
      </c>
      <c r="D93" s="13" t="s">
        <v>262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91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112</v>
      </c>
      <c r="T93" s="12" t="s">
        <v>63</v>
      </c>
      <c r="U93" s="11">
        <v>111</v>
      </c>
      <c r="V93" s="10">
        <v>0</v>
      </c>
      <c r="W93" s="10">
        <v>111</v>
      </c>
      <c r="X93" s="10">
        <v>5600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61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45611</v>
      </c>
      <c r="B94" s="14" t="s">
        <v>219</v>
      </c>
      <c r="C94" s="9" t="s">
        <v>147</v>
      </c>
      <c r="D94" s="13" t="s">
        <v>127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91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112</v>
      </c>
      <c r="T94" s="12" t="s">
        <v>63</v>
      </c>
      <c r="U94" s="11">
        <v>67</v>
      </c>
      <c r="V94" s="10">
        <v>67</v>
      </c>
      <c r="W94" s="10">
        <v>0</v>
      </c>
      <c r="X94" s="10">
        <v>80</v>
      </c>
      <c r="Y94" s="10">
        <v>0</v>
      </c>
      <c r="Z94" s="9" t="s">
        <v>81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61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45721</v>
      </c>
      <c r="B95" s="14" t="s">
        <v>297</v>
      </c>
      <c r="C95" s="9" t="s">
        <v>147</v>
      </c>
      <c r="D95" s="13" t="s">
        <v>294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 t="s">
        <v>63</v>
      </c>
      <c r="U95" s="11">
        <v>734</v>
      </c>
      <c r="V95" s="10">
        <v>0</v>
      </c>
      <c r="W95" s="10">
        <v>734</v>
      </c>
      <c r="X95" s="10">
        <v>5520</v>
      </c>
      <c r="Y95" s="10">
        <v>0</v>
      </c>
      <c r="Z95" s="9" t="s">
        <v>81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120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140</v>
      </c>
      <c r="AY95" s="2">
        <v>0</v>
      </c>
      <c r="AZ95" s="2">
        <v>0</v>
      </c>
      <c r="BA95" s="2">
        <v>0</v>
      </c>
      <c r="BB95" s="2">
        <v>0</v>
      </c>
      <c r="BC95" s="1" t="s">
        <v>107</v>
      </c>
      <c r="BD95" s="56">
        <v>0</v>
      </c>
    </row>
    <row r="96" spans="1:56" ht="27.75" customHeight="1" x14ac:dyDescent="0.45">
      <c r="A96" s="3" t="s">
        <v>141</v>
      </c>
      <c r="B96" s="14" t="s">
        <v>141</v>
      </c>
      <c r="C96" s="9" t="s">
        <v>80</v>
      </c>
      <c r="D96" s="13" t="s">
        <v>61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45838</v>
      </c>
      <c r="U96" s="11">
        <v>20000</v>
      </c>
      <c r="V96" s="10">
        <v>0</v>
      </c>
      <c r="W96" s="10">
        <v>20000</v>
      </c>
      <c r="X96" s="10">
        <v>0</v>
      </c>
      <c r="Y96" s="10">
        <v>21000</v>
      </c>
      <c r="Z96" s="9" t="s">
        <v>81</v>
      </c>
      <c r="AA96" s="8">
        <v>22072.6</v>
      </c>
      <c r="AB96" s="8">
        <v>0</v>
      </c>
      <c r="AC96" s="8">
        <v>22072.6</v>
      </c>
      <c r="AD96" s="8">
        <v>0</v>
      </c>
      <c r="AE96" s="8">
        <v>22072.6</v>
      </c>
      <c r="AF96" s="8">
        <v>0</v>
      </c>
      <c r="AG96" s="1" t="s">
        <v>121</v>
      </c>
      <c r="AH96" s="1" t="s">
        <v>75</v>
      </c>
      <c r="AI96" s="1">
        <v>4</v>
      </c>
      <c r="AJ96" s="3">
        <v>45838</v>
      </c>
      <c r="AK96" s="3">
        <v>45834</v>
      </c>
      <c r="AL96" s="3">
        <v>45827</v>
      </c>
      <c r="AM96" s="3">
        <v>45835</v>
      </c>
      <c r="AN96" s="3">
        <v>45836</v>
      </c>
      <c r="AO96" s="3">
        <v>45837</v>
      </c>
      <c r="AP96" s="3">
        <v>45833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107</v>
      </c>
      <c r="BD96" s="56">
        <v>1667.7075555555555</v>
      </c>
    </row>
    <row r="97" spans="1:56" ht="27.75" customHeight="1" x14ac:dyDescent="0.45">
      <c r="A97" s="3" t="s">
        <v>141</v>
      </c>
      <c r="B97" s="14" t="s">
        <v>141</v>
      </c>
      <c r="C97" s="9" t="s">
        <v>98</v>
      </c>
      <c r="D97" s="13" t="s">
        <v>61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71</v>
      </c>
      <c r="T97" s="12">
        <v>45838</v>
      </c>
      <c r="U97" s="11">
        <v>40000</v>
      </c>
      <c r="V97" s="10">
        <v>0</v>
      </c>
      <c r="W97" s="10">
        <v>40000</v>
      </c>
      <c r="X97" s="10">
        <v>0</v>
      </c>
      <c r="Y97" s="10">
        <v>42000</v>
      </c>
      <c r="Z97" s="9" t="s">
        <v>81</v>
      </c>
      <c r="AA97" s="8">
        <v>43027.600000000006</v>
      </c>
      <c r="AB97" s="8">
        <v>0</v>
      </c>
      <c r="AC97" s="8">
        <v>43027.600000000006</v>
      </c>
      <c r="AD97" s="8">
        <v>0</v>
      </c>
      <c r="AE97" s="8">
        <v>43027.600000000006</v>
      </c>
      <c r="AF97" s="8">
        <v>0</v>
      </c>
      <c r="AG97" s="1" t="s">
        <v>119</v>
      </c>
      <c r="AH97" s="1" t="s">
        <v>75</v>
      </c>
      <c r="AI97" s="1">
        <v>4</v>
      </c>
      <c r="AJ97" s="3">
        <v>45838</v>
      </c>
      <c r="AK97" s="3">
        <v>45834</v>
      </c>
      <c r="AL97" s="3">
        <v>45827</v>
      </c>
      <c r="AM97" s="3">
        <v>45835</v>
      </c>
      <c r="AN97" s="3">
        <v>45836</v>
      </c>
      <c r="AO97" s="3">
        <v>45837</v>
      </c>
      <c r="AP97" s="3">
        <v>45833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107</v>
      </c>
      <c r="BD97" s="56">
        <v>3250.9742222222226</v>
      </c>
    </row>
    <row r="98" spans="1:56" ht="27.75" customHeight="1" x14ac:dyDescent="0.45">
      <c r="A98" s="3">
        <v>45681</v>
      </c>
      <c r="B98" s="14" t="s">
        <v>268</v>
      </c>
      <c r="C98" s="9" t="s">
        <v>80</v>
      </c>
      <c r="D98" s="13" t="s">
        <v>267</v>
      </c>
      <c r="E98" s="9">
        <v>20</v>
      </c>
      <c r="F98" s="9">
        <v>40</v>
      </c>
      <c r="G98" s="9" t="s">
        <v>60</v>
      </c>
      <c r="H98" s="9" t="s">
        <v>76</v>
      </c>
      <c r="I98" s="9">
        <v>108</v>
      </c>
      <c r="J98" s="9" t="s">
        <v>57</v>
      </c>
      <c r="K98" s="9">
        <v>5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81</v>
      </c>
      <c r="AA98" s="8">
        <v>3478.5300000000007</v>
      </c>
      <c r="AB98" s="8">
        <v>0</v>
      </c>
      <c r="AC98" s="8">
        <v>3478.5300000000007</v>
      </c>
      <c r="AD98" s="8">
        <v>0</v>
      </c>
      <c r="AE98" s="8">
        <v>3478.5300000000007</v>
      </c>
      <c r="AF98" s="8">
        <v>0</v>
      </c>
      <c r="AG98" s="1" t="s">
        <v>119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107</v>
      </c>
      <c r="BD98" s="56">
        <v>262.82226666666674</v>
      </c>
    </row>
    <row r="99" spans="1:56" ht="27.75" customHeight="1" x14ac:dyDescent="0.45">
      <c r="A99" s="3">
        <v>45705</v>
      </c>
      <c r="B99" s="14" t="s">
        <v>287</v>
      </c>
      <c r="C99" s="9" t="s">
        <v>147</v>
      </c>
      <c r="D99" s="13" t="s">
        <v>198</v>
      </c>
      <c r="E99" s="9">
        <v>20</v>
      </c>
      <c r="F99" s="9">
        <v>35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221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112</v>
      </c>
      <c r="T99" s="12" t="s">
        <v>63</v>
      </c>
      <c r="U99" s="11">
        <v>855</v>
      </c>
      <c r="V99" s="10">
        <v>0</v>
      </c>
      <c r="W99" s="10">
        <v>855</v>
      </c>
      <c r="X99" s="10">
        <v>16440</v>
      </c>
      <c r="Y99" s="10">
        <v>0</v>
      </c>
      <c r="Z99" s="9" t="s">
        <v>81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121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 t="s">
        <v>289</v>
      </c>
      <c r="AZ99" s="2">
        <v>0</v>
      </c>
      <c r="BA99" s="2">
        <v>0</v>
      </c>
      <c r="BB99" s="2">
        <v>0</v>
      </c>
      <c r="BC99" s="1" t="s">
        <v>107</v>
      </c>
      <c r="BD99" s="56">
        <v>0</v>
      </c>
    </row>
    <row r="100" spans="1:56" ht="27.75" customHeight="1" x14ac:dyDescent="0.45">
      <c r="A100" s="3">
        <v>45674</v>
      </c>
      <c r="B100" s="14" t="s">
        <v>265</v>
      </c>
      <c r="C100" s="9" t="s">
        <v>147</v>
      </c>
      <c r="D100" s="13" t="s">
        <v>264</v>
      </c>
      <c r="E100" s="9">
        <v>20</v>
      </c>
      <c r="F100" s="9">
        <v>35</v>
      </c>
      <c r="G100" s="9" t="s">
        <v>60</v>
      </c>
      <c r="H100" s="9" t="s">
        <v>76</v>
      </c>
      <c r="I100" s="9">
        <v>97</v>
      </c>
      <c r="J100" s="9" t="s">
        <v>57</v>
      </c>
      <c r="K100" s="9">
        <v>5</v>
      </c>
      <c r="L100" s="9" t="s">
        <v>221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112</v>
      </c>
      <c r="T100" s="12" t="s">
        <v>63</v>
      </c>
      <c r="U100" s="11">
        <v>152</v>
      </c>
      <c r="V100" s="10">
        <v>0</v>
      </c>
      <c r="W100" s="10">
        <v>152</v>
      </c>
      <c r="X100" s="10">
        <v>6000</v>
      </c>
      <c r="Y100" s="10">
        <v>0</v>
      </c>
      <c r="Z100" s="9" t="s">
        <v>81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5987</v>
      </c>
      <c r="AG100" s="1" t="s">
        <v>119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 t="s">
        <v>288</v>
      </c>
      <c r="AZ100" s="2">
        <v>0</v>
      </c>
      <c r="BA100" s="2">
        <v>0</v>
      </c>
      <c r="BB100" s="2">
        <v>0</v>
      </c>
      <c r="BC100" s="1" t="s">
        <v>107</v>
      </c>
      <c r="BD100" s="56">
        <v>0</v>
      </c>
    </row>
    <row r="101" spans="1:56" ht="27.75" customHeight="1" x14ac:dyDescent="0.45">
      <c r="A101" s="3">
        <v>45611</v>
      </c>
      <c r="B101" s="14" t="s">
        <v>218</v>
      </c>
      <c r="C101" s="9" t="s">
        <v>147</v>
      </c>
      <c r="D101" s="13" t="s">
        <v>217</v>
      </c>
      <c r="E101" s="9">
        <v>20</v>
      </c>
      <c r="F101" s="9">
        <v>36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91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 t="s">
        <v>63</v>
      </c>
      <c r="U101" s="11">
        <v>117</v>
      </c>
      <c r="V101" s="10">
        <v>0</v>
      </c>
      <c r="W101" s="10">
        <v>117</v>
      </c>
      <c r="X101" s="10">
        <v>10065</v>
      </c>
      <c r="Y101" s="10">
        <v>0</v>
      </c>
      <c r="Z101" s="9" t="s">
        <v>81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119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107</v>
      </c>
      <c r="BD101" s="56">
        <v>0</v>
      </c>
    </row>
    <row r="102" spans="1:56" ht="27.75" customHeight="1" x14ac:dyDescent="0.45">
      <c r="A102" s="3">
        <v>45523</v>
      </c>
      <c r="B102" s="14" t="s">
        <v>195</v>
      </c>
      <c r="C102" s="9" t="s">
        <v>147</v>
      </c>
      <c r="D102" s="13" t="s">
        <v>193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91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112</v>
      </c>
      <c r="T102" s="12" t="s">
        <v>63</v>
      </c>
      <c r="U102" s="11">
        <v>1260</v>
      </c>
      <c r="V102" s="10">
        <v>0</v>
      </c>
      <c r="W102" s="10">
        <v>1260</v>
      </c>
      <c r="X102" s="10">
        <v>11095</v>
      </c>
      <c r="Y102" s="10">
        <v>0</v>
      </c>
      <c r="Z102" s="9" t="s">
        <v>81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119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107</v>
      </c>
      <c r="BD102" s="56">
        <v>0</v>
      </c>
    </row>
    <row r="103" spans="1:56" ht="27.75" customHeight="1" x14ac:dyDescent="0.45">
      <c r="A103" s="3">
        <v>45523</v>
      </c>
      <c r="B103" s="14" t="s">
        <v>195</v>
      </c>
      <c r="C103" s="9" t="s">
        <v>147</v>
      </c>
      <c r="D103" s="13" t="s">
        <v>194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91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 t="s">
        <v>63</v>
      </c>
      <c r="U103" s="11">
        <v>89</v>
      </c>
      <c r="V103" s="10">
        <v>0</v>
      </c>
      <c r="W103" s="10">
        <v>89</v>
      </c>
      <c r="X103" s="10">
        <v>11180</v>
      </c>
      <c r="Y103" s="10">
        <v>0</v>
      </c>
      <c r="Z103" s="9" t="s">
        <v>81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107</v>
      </c>
      <c r="BD103" s="56">
        <v>0</v>
      </c>
    </row>
    <row r="104" spans="1:56" ht="27.75" customHeight="1" x14ac:dyDescent="0.45">
      <c r="A104" s="3">
        <v>45752</v>
      </c>
      <c r="B104" s="14" t="s">
        <v>309</v>
      </c>
      <c r="C104" s="9" t="s">
        <v>80</v>
      </c>
      <c r="D104" s="13" t="s">
        <v>310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92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137</v>
      </c>
      <c r="U104" s="11">
        <v>2000</v>
      </c>
      <c r="V104" s="10">
        <v>2000</v>
      </c>
      <c r="W104" s="10">
        <v>0</v>
      </c>
      <c r="X104" s="10">
        <v>5400</v>
      </c>
      <c r="Y104" s="10">
        <v>0</v>
      </c>
      <c r="Z104" s="9" t="s">
        <v>81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119</v>
      </c>
      <c r="AH104" s="1" t="s">
        <v>75</v>
      </c>
      <c r="AI104" s="1">
        <v>4</v>
      </c>
      <c r="AJ104" s="3" t="s">
        <v>137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 t="s">
        <v>313</v>
      </c>
      <c r="AZ104" s="2">
        <v>0</v>
      </c>
      <c r="BA104" s="2">
        <v>0</v>
      </c>
      <c r="BB104" s="2">
        <v>0</v>
      </c>
      <c r="BC104" s="1" t="s">
        <v>107</v>
      </c>
      <c r="BD104" s="56">
        <v>0</v>
      </c>
    </row>
    <row r="105" spans="1:56" ht="27.75" customHeight="1" x14ac:dyDescent="0.45">
      <c r="A105" s="3">
        <v>45741</v>
      </c>
      <c r="B105" s="14" t="s">
        <v>304</v>
      </c>
      <c r="C105" s="9" t="s">
        <v>111</v>
      </c>
      <c r="D105" s="13" t="s">
        <v>302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92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137</v>
      </c>
      <c r="U105" s="11">
        <v>4000</v>
      </c>
      <c r="V105" s="10">
        <v>3857</v>
      </c>
      <c r="W105" s="10">
        <v>143</v>
      </c>
      <c r="X105" s="10">
        <v>4200</v>
      </c>
      <c r="Y105" s="10">
        <v>0</v>
      </c>
      <c r="Z105" s="9" t="s">
        <v>81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75</v>
      </c>
      <c r="AI105" s="1">
        <v>4</v>
      </c>
      <c r="AJ105" s="3" t="s">
        <v>137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313</v>
      </c>
      <c r="AZ105" s="2">
        <v>0</v>
      </c>
      <c r="BA105" s="2">
        <v>0</v>
      </c>
      <c r="BB105" s="2">
        <v>0</v>
      </c>
      <c r="BC105" s="1" t="s">
        <v>107</v>
      </c>
      <c r="BD105" s="56">
        <v>0</v>
      </c>
    </row>
    <row r="106" spans="1:56" ht="27.75" customHeight="1" x14ac:dyDescent="0.45">
      <c r="A106" s="3">
        <v>45720</v>
      </c>
      <c r="B106" s="14" t="s">
        <v>133</v>
      </c>
      <c r="C106" s="9" t="s">
        <v>111</v>
      </c>
      <c r="D106" s="13" t="s">
        <v>238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92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137</v>
      </c>
      <c r="U106" s="11">
        <v>4000</v>
      </c>
      <c r="V106" s="10">
        <v>4010</v>
      </c>
      <c r="W106" s="10">
        <v>0</v>
      </c>
      <c r="X106" s="10">
        <v>4470</v>
      </c>
      <c r="Y106" s="10">
        <v>0</v>
      </c>
      <c r="Z106" s="9" t="s">
        <v>81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75</v>
      </c>
      <c r="AI106" s="1">
        <v>4</v>
      </c>
      <c r="AJ106" s="3" t="s">
        <v>137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107</v>
      </c>
      <c r="BD106" s="56">
        <v>0</v>
      </c>
    </row>
    <row r="107" spans="1:56" ht="27.75" customHeight="1" x14ac:dyDescent="0.45">
      <c r="A107" s="3">
        <v>45720</v>
      </c>
      <c r="B107" s="14" t="s">
        <v>133</v>
      </c>
      <c r="C107" s="9" t="s">
        <v>111</v>
      </c>
      <c r="D107" s="13" t="s">
        <v>256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92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137</v>
      </c>
      <c r="U107" s="11">
        <v>3000</v>
      </c>
      <c r="V107" s="10">
        <v>3065</v>
      </c>
      <c r="W107" s="10">
        <v>0</v>
      </c>
      <c r="X107" s="10">
        <v>3300</v>
      </c>
      <c r="Y107" s="10">
        <v>0</v>
      </c>
      <c r="Z107" s="9" t="s">
        <v>81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75</v>
      </c>
      <c r="AI107" s="1">
        <v>4</v>
      </c>
      <c r="AJ107" s="3" t="s">
        <v>137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107</v>
      </c>
      <c r="BD107" s="56">
        <v>0</v>
      </c>
    </row>
    <row r="108" spans="1:56" ht="27.75" customHeight="1" x14ac:dyDescent="0.45">
      <c r="A108" s="3">
        <v>45541</v>
      </c>
      <c r="B108" s="14" t="s">
        <v>199</v>
      </c>
      <c r="C108" s="9" t="s">
        <v>111</v>
      </c>
      <c r="D108" s="13" t="s">
        <v>200</v>
      </c>
      <c r="E108" s="9">
        <v>20</v>
      </c>
      <c r="F108" s="9">
        <v>40</v>
      </c>
      <c r="G108" s="9" t="s">
        <v>60</v>
      </c>
      <c r="H108" s="9" t="s">
        <v>76</v>
      </c>
      <c r="I108" s="9">
        <v>108</v>
      </c>
      <c r="J108" s="9" t="s">
        <v>57</v>
      </c>
      <c r="K108" s="9">
        <v>5</v>
      </c>
      <c r="L108" s="9" t="s">
        <v>92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137</v>
      </c>
      <c r="U108" s="11">
        <v>3000</v>
      </c>
      <c r="V108" s="10">
        <v>3318</v>
      </c>
      <c r="W108" s="10">
        <v>0</v>
      </c>
      <c r="X108" s="10">
        <v>0</v>
      </c>
      <c r="Y108" s="10">
        <v>0</v>
      </c>
      <c r="Z108" s="9" t="s">
        <v>81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 t="s">
        <v>203</v>
      </c>
      <c r="AG108" s="1" t="s">
        <v>119</v>
      </c>
      <c r="AH108" s="1" t="s">
        <v>75</v>
      </c>
      <c r="AI108" s="1">
        <v>4</v>
      </c>
      <c r="AJ108" s="3" t="s">
        <v>137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>
        <v>0</v>
      </c>
      <c r="AY108" s="2" t="s">
        <v>259</v>
      </c>
      <c r="AZ108" s="2">
        <v>0</v>
      </c>
      <c r="BA108" s="2">
        <v>0</v>
      </c>
      <c r="BB108" s="2">
        <v>0</v>
      </c>
      <c r="BC108" s="1" t="s">
        <v>107</v>
      </c>
      <c r="BD108" s="56">
        <v>0</v>
      </c>
    </row>
    <row r="109" spans="1:56" ht="27.75" customHeight="1" x14ac:dyDescent="0.45">
      <c r="A109" s="3">
        <v>45548</v>
      </c>
      <c r="B109" s="14" t="s">
        <v>202</v>
      </c>
      <c r="C109" s="9" t="s">
        <v>111</v>
      </c>
      <c r="D109" s="13" t="s">
        <v>201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92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137</v>
      </c>
      <c r="U109" s="11">
        <v>2500</v>
      </c>
      <c r="V109" s="10">
        <v>2364</v>
      </c>
      <c r="W109" s="10">
        <v>136</v>
      </c>
      <c r="X109" s="10">
        <v>5500</v>
      </c>
      <c r="Y109" s="10">
        <v>0</v>
      </c>
      <c r="Z109" s="9" t="s">
        <v>81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119</v>
      </c>
      <c r="AH109" s="1" t="s">
        <v>75</v>
      </c>
      <c r="AI109" s="1">
        <v>4</v>
      </c>
      <c r="AJ109" s="3" t="s">
        <v>137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140</v>
      </c>
      <c r="AY109" s="2">
        <v>0</v>
      </c>
      <c r="AZ109" s="2">
        <v>0</v>
      </c>
      <c r="BA109" s="2">
        <v>0</v>
      </c>
      <c r="BB109" s="2">
        <v>0</v>
      </c>
      <c r="BC109" s="1" t="s">
        <v>107</v>
      </c>
      <c r="BD109" s="56">
        <v>0</v>
      </c>
    </row>
    <row r="110" spans="1:56" ht="27.75" customHeight="1" x14ac:dyDescent="0.45">
      <c r="A110" s="3">
        <v>45581</v>
      </c>
      <c r="B110" s="14" t="s">
        <v>207</v>
      </c>
      <c r="C110" s="9" t="s">
        <v>111</v>
      </c>
      <c r="D110" s="13" t="s">
        <v>208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137</v>
      </c>
      <c r="U110" s="11">
        <v>3000</v>
      </c>
      <c r="V110" s="10">
        <v>3194</v>
      </c>
      <c r="W110" s="10">
        <v>0</v>
      </c>
      <c r="X110" s="10">
        <v>5632</v>
      </c>
      <c r="Y110" s="10">
        <v>0</v>
      </c>
      <c r="Z110" s="9" t="s">
        <v>81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119</v>
      </c>
      <c r="AH110" s="1" t="s">
        <v>75</v>
      </c>
      <c r="AI110" s="1">
        <v>4</v>
      </c>
      <c r="AJ110" s="3" t="s">
        <v>137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107</v>
      </c>
      <c r="BD110" s="56">
        <v>0</v>
      </c>
    </row>
    <row r="111" spans="1:56" ht="27.75" customHeight="1" x14ac:dyDescent="0.45">
      <c r="A111" s="3">
        <v>0</v>
      </c>
      <c r="B111" s="14">
        <v>0</v>
      </c>
      <c r="C111" s="9">
        <v>0</v>
      </c>
      <c r="D111" s="13">
        <v>0</v>
      </c>
      <c r="E111" s="9">
        <v>20</v>
      </c>
      <c r="F111" s="9">
        <v>38</v>
      </c>
      <c r="G111" s="9">
        <v>0</v>
      </c>
      <c r="H111" s="9">
        <v>0</v>
      </c>
      <c r="I111" s="9">
        <v>84</v>
      </c>
      <c r="J111" s="9" t="s">
        <v>57</v>
      </c>
      <c r="K111" s="9">
        <v>5</v>
      </c>
      <c r="L111" s="9">
        <v>0</v>
      </c>
      <c r="M111" s="10">
        <v>0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>
        <v>0</v>
      </c>
      <c r="T111" s="12"/>
      <c r="U111" s="11">
        <v>0</v>
      </c>
      <c r="V111" s="10">
        <v>0</v>
      </c>
      <c r="W111" s="10">
        <v>0</v>
      </c>
      <c r="X111" s="10">
        <v>0</v>
      </c>
      <c r="Y111" s="10">
        <v>0</v>
      </c>
      <c r="Z111" s="9" t="s">
        <v>81</v>
      </c>
      <c r="AA111" s="8">
        <v>294772.93725000008</v>
      </c>
      <c r="AB111" s="8">
        <v>76407.86725000001</v>
      </c>
      <c r="AC111" s="8">
        <v>218365.07000000004</v>
      </c>
      <c r="AD111" s="8">
        <v>0</v>
      </c>
      <c r="AE111" s="8">
        <v>294772.93725000008</v>
      </c>
      <c r="AF111" s="8" t="s">
        <v>58</v>
      </c>
      <c r="AG111" s="1" t="s">
        <v>119</v>
      </c>
      <c r="AH111" s="1">
        <v>0</v>
      </c>
      <c r="AI111" s="1" t="s">
        <v>15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1" t="s">
        <v>107</v>
      </c>
      <c r="BD111" s="56">
        <v>0</v>
      </c>
    </row>
    <row r="112" spans="1:56" ht="27.75" customHeight="1" x14ac:dyDescent="0.45">
      <c r="A112" s="3">
        <v>45796</v>
      </c>
      <c r="B112" s="14" t="s">
        <v>375</v>
      </c>
      <c r="C112" s="9" t="s">
        <v>147</v>
      </c>
      <c r="D112" s="13" t="s">
        <v>363</v>
      </c>
      <c r="E112" s="9">
        <v>20</v>
      </c>
      <c r="F112" s="9">
        <v>36</v>
      </c>
      <c r="G112" s="9" t="s">
        <v>60</v>
      </c>
      <c r="H112" s="9">
        <v>0</v>
      </c>
      <c r="I112" s="9">
        <v>78</v>
      </c>
      <c r="J112" s="9" t="s">
        <v>57</v>
      </c>
      <c r="K112" s="9">
        <v>5</v>
      </c>
      <c r="L112" s="9" t="s">
        <v>221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112</v>
      </c>
      <c r="T112" s="12" t="s">
        <v>63</v>
      </c>
      <c r="U112" s="11">
        <v>640</v>
      </c>
      <c r="V112" s="10">
        <v>0</v>
      </c>
      <c r="W112" s="10">
        <v>640</v>
      </c>
      <c r="X112" s="10">
        <v>83500</v>
      </c>
      <c r="Y112" s="10">
        <v>0</v>
      </c>
      <c r="Z112" s="9" t="s">
        <v>82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 t="s">
        <v>240</v>
      </c>
      <c r="AG112" s="1" t="s">
        <v>119</v>
      </c>
      <c r="AH112" s="1" t="s">
        <v>74</v>
      </c>
      <c r="AI112" s="1">
        <v>2</v>
      </c>
      <c r="AJ112" s="3" t="s">
        <v>63</v>
      </c>
      <c r="AK112" s="3">
        <v>0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104</v>
      </c>
      <c r="BD112" s="56">
        <v>0</v>
      </c>
    </row>
    <row r="113" spans="1:56" ht="27.75" customHeight="1" x14ac:dyDescent="0.45">
      <c r="A113" s="3">
        <v>45785</v>
      </c>
      <c r="B113" s="14" t="s">
        <v>345</v>
      </c>
      <c r="C113" s="9" t="s">
        <v>86</v>
      </c>
      <c r="D113" s="13" t="s">
        <v>346</v>
      </c>
      <c r="E113" s="9">
        <v>20</v>
      </c>
      <c r="F113" s="9">
        <v>37</v>
      </c>
      <c r="G113" s="9" t="s">
        <v>60</v>
      </c>
      <c r="H113" s="9">
        <v>0</v>
      </c>
      <c r="I113" s="9">
        <v>80</v>
      </c>
      <c r="J113" s="9" t="s">
        <v>57</v>
      </c>
      <c r="K113" s="9">
        <v>3</v>
      </c>
      <c r="L113" s="9" t="s">
        <v>93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212</v>
      </c>
      <c r="T113" s="12">
        <v>45817</v>
      </c>
      <c r="U113" s="11">
        <v>60000</v>
      </c>
      <c r="V113" s="10">
        <v>60679</v>
      </c>
      <c r="W113" s="10">
        <v>0</v>
      </c>
      <c r="X113" s="10">
        <v>62600</v>
      </c>
      <c r="Y113" s="10">
        <v>0</v>
      </c>
      <c r="Z113" s="9" t="s">
        <v>82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 t="s">
        <v>347</v>
      </c>
      <c r="AG113" s="1" t="s">
        <v>119</v>
      </c>
      <c r="AH113" s="1" t="s">
        <v>74</v>
      </c>
      <c r="AI113" s="1">
        <v>2</v>
      </c>
      <c r="AJ113" s="3">
        <v>45817</v>
      </c>
      <c r="AK113" s="3">
        <v>0</v>
      </c>
      <c r="AL113" s="3">
        <v>45808</v>
      </c>
      <c r="AM113" s="3">
        <v>45815</v>
      </c>
      <c r="AN113" s="3">
        <v>45816</v>
      </c>
      <c r="AO113" s="3">
        <v>45816</v>
      </c>
      <c r="AP113" s="3">
        <v>45812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104</v>
      </c>
      <c r="BD113" s="56">
        <v>0</v>
      </c>
    </row>
    <row r="114" spans="1:56" ht="27.75" customHeight="1" x14ac:dyDescent="0.45">
      <c r="A114" s="3">
        <v>45785</v>
      </c>
      <c r="B114" s="14" t="s">
        <v>348</v>
      </c>
      <c r="C114" s="9" t="s">
        <v>86</v>
      </c>
      <c r="D114" s="13" t="s">
        <v>349</v>
      </c>
      <c r="E114" s="9">
        <v>20</v>
      </c>
      <c r="F114" s="9">
        <v>37</v>
      </c>
      <c r="G114" s="9" t="s">
        <v>60</v>
      </c>
      <c r="H114" s="9">
        <v>0</v>
      </c>
      <c r="I114" s="9">
        <v>80</v>
      </c>
      <c r="J114" s="9" t="s">
        <v>57</v>
      </c>
      <c r="K114" s="9">
        <v>3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212</v>
      </c>
      <c r="T114" s="12">
        <v>45817</v>
      </c>
      <c r="U114" s="11">
        <v>15000</v>
      </c>
      <c r="V114" s="10">
        <v>14947</v>
      </c>
      <c r="W114" s="10">
        <v>53</v>
      </c>
      <c r="X114" s="10">
        <v>15750</v>
      </c>
      <c r="Y114" s="10">
        <v>0</v>
      </c>
      <c r="Z114" s="9" t="s">
        <v>82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 t="s">
        <v>347</v>
      </c>
      <c r="AG114" s="1" t="s">
        <v>120</v>
      </c>
      <c r="AH114" s="1" t="s">
        <v>74</v>
      </c>
      <c r="AI114" s="1">
        <v>2</v>
      </c>
      <c r="AJ114" s="3">
        <v>45817</v>
      </c>
      <c r="AK114" s="3">
        <v>0</v>
      </c>
      <c r="AL114" s="3">
        <v>45808</v>
      </c>
      <c r="AM114" s="3">
        <v>45815</v>
      </c>
      <c r="AN114" s="3">
        <v>45816</v>
      </c>
      <c r="AO114" s="3">
        <v>45816</v>
      </c>
      <c r="AP114" s="3">
        <v>45812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104</v>
      </c>
      <c r="BD114" s="56">
        <v>0</v>
      </c>
    </row>
    <row r="115" spans="1:56" ht="27.75" customHeight="1" x14ac:dyDescent="0.45">
      <c r="A115" s="3">
        <v>45785</v>
      </c>
      <c r="B115" s="14" t="s">
        <v>348</v>
      </c>
      <c r="C115" s="9" t="s">
        <v>86</v>
      </c>
      <c r="D115" s="13" t="s">
        <v>278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57</v>
      </c>
      <c r="K115" s="9">
        <v>3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212</v>
      </c>
      <c r="T115" s="12">
        <v>45817</v>
      </c>
      <c r="U115" s="11">
        <v>40000</v>
      </c>
      <c r="V115" s="10">
        <v>39929</v>
      </c>
      <c r="W115" s="10">
        <v>71</v>
      </c>
      <c r="X115" s="10">
        <v>41600</v>
      </c>
      <c r="Y115" s="10">
        <v>0</v>
      </c>
      <c r="Z115" s="9" t="s">
        <v>82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347</v>
      </c>
      <c r="AG115" s="1" t="s">
        <v>120</v>
      </c>
      <c r="AH115" s="1" t="s">
        <v>74</v>
      </c>
      <c r="AI115" s="1">
        <v>2</v>
      </c>
      <c r="AJ115" s="3">
        <v>45817</v>
      </c>
      <c r="AK115" s="3">
        <v>0</v>
      </c>
      <c r="AL115" s="3">
        <v>45808</v>
      </c>
      <c r="AM115" s="3">
        <v>45815</v>
      </c>
      <c r="AN115" s="3">
        <v>45816</v>
      </c>
      <c r="AO115" s="3">
        <v>45816</v>
      </c>
      <c r="AP115" s="3">
        <v>45812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104</v>
      </c>
      <c r="BD115" s="56">
        <v>0</v>
      </c>
    </row>
    <row r="116" spans="1:56" ht="27.75" customHeight="1" x14ac:dyDescent="0.45">
      <c r="A116" s="3">
        <v>45786</v>
      </c>
      <c r="B116" s="14" t="s">
        <v>356</v>
      </c>
      <c r="C116" s="9" t="s">
        <v>86</v>
      </c>
      <c r="D116" s="13" t="s">
        <v>351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57</v>
      </c>
      <c r="K116" s="9">
        <v>3</v>
      </c>
      <c r="L116" s="9" t="s">
        <v>93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252</v>
      </c>
      <c r="T116" s="12">
        <v>45838</v>
      </c>
      <c r="U116" s="11">
        <v>10000</v>
      </c>
      <c r="V116" s="10">
        <v>10196</v>
      </c>
      <c r="W116" s="10">
        <v>0</v>
      </c>
      <c r="X116" s="10">
        <v>10500</v>
      </c>
      <c r="Y116" s="10">
        <v>0</v>
      </c>
      <c r="Z116" s="9" t="s">
        <v>82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239</v>
      </c>
      <c r="AG116" s="1" t="s">
        <v>121</v>
      </c>
      <c r="AH116" s="1" t="s">
        <v>74</v>
      </c>
      <c r="AI116" s="1">
        <v>2</v>
      </c>
      <c r="AJ116" s="3">
        <v>45838</v>
      </c>
      <c r="AK116" s="3">
        <v>0</v>
      </c>
      <c r="AL116" s="3">
        <v>45829</v>
      </c>
      <c r="AM116" s="3">
        <v>45836</v>
      </c>
      <c r="AN116" s="3">
        <v>45837</v>
      </c>
      <c r="AO116" s="3">
        <v>45837</v>
      </c>
      <c r="AP116" s="3">
        <v>45833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104</v>
      </c>
      <c r="BD116" s="56">
        <v>0</v>
      </c>
    </row>
    <row r="117" spans="1:56" ht="27.75" customHeight="1" x14ac:dyDescent="0.45">
      <c r="A117" s="3">
        <v>45812</v>
      </c>
      <c r="B117" s="14" t="s">
        <v>489</v>
      </c>
      <c r="C117" s="9" t="s">
        <v>73</v>
      </c>
      <c r="D117" s="13" t="s">
        <v>466</v>
      </c>
      <c r="E117" s="9">
        <v>20</v>
      </c>
      <c r="F117" s="9">
        <v>32</v>
      </c>
      <c r="G117" s="9" t="s">
        <v>60</v>
      </c>
      <c r="H117" s="9">
        <v>0</v>
      </c>
      <c r="I117" s="9">
        <v>72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150</v>
      </c>
      <c r="T117" s="12">
        <v>45827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82</v>
      </c>
      <c r="AA117" s="8">
        <v>4679.9500000000007</v>
      </c>
      <c r="AB117" s="8">
        <v>4679.9500000000007</v>
      </c>
      <c r="AC117" s="8">
        <v>0</v>
      </c>
      <c r="AD117" s="8">
        <v>0</v>
      </c>
      <c r="AE117" s="8">
        <v>0</v>
      </c>
      <c r="AF117" s="8" t="s">
        <v>467</v>
      </c>
      <c r="AG117" s="1" t="s">
        <v>120</v>
      </c>
      <c r="AH117" s="1" t="s">
        <v>74</v>
      </c>
      <c r="AI117" s="1">
        <v>2</v>
      </c>
      <c r="AJ117" s="3">
        <v>45827</v>
      </c>
      <c r="AK117" s="3">
        <v>0</v>
      </c>
      <c r="AL117" s="3">
        <v>45818</v>
      </c>
      <c r="AM117" s="3">
        <v>45825</v>
      </c>
      <c r="AN117" s="3">
        <v>45826</v>
      </c>
      <c r="AO117" s="3">
        <v>45826</v>
      </c>
      <c r="AP117" s="3">
        <v>45822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104</v>
      </c>
      <c r="BD117" s="56">
        <v>0</v>
      </c>
    </row>
    <row r="118" spans="1:56" ht="27.75" customHeight="1" x14ac:dyDescent="0.45">
      <c r="A118" s="3">
        <v>45813</v>
      </c>
      <c r="B118" s="14" t="s">
        <v>133</v>
      </c>
      <c r="C118" s="9" t="s">
        <v>86</v>
      </c>
      <c r="D118" s="13" t="s">
        <v>490</v>
      </c>
      <c r="E118" s="9">
        <v>20</v>
      </c>
      <c r="F118" s="9">
        <v>37</v>
      </c>
      <c r="G118" s="9" t="s">
        <v>60</v>
      </c>
      <c r="H118" s="9">
        <v>0</v>
      </c>
      <c r="I118" s="9">
        <v>80</v>
      </c>
      <c r="J118" s="9" t="s">
        <v>57</v>
      </c>
      <c r="K118" s="9">
        <v>3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252</v>
      </c>
      <c r="T118" s="12">
        <v>45838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82</v>
      </c>
      <c r="AA118" s="8">
        <v>5378.4500000000007</v>
      </c>
      <c r="AB118" s="8">
        <v>5378.4500000000007</v>
      </c>
      <c r="AC118" s="8">
        <v>0</v>
      </c>
      <c r="AD118" s="8">
        <v>0</v>
      </c>
      <c r="AE118" s="8">
        <v>0</v>
      </c>
      <c r="AF118" s="8" t="s">
        <v>239</v>
      </c>
      <c r="AG118" s="1" t="s">
        <v>61</v>
      </c>
      <c r="AH118" s="1" t="s">
        <v>74</v>
      </c>
      <c r="AI118" s="1">
        <v>2</v>
      </c>
      <c r="AJ118" s="3">
        <v>45838</v>
      </c>
      <c r="AK118" s="3">
        <v>0</v>
      </c>
      <c r="AL118" s="3">
        <v>45829</v>
      </c>
      <c r="AM118" s="3">
        <v>45836</v>
      </c>
      <c r="AN118" s="3">
        <v>45837</v>
      </c>
      <c r="AO118" s="3">
        <v>45837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104</v>
      </c>
      <c r="BD118" s="56">
        <v>0</v>
      </c>
    </row>
    <row r="119" spans="1:56" ht="27.75" customHeight="1" x14ac:dyDescent="0.45">
      <c r="A119" s="3">
        <v>45805</v>
      </c>
      <c r="B119" s="14" t="s">
        <v>430</v>
      </c>
      <c r="C119" s="9" t="s">
        <v>86</v>
      </c>
      <c r="D119" s="13" t="s">
        <v>431</v>
      </c>
      <c r="E119" s="9">
        <v>20</v>
      </c>
      <c r="F119" s="9">
        <v>37</v>
      </c>
      <c r="G119" s="9" t="s">
        <v>60</v>
      </c>
      <c r="H119" s="9">
        <v>0</v>
      </c>
      <c r="I119" s="9">
        <v>80</v>
      </c>
      <c r="J119" s="9" t="s">
        <v>57</v>
      </c>
      <c r="K119" s="9">
        <v>3</v>
      </c>
      <c r="L119" s="9" t="s">
        <v>92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212</v>
      </c>
      <c r="T119" s="12">
        <v>45845</v>
      </c>
      <c r="U119" s="11">
        <v>5000</v>
      </c>
      <c r="V119" s="10">
        <v>0</v>
      </c>
      <c r="W119" s="10">
        <v>5000</v>
      </c>
      <c r="X119" s="10">
        <v>5400</v>
      </c>
      <c r="Y119" s="10">
        <v>0</v>
      </c>
      <c r="Z119" s="9" t="s">
        <v>82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347</v>
      </c>
      <c r="AG119" s="1" t="s">
        <v>119</v>
      </c>
      <c r="AH119" s="1" t="s">
        <v>74</v>
      </c>
      <c r="AI119" s="1">
        <v>2</v>
      </c>
      <c r="AJ119" s="3">
        <v>45845</v>
      </c>
      <c r="AK119" s="3">
        <v>0</v>
      </c>
      <c r="AL119" s="3">
        <v>45836</v>
      </c>
      <c r="AM119" s="3">
        <v>45843</v>
      </c>
      <c r="AN119" s="3">
        <v>45844</v>
      </c>
      <c r="AO119" s="3">
        <v>45844</v>
      </c>
      <c r="AP119" s="3">
        <v>45840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104</v>
      </c>
      <c r="BD119" s="56">
        <v>0</v>
      </c>
    </row>
    <row r="120" spans="1:56" ht="27.75" customHeight="1" x14ac:dyDescent="0.45">
      <c r="A120" s="3">
        <v>45805</v>
      </c>
      <c r="B120" s="14" t="s">
        <v>430</v>
      </c>
      <c r="C120" s="9" t="s">
        <v>86</v>
      </c>
      <c r="D120" s="13" t="s">
        <v>328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57</v>
      </c>
      <c r="K120" s="9">
        <v>3</v>
      </c>
      <c r="L120" s="9" t="s">
        <v>92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212</v>
      </c>
      <c r="T120" s="12">
        <v>45845</v>
      </c>
      <c r="U120" s="11">
        <v>5000</v>
      </c>
      <c r="V120" s="10">
        <v>0</v>
      </c>
      <c r="W120" s="10">
        <v>5000</v>
      </c>
      <c r="X120" s="10">
        <v>0</v>
      </c>
      <c r="Y120" s="10">
        <v>5250</v>
      </c>
      <c r="Z120" s="9" t="s">
        <v>82</v>
      </c>
      <c r="AA120" s="8">
        <v>5378.4500000000007</v>
      </c>
      <c r="AB120" s="8">
        <v>5378.4500000000007</v>
      </c>
      <c r="AC120" s="8">
        <v>0</v>
      </c>
      <c r="AD120" s="8">
        <v>0</v>
      </c>
      <c r="AE120" s="8">
        <v>0</v>
      </c>
      <c r="AF120" s="8" t="s">
        <v>347</v>
      </c>
      <c r="AG120" s="1" t="s">
        <v>119</v>
      </c>
      <c r="AH120" s="1" t="s">
        <v>74</v>
      </c>
      <c r="AI120" s="1">
        <v>2</v>
      </c>
      <c r="AJ120" s="3">
        <v>45845</v>
      </c>
      <c r="AK120" s="3">
        <v>0</v>
      </c>
      <c r="AL120" s="3">
        <v>45836</v>
      </c>
      <c r="AM120" s="3">
        <v>45843</v>
      </c>
      <c r="AN120" s="3">
        <v>45844</v>
      </c>
      <c r="AO120" s="3">
        <v>45844</v>
      </c>
      <c r="AP120" s="3">
        <v>45840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104</v>
      </c>
      <c r="BD120" s="56">
        <v>0</v>
      </c>
    </row>
    <row r="121" spans="1:56" ht="27.75" customHeight="1" x14ac:dyDescent="0.45">
      <c r="A121" s="3" t="s">
        <v>141</v>
      </c>
      <c r="B121" s="14" t="s">
        <v>141</v>
      </c>
      <c r="C121" s="9" t="s">
        <v>147</v>
      </c>
      <c r="D121" s="13" t="s">
        <v>61</v>
      </c>
      <c r="E121" s="9">
        <v>20</v>
      </c>
      <c r="F121" s="9">
        <v>36</v>
      </c>
      <c r="G121" s="9" t="s">
        <v>60</v>
      </c>
      <c r="H121" s="9">
        <v>0</v>
      </c>
      <c r="I121" s="9">
        <v>78</v>
      </c>
      <c r="J121" s="9" t="s">
        <v>57</v>
      </c>
      <c r="K121" s="9">
        <v>5</v>
      </c>
      <c r="L121" s="9" t="s">
        <v>221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112</v>
      </c>
      <c r="T121" s="12">
        <v>45838</v>
      </c>
      <c r="U121" s="11">
        <v>150000</v>
      </c>
      <c r="V121" s="10">
        <v>0</v>
      </c>
      <c r="W121" s="10">
        <v>150000</v>
      </c>
      <c r="X121" s="10">
        <v>0</v>
      </c>
      <c r="Y121" s="10">
        <v>157500</v>
      </c>
      <c r="Z121" s="9" t="s">
        <v>82</v>
      </c>
      <c r="AA121" s="8">
        <v>157162.5</v>
      </c>
      <c r="AB121" s="8">
        <v>129450</v>
      </c>
      <c r="AC121" s="8">
        <v>27712.5</v>
      </c>
      <c r="AD121" s="8">
        <v>0</v>
      </c>
      <c r="AE121" s="8">
        <v>0</v>
      </c>
      <c r="AF121" s="8" t="s">
        <v>240</v>
      </c>
      <c r="AG121" s="1" t="s">
        <v>119</v>
      </c>
      <c r="AH121" s="1" t="s">
        <v>74</v>
      </c>
      <c r="AI121" s="1">
        <v>2</v>
      </c>
      <c r="AJ121" s="3">
        <v>45838</v>
      </c>
      <c r="AK121" s="3">
        <v>0</v>
      </c>
      <c r="AL121" s="3">
        <v>45829</v>
      </c>
      <c r="AM121" s="3">
        <v>45836</v>
      </c>
      <c r="AN121" s="3">
        <v>45837</v>
      </c>
      <c r="AO121" s="3">
        <v>45837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104</v>
      </c>
      <c r="BD121" s="56">
        <v>2118.4666666666667</v>
      </c>
    </row>
    <row r="122" spans="1:56" ht="27.75" customHeight="1" x14ac:dyDescent="0.45">
      <c r="A122" s="3">
        <v>0</v>
      </c>
      <c r="B122" s="14">
        <v>0</v>
      </c>
      <c r="C122" s="9">
        <v>0</v>
      </c>
      <c r="D122" s="13">
        <v>0</v>
      </c>
      <c r="E122" s="9">
        <v>20</v>
      </c>
      <c r="F122" s="9">
        <v>37</v>
      </c>
      <c r="G122" s="9">
        <v>0</v>
      </c>
      <c r="H122" s="9">
        <v>0</v>
      </c>
      <c r="I122" s="9">
        <v>80</v>
      </c>
      <c r="J122" s="9" t="s">
        <v>57</v>
      </c>
      <c r="K122" s="9">
        <v>3</v>
      </c>
      <c r="L122" s="9">
        <v>0</v>
      </c>
      <c r="M122" s="10">
        <v>0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>
        <v>0</v>
      </c>
      <c r="T122" s="12"/>
      <c r="U122" s="11">
        <v>0</v>
      </c>
      <c r="V122" s="10">
        <v>0</v>
      </c>
      <c r="W122" s="10">
        <v>0</v>
      </c>
      <c r="X122" s="10">
        <v>0</v>
      </c>
      <c r="Y122" s="10">
        <v>0</v>
      </c>
      <c r="Z122" s="9" t="s">
        <v>82</v>
      </c>
      <c r="AA122" s="8">
        <v>172599.35</v>
      </c>
      <c r="AB122" s="8">
        <v>144886.85</v>
      </c>
      <c r="AC122" s="8">
        <v>27712.5</v>
      </c>
      <c r="AD122" s="8">
        <v>0</v>
      </c>
      <c r="AE122" s="8">
        <v>0</v>
      </c>
      <c r="AF122" s="8" t="s">
        <v>58</v>
      </c>
      <c r="AG122" s="1" t="s">
        <v>119</v>
      </c>
      <c r="AH122" s="1">
        <v>0</v>
      </c>
      <c r="AI122" s="1" t="s">
        <v>15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1" t="s">
        <v>104</v>
      </c>
      <c r="BD122" s="56">
        <v>0</v>
      </c>
    </row>
    <row r="123" spans="1:56" ht="27.75" customHeight="1" x14ac:dyDescent="0.45">
      <c r="A123" s="3">
        <v>0</v>
      </c>
      <c r="B123" s="14" t="s">
        <v>133</v>
      </c>
      <c r="C123" s="9" t="s">
        <v>332</v>
      </c>
      <c r="D123" s="13" t="s">
        <v>332</v>
      </c>
      <c r="E123" s="9">
        <v>20</v>
      </c>
      <c r="F123" s="9">
        <v>34</v>
      </c>
      <c r="G123" s="9" t="s">
        <v>60</v>
      </c>
      <c r="H123" s="9">
        <v>0</v>
      </c>
      <c r="I123" s="9">
        <v>85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45838</v>
      </c>
      <c r="U123" s="11">
        <v>1345000</v>
      </c>
      <c r="V123" s="10">
        <v>0</v>
      </c>
      <c r="W123" s="10">
        <v>1345000</v>
      </c>
      <c r="X123" s="10">
        <v>381895</v>
      </c>
      <c r="Y123" s="10">
        <v>1011260.25</v>
      </c>
      <c r="Z123" s="9" t="s">
        <v>333</v>
      </c>
      <c r="AA123" s="8">
        <v>920971.90109924995</v>
      </c>
      <c r="AB123" s="8">
        <v>316435</v>
      </c>
      <c r="AC123" s="8">
        <v>604536.90109924995</v>
      </c>
      <c r="AD123" s="8">
        <v>0</v>
      </c>
      <c r="AE123" s="8">
        <v>0</v>
      </c>
      <c r="AF123" s="8">
        <v>0</v>
      </c>
      <c r="AG123" s="1" t="s">
        <v>119</v>
      </c>
      <c r="AH123" s="1" t="s">
        <v>74</v>
      </c>
      <c r="AI123" s="1">
        <v>2</v>
      </c>
      <c r="AJ123" s="3">
        <v>45838</v>
      </c>
      <c r="AK123" s="3">
        <v>0</v>
      </c>
      <c r="AL123" s="3">
        <v>45829</v>
      </c>
      <c r="AM123" s="3">
        <v>45836</v>
      </c>
      <c r="AN123" s="3">
        <v>45837</v>
      </c>
      <c r="AO123" s="3">
        <v>45837</v>
      </c>
      <c r="AP123" s="3">
        <v>45833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1" t="s">
        <v>334</v>
      </c>
      <c r="BD123" s="56">
        <v>53098.49114655079</v>
      </c>
    </row>
    <row r="124" spans="1:56" ht="27.75" customHeight="1" x14ac:dyDescent="0.45">
      <c r="A124" s="3">
        <v>0</v>
      </c>
      <c r="B124" s="14">
        <v>0</v>
      </c>
      <c r="C124" s="9">
        <v>0</v>
      </c>
      <c r="D124" s="13">
        <v>0</v>
      </c>
      <c r="E124" s="9">
        <v>20</v>
      </c>
      <c r="F124" s="9">
        <v>34</v>
      </c>
      <c r="G124" s="9">
        <v>0</v>
      </c>
      <c r="H124" s="9">
        <v>0</v>
      </c>
      <c r="I124" s="9">
        <v>85</v>
      </c>
      <c r="J124" s="9" t="s">
        <v>57</v>
      </c>
      <c r="K124" s="9">
        <v>5</v>
      </c>
      <c r="L124" s="9">
        <v>0</v>
      </c>
      <c r="M124" s="10">
        <v>0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>
        <v>0</v>
      </c>
      <c r="T124" s="12"/>
      <c r="U124" s="11">
        <v>0</v>
      </c>
      <c r="V124" s="10">
        <v>0</v>
      </c>
      <c r="W124" s="10">
        <v>0</v>
      </c>
      <c r="X124" s="10">
        <v>0</v>
      </c>
      <c r="Y124" s="10">
        <v>0</v>
      </c>
      <c r="Z124" s="9" t="s">
        <v>333</v>
      </c>
      <c r="AA124" s="8">
        <v>920971.90109924995</v>
      </c>
      <c r="AB124" s="8">
        <v>316435</v>
      </c>
      <c r="AC124" s="8">
        <v>604536.90109924995</v>
      </c>
      <c r="AD124" s="8">
        <v>0</v>
      </c>
      <c r="AE124" s="8">
        <v>0</v>
      </c>
      <c r="AF124" s="8" t="s">
        <v>58</v>
      </c>
      <c r="AG124" s="1" t="s">
        <v>120</v>
      </c>
      <c r="AH124" s="1">
        <v>0</v>
      </c>
      <c r="AI124" s="1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1" t="s">
        <v>335</v>
      </c>
      <c r="BD124" s="56">
        <v>0</v>
      </c>
    </row>
    <row r="125" spans="1:56" ht="27.75" customHeight="1" x14ac:dyDescent="0.45">
      <c r="A125" s="3">
        <v>45803</v>
      </c>
      <c r="B125" s="14" t="s">
        <v>415</v>
      </c>
      <c r="C125" s="9" t="s">
        <v>232</v>
      </c>
      <c r="D125" s="13" t="s">
        <v>403</v>
      </c>
      <c r="E125" s="9">
        <v>21</v>
      </c>
      <c r="F125" s="9">
        <v>34</v>
      </c>
      <c r="G125" s="9" t="s">
        <v>60</v>
      </c>
      <c r="H125" s="9">
        <v>0</v>
      </c>
      <c r="I125" s="9">
        <v>60</v>
      </c>
      <c r="J125" s="9" t="s">
        <v>57</v>
      </c>
      <c r="K125" s="9">
        <v>5</v>
      </c>
      <c r="L125" s="9" t="s">
        <v>93</v>
      </c>
      <c r="M125" s="10">
        <v>22</v>
      </c>
      <c r="N125" s="9">
        <v>36</v>
      </c>
      <c r="O125" s="9">
        <v>40</v>
      </c>
      <c r="P125" s="10">
        <v>195.39367372799995</v>
      </c>
      <c r="Q125" s="10">
        <v>0</v>
      </c>
      <c r="R125" s="10">
        <v>195.39367372799995</v>
      </c>
      <c r="S125" s="9" t="s">
        <v>67</v>
      </c>
      <c r="T125" s="12">
        <v>45824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135</v>
      </c>
      <c r="AA125" s="8">
        <v>9918.7000000000007</v>
      </c>
      <c r="AB125" s="8">
        <v>0</v>
      </c>
      <c r="AC125" s="8">
        <v>9918.7000000000007</v>
      </c>
      <c r="AD125" s="8">
        <v>0</v>
      </c>
      <c r="AE125" s="8">
        <v>0</v>
      </c>
      <c r="AF125" s="8">
        <v>0</v>
      </c>
      <c r="AG125" s="1" t="s">
        <v>119</v>
      </c>
      <c r="AH125" s="1" t="s">
        <v>72</v>
      </c>
      <c r="AI125" s="1">
        <v>3</v>
      </c>
      <c r="AJ125" s="3">
        <v>45824</v>
      </c>
      <c r="AK125" s="3">
        <v>0</v>
      </c>
      <c r="AL125" s="3">
        <v>45814</v>
      </c>
      <c r="AM125" s="3">
        <v>45821</v>
      </c>
      <c r="AN125" s="3">
        <v>45822</v>
      </c>
      <c r="AO125" s="3">
        <v>45822</v>
      </c>
      <c r="AP125" s="3">
        <v>45819</v>
      </c>
      <c r="AQ125" s="3">
        <v>45823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105</v>
      </c>
      <c r="BD125" s="56">
        <v>676.95127500000001</v>
      </c>
    </row>
    <row r="126" spans="1:56" ht="27.75" customHeight="1" x14ac:dyDescent="0.45">
      <c r="A126" s="3">
        <v>45813</v>
      </c>
      <c r="B126" s="14" t="s">
        <v>133</v>
      </c>
      <c r="C126" s="9" t="s">
        <v>185</v>
      </c>
      <c r="D126" s="13" t="s">
        <v>59</v>
      </c>
      <c r="E126" s="9">
        <v>21</v>
      </c>
      <c r="F126" s="9">
        <v>38</v>
      </c>
      <c r="G126" s="9" t="s">
        <v>60</v>
      </c>
      <c r="H126" s="9">
        <v>0</v>
      </c>
      <c r="I126" s="9">
        <v>69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45817</v>
      </c>
      <c r="U126" s="11">
        <v>10000</v>
      </c>
      <c r="V126" s="10">
        <v>0</v>
      </c>
      <c r="W126" s="10">
        <v>10000</v>
      </c>
      <c r="X126" s="10">
        <v>0</v>
      </c>
      <c r="Y126" s="10">
        <v>0</v>
      </c>
      <c r="Z126" s="9" t="s">
        <v>135</v>
      </c>
      <c r="AA126" s="8">
        <v>11036.3</v>
      </c>
      <c r="AB126" s="8">
        <v>4900</v>
      </c>
      <c r="AC126" s="8">
        <v>6136.2999999999993</v>
      </c>
      <c r="AD126" s="8">
        <v>0</v>
      </c>
      <c r="AE126" s="8">
        <v>0</v>
      </c>
      <c r="AF126" s="8">
        <v>0</v>
      </c>
      <c r="AG126" s="1" t="s">
        <v>119</v>
      </c>
      <c r="AH126" s="1" t="s">
        <v>77</v>
      </c>
      <c r="AI126" s="1">
        <v>2</v>
      </c>
      <c r="AJ126" s="3">
        <v>45817</v>
      </c>
      <c r="AK126" s="3">
        <v>0</v>
      </c>
      <c r="AL126" s="3">
        <v>0</v>
      </c>
      <c r="AM126" s="3">
        <v>0</v>
      </c>
      <c r="AN126" s="3">
        <v>0</v>
      </c>
      <c r="AO126" s="3">
        <v>45815</v>
      </c>
      <c r="AP126" s="3">
        <v>45812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105</v>
      </c>
      <c r="BD126" s="56">
        <v>418.80247499999984</v>
      </c>
    </row>
    <row r="127" spans="1:56" ht="27.75" customHeight="1" x14ac:dyDescent="0.45">
      <c r="A127" s="3">
        <v>0</v>
      </c>
      <c r="B127" s="14">
        <v>0</v>
      </c>
      <c r="C127" s="9">
        <v>0</v>
      </c>
      <c r="D127" s="13">
        <v>0</v>
      </c>
      <c r="E127" s="9">
        <v>21</v>
      </c>
      <c r="F127" s="9">
        <v>37</v>
      </c>
      <c r="G127" s="9" t="s">
        <v>60</v>
      </c>
      <c r="H127" s="9">
        <v>0</v>
      </c>
      <c r="I127" s="9">
        <v>67</v>
      </c>
      <c r="J127" s="9" t="s">
        <v>57</v>
      </c>
      <c r="K127" s="9">
        <v>5</v>
      </c>
      <c r="L127" s="9">
        <v>0</v>
      </c>
      <c r="M127" s="10">
        <v>0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>
        <v>0</v>
      </c>
      <c r="T127" s="12"/>
      <c r="U127" s="11">
        <v>0</v>
      </c>
      <c r="V127" s="10">
        <v>0</v>
      </c>
      <c r="W127" s="10">
        <v>0</v>
      </c>
      <c r="X127" s="10">
        <v>0</v>
      </c>
      <c r="Y127" s="10">
        <v>0</v>
      </c>
      <c r="Z127" s="9" t="s">
        <v>135</v>
      </c>
      <c r="AA127" s="8">
        <v>20955</v>
      </c>
      <c r="AB127" s="8">
        <v>4900</v>
      </c>
      <c r="AC127" s="8">
        <v>16055</v>
      </c>
      <c r="AD127" s="8">
        <v>0</v>
      </c>
      <c r="AE127" s="8">
        <v>0</v>
      </c>
      <c r="AF127" s="8" t="s">
        <v>58</v>
      </c>
      <c r="AG127" s="1" t="s">
        <v>120</v>
      </c>
      <c r="AH127" s="1">
        <v>0</v>
      </c>
      <c r="AI127" s="1" t="s">
        <v>15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1" t="s">
        <v>105</v>
      </c>
      <c r="BD127" s="56">
        <v>0</v>
      </c>
    </row>
    <row r="128" spans="1:56" ht="27.75" customHeight="1" x14ac:dyDescent="0.45">
      <c r="A128" s="3">
        <v>45799</v>
      </c>
      <c r="B128" s="14" t="s">
        <v>419</v>
      </c>
      <c r="C128" s="9" t="s">
        <v>115</v>
      </c>
      <c r="D128" s="13" t="s">
        <v>298</v>
      </c>
      <c r="E128" s="9">
        <v>21</v>
      </c>
      <c r="F128" s="9">
        <v>37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92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>
        <v>45819</v>
      </c>
      <c r="U128" s="11">
        <v>50000</v>
      </c>
      <c r="V128" s="10">
        <v>0</v>
      </c>
      <c r="W128" s="10">
        <v>50000</v>
      </c>
      <c r="X128" s="10">
        <v>0</v>
      </c>
      <c r="Y128" s="10">
        <v>52500</v>
      </c>
      <c r="Z128" s="9" t="s">
        <v>124</v>
      </c>
      <c r="AA128" s="8">
        <v>53784.500000000007</v>
      </c>
      <c r="AB128" s="8">
        <v>14689</v>
      </c>
      <c r="AC128" s="8">
        <v>39095.500000000007</v>
      </c>
      <c r="AD128" s="8">
        <v>4500</v>
      </c>
      <c r="AE128" s="8">
        <v>49284.500000000007</v>
      </c>
      <c r="AF128" s="8">
        <v>0</v>
      </c>
      <c r="AG128" s="1" t="s">
        <v>120</v>
      </c>
      <c r="AH128" s="1" t="s">
        <v>68</v>
      </c>
      <c r="AI128" s="1">
        <v>4</v>
      </c>
      <c r="AJ128" s="3">
        <v>45819</v>
      </c>
      <c r="AK128" s="3">
        <v>45815</v>
      </c>
      <c r="AL128" s="3">
        <v>45809</v>
      </c>
      <c r="AM128" s="3">
        <v>45816</v>
      </c>
      <c r="AN128" s="3">
        <v>45817</v>
      </c>
      <c r="AO128" s="3">
        <v>45817</v>
      </c>
      <c r="AP128" s="3">
        <v>45814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125</v>
      </c>
      <c r="BD128" s="56">
        <v>2811.4877233333336</v>
      </c>
    </row>
    <row r="129" spans="1:56" ht="27.75" customHeight="1" x14ac:dyDescent="0.45">
      <c r="A129" s="3">
        <v>45799</v>
      </c>
      <c r="B129" s="14" t="s">
        <v>419</v>
      </c>
      <c r="C129" s="9" t="s">
        <v>115</v>
      </c>
      <c r="D129" s="13" t="s">
        <v>324</v>
      </c>
      <c r="E129" s="9">
        <v>21</v>
      </c>
      <c r="F129" s="9">
        <v>37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92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>
        <v>45819</v>
      </c>
      <c r="U129" s="11">
        <v>25000</v>
      </c>
      <c r="V129" s="10">
        <v>0</v>
      </c>
      <c r="W129" s="10">
        <v>25000</v>
      </c>
      <c r="X129" s="10">
        <v>52800</v>
      </c>
      <c r="Y129" s="10">
        <v>0</v>
      </c>
      <c r="Z129" s="9" t="s">
        <v>124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120</v>
      </c>
      <c r="AH129" s="1" t="s">
        <v>68</v>
      </c>
      <c r="AI129" s="1">
        <v>4</v>
      </c>
      <c r="AJ129" s="3">
        <v>45819</v>
      </c>
      <c r="AK129" s="3">
        <v>45815</v>
      </c>
      <c r="AL129" s="3">
        <v>45809</v>
      </c>
      <c r="AM129" s="3">
        <v>45816</v>
      </c>
      <c r="AN129" s="3">
        <v>45817</v>
      </c>
      <c r="AO129" s="3">
        <v>45817</v>
      </c>
      <c r="AP129" s="3">
        <v>45814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125</v>
      </c>
      <c r="BD129" s="56">
        <v>0</v>
      </c>
    </row>
    <row r="130" spans="1:56" ht="27.75" customHeight="1" x14ac:dyDescent="0.45">
      <c r="A130" s="3">
        <v>45808</v>
      </c>
      <c r="B130" s="14" t="s">
        <v>447</v>
      </c>
      <c r="C130" s="9" t="s">
        <v>111</v>
      </c>
      <c r="D130" s="13" t="s">
        <v>394</v>
      </c>
      <c r="E130" s="9">
        <v>21</v>
      </c>
      <c r="F130" s="9">
        <v>38</v>
      </c>
      <c r="G130" s="9" t="s">
        <v>60</v>
      </c>
      <c r="H130" s="9" t="s">
        <v>66</v>
      </c>
      <c r="I130" s="9">
        <v>102</v>
      </c>
      <c r="J130" s="9" t="s">
        <v>57</v>
      </c>
      <c r="K130" s="9">
        <v>5</v>
      </c>
      <c r="L130" s="9" t="s">
        <v>92</v>
      </c>
      <c r="M130" s="10">
        <v>22</v>
      </c>
      <c r="N130" s="9">
        <v>40</v>
      </c>
      <c r="O130" s="9">
        <v>40</v>
      </c>
      <c r="P130" s="10">
        <v>108.55204095999999</v>
      </c>
      <c r="Q130" s="10">
        <v>0</v>
      </c>
      <c r="R130" s="10">
        <v>108.55204095999999</v>
      </c>
      <c r="S130" s="9" t="s">
        <v>67</v>
      </c>
      <c r="T130" s="12" t="s">
        <v>63</v>
      </c>
      <c r="U130" s="11">
        <v>5000</v>
      </c>
      <c r="V130" s="10">
        <v>0</v>
      </c>
      <c r="W130" s="10">
        <v>5000</v>
      </c>
      <c r="X130" s="10">
        <v>0</v>
      </c>
      <c r="Y130" s="10">
        <v>5250</v>
      </c>
      <c r="Z130" s="9" t="s">
        <v>124</v>
      </c>
      <c r="AA130" s="8">
        <v>5518.15</v>
      </c>
      <c r="AB130" s="8">
        <v>0</v>
      </c>
      <c r="AC130" s="8">
        <v>5518.15</v>
      </c>
      <c r="AD130" s="8">
        <v>0</v>
      </c>
      <c r="AE130" s="8">
        <v>5518.15</v>
      </c>
      <c r="AF130" s="8">
        <v>0</v>
      </c>
      <c r="AG130" s="1" t="s">
        <v>120</v>
      </c>
      <c r="AH130" s="1" t="s">
        <v>68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 t="e">
        <v>#VALUE!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125</v>
      </c>
      <c r="BD130" s="56">
        <v>396.82856033333326</v>
      </c>
    </row>
    <row r="131" spans="1:56" ht="27.75" customHeight="1" x14ac:dyDescent="0.45">
      <c r="A131" s="3">
        <v>45798</v>
      </c>
      <c r="B131" s="14" t="s">
        <v>400</v>
      </c>
      <c r="C131" s="9" t="s">
        <v>111</v>
      </c>
      <c r="D131" s="13" t="s">
        <v>393</v>
      </c>
      <c r="E131" s="9">
        <v>21</v>
      </c>
      <c r="F131" s="9">
        <v>38</v>
      </c>
      <c r="G131" s="9" t="s">
        <v>60</v>
      </c>
      <c r="H131" s="9" t="s">
        <v>66</v>
      </c>
      <c r="I131" s="9">
        <v>102</v>
      </c>
      <c r="J131" s="9" t="s">
        <v>57</v>
      </c>
      <c r="K131" s="9">
        <v>5</v>
      </c>
      <c r="L131" s="9" t="s">
        <v>91</v>
      </c>
      <c r="M131" s="10">
        <v>22</v>
      </c>
      <c r="N131" s="9">
        <v>40</v>
      </c>
      <c r="O131" s="9">
        <v>40</v>
      </c>
      <c r="P131" s="10">
        <v>65.13122457599998</v>
      </c>
      <c r="Q131" s="10">
        <v>0</v>
      </c>
      <c r="R131" s="10">
        <v>65.13122457599998</v>
      </c>
      <c r="S131" s="9" t="s">
        <v>67</v>
      </c>
      <c r="T131" s="12">
        <v>45817</v>
      </c>
      <c r="U131" s="11">
        <v>3000</v>
      </c>
      <c r="V131" s="10">
        <v>0</v>
      </c>
      <c r="W131" s="10">
        <v>3000</v>
      </c>
      <c r="X131" s="10">
        <v>0</v>
      </c>
      <c r="Y131" s="10">
        <v>3150</v>
      </c>
      <c r="Z131" s="9" t="s">
        <v>124</v>
      </c>
      <c r="AA131" s="8">
        <v>3310.89</v>
      </c>
      <c r="AB131" s="8">
        <v>3310.89</v>
      </c>
      <c r="AC131" s="8">
        <v>0</v>
      </c>
      <c r="AD131" s="8">
        <v>3310.89</v>
      </c>
      <c r="AE131" s="8">
        <v>0</v>
      </c>
      <c r="AF131" s="8">
        <v>0</v>
      </c>
      <c r="AG131" s="1" t="s">
        <v>120</v>
      </c>
      <c r="AH131" s="1" t="s">
        <v>68</v>
      </c>
      <c r="AI131" s="1">
        <v>4</v>
      </c>
      <c r="AJ131" s="3">
        <v>45817</v>
      </c>
      <c r="AK131" s="3">
        <v>45813</v>
      </c>
      <c r="AL131" s="3">
        <v>45807</v>
      </c>
      <c r="AM131" s="3">
        <v>45814</v>
      </c>
      <c r="AN131" s="3">
        <v>45815</v>
      </c>
      <c r="AO131" s="3">
        <v>45815</v>
      </c>
      <c r="AP131" s="3">
        <v>45812</v>
      </c>
      <c r="AQ131" s="3">
        <v>45816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125</v>
      </c>
      <c r="BD131" s="56">
        <v>0</v>
      </c>
    </row>
    <row r="132" spans="1:56" ht="27.75" customHeight="1" x14ac:dyDescent="0.45">
      <c r="A132" s="3">
        <v>45799</v>
      </c>
      <c r="B132" s="14" t="s">
        <v>418</v>
      </c>
      <c r="C132" s="9" t="s">
        <v>115</v>
      </c>
      <c r="D132" s="13" t="s">
        <v>390</v>
      </c>
      <c r="E132" s="9">
        <v>21</v>
      </c>
      <c r="F132" s="9">
        <v>37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92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>
        <v>45821</v>
      </c>
      <c r="U132" s="11">
        <v>30000</v>
      </c>
      <c r="V132" s="10">
        <v>0</v>
      </c>
      <c r="W132" s="10">
        <v>30000</v>
      </c>
      <c r="X132" s="10">
        <v>0</v>
      </c>
      <c r="Y132" s="10">
        <v>31500</v>
      </c>
      <c r="Z132" s="9" t="s">
        <v>124</v>
      </c>
      <c r="AA132" s="8">
        <v>32270.700000000004</v>
      </c>
      <c r="AB132" s="8">
        <v>0</v>
      </c>
      <c r="AC132" s="8">
        <v>32270.700000000004</v>
      </c>
      <c r="AD132" s="8">
        <v>0</v>
      </c>
      <c r="AE132" s="8">
        <v>32270.700000000004</v>
      </c>
      <c r="AF132" s="8">
        <v>0</v>
      </c>
      <c r="AG132" s="1" t="s">
        <v>120</v>
      </c>
      <c r="AH132" s="1" t="s">
        <v>68</v>
      </c>
      <c r="AI132" s="1">
        <v>4</v>
      </c>
      <c r="AJ132" s="3">
        <v>45821</v>
      </c>
      <c r="AK132" s="3">
        <v>45817</v>
      </c>
      <c r="AL132" s="3">
        <v>45811</v>
      </c>
      <c r="AM132" s="3">
        <v>45818</v>
      </c>
      <c r="AN132" s="3">
        <v>45819</v>
      </c>
      <c r="AO132" s="3">
        <v>45819</v>
      </c>
      <c r="AP132" s="3">
        <v>45816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125</v>
      </c>
      <c r="BD132" s="56">
        <v>2320.6936060000003</v>
      </c>
    </row>
    <row r="133" spans="1:56" ht="27.75" customHeight="1" x14ac:dyDescent="0.45">
      <c r="A133" s="3">
        <v>45799</v>
      </c>
      <c r="B133" s="14" t="s">
        <v>418</v>
      </c>
      <c r="C133" s="9" t="s">
        <v>115</v>
      </c>
      <c r="D133" s="13" t="s">
        <v>341</v>
      </c>
      <c r="E133" s="9">
        <v>21</v>
      </c>
      <c r="F133" s="9">
        <v>37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92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67</v>
      </c>
      <c r="T133" s="12">
        <v>45821</v>
      </c>
      <c r="U133" s="11">
        <v>30000</v>
      </c>
      <c r="V133" s="10">
        <v>0</v>
      </c>
      <c r="W133" s="10">
        <v>30000</v>
      </c>
      <c r="X133" s="10">
        <v>0</v>
      </c>
      <c r="Y133" s="10">
        <v>31500</v>
      </c>
      <c r="Z133" s="9" t="s">
        <v>124</v>
      </c>
      <c r="AA133" s="8">
        <v>32270.700000000004</v>
      </c>
      <c r="AB133" s="8">
        <v>0</v>
      </c>
      <c r="AC133" s="8">
        <v>32270.700000000004</v>
      </c>
      <c r="AD133" s="8">
        <v>0</v>
      </c>
      <c r="AE133" s="8">
        <v>32270.700000000004</v>
      </c>
      <c r="AF133" s="8">
        <v>0</v>
      </c>
      <c r="AG133" s="1" t="s">
        <v>61</v>
      </c>
      <c r="AH133" s="1" t="s">
        <v>68</v>
      </c>
      <c r="AI133" s="1">
        <v>4</v>
      </c>
      <c r="AJ133" s="3">
        <v>45821</v>
      </c>
      <c r="AK133" s="3">
        <v>45817</v>
      </c>
      <c r="AL133" s="3">
        <v>45811</v>
      </c>
      <c r="AM133" s="3">
        <v>45818</v>
      </c>
      <c r="AN133" s="3">
        <v>45819</v>
      </c>
      <c r="AO133" s="3">
        <v>45819</v>
      </c>
      <c r="AP133" s="3">
        <v>45816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125</v>
      </c>
      <c r="BD133" s="56">
        <v>2320.6936060000003</v>
      </c>
    </row>
    <row r="134" spans="1:56" ht="27.75" customHeight="1" x14ac:dyDescent="0.45">
      <c r="A134" s="3">
        <v>45799</v>
      </c>
      <c r="B134" s="14" t="s">
        <v>418</v>
      </c>
      <c r="C134" s="9" t="s">
        <v>115</v>
      </c>
      <c r="D134" s="13" t="s">
        <v>391</v>
      </c>
      <c r="E134" s="9">
        <v>21</v>
      </c>
      <c r="F134" s="9">
        <v>37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>
        <v>45821</v>
      </c>
      <c r="U134" s="11">
        <v>20000</v>
      </c>
      <c r="V134" s="10">
        <v>0</v>
      </c>
      <c r="W134" s="10">
        <v>20000</v>
      </c>
      <c r="X134" s="10">
        <v>0</v>
      </c>
      <c r="Y134" s="10">
        <v>21000</v>
      </c>
      <c r="Z134" s="9" t="s">
        <v>124</v>
      </c>
      <c r="AA134" s="8">
        <v>21513.800000000003</v>
      </c>
      <c r="AB134" s="8">
        <v>0</v>
      </c>
      <c r="AC134" s="8">
        <v>21513.800000000003</v>
      </c>
      <c r="AD134" s="8">
        <v>0</v>
      </c>
      <c r="AE134" s="8">
        <v>21513.800000000003</v>
      </c>
      <c r="AF134" s="8">
        <v>0</v>
      </c>
      <c r="AG134" s="1" t="s">
        <v>120</v>
      </c>
      <c r="AH134" s="1" t="s">
        <v>68</v>
      </c>
      <c r="AI134" s="1">
        <v>4</v>
      </c>
      <c r="AJ134" s="3">
        <v>45821</v>
      </c>
      <c r="AK134" s="3">
        <v>45817</v>
      </c>
      <c r="AL134" s="3">
        <v>45811</v>
      </c>
      <c r="AM134" s="3">
        <v>45818</v>
      </c>
      <c r="AN134" s="3">
        <v>45819</v>
      </c>
      <c r="AO134" s="3">
        <v>45819</v>
      </c>
      <c r="AP134" s="3">
        <v>45816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125</v>
      </c>
      <c r="BD134" s="56">
        <v>1547.1290706666666</v>
      </c>
    </row>
    <row r="135" spans="1:56" ht="27.75" customHeight="1" x14ac:dyDescent="0.45">
      <c r="A135" s="3">
        <v>45803</v>
      </c>
      <c r="B135" s="14" t="s">
        <v>416</v>
      </c>
      <c r="C135" s="9" t="s">
        <v>111</v>
      </c>
      <c r="D135" s="13" t="s">
        <v>417</v>
      </c>
      <c r="E135" s="9">
        <v>21</v>
      </c>
      <c r="F135" s="9">
        <v>40</v>
      </c>
      <c r="G135" s="9" t="s">
        <v>60</v>
      </c>
      <c r="H135" s="9" t="s">
        <v>66</v>
      </c>
      <c r="I135" s="9">
        <v>108</v>
      </c>
      <c r="J135" s="9" t="s">
        <v>57</v>
      </c>
      <c r="K135" s="9">
        <v>5</v>
      </c>
      <c r="L135" s="9" t="s">
        <v>91</v>
      </c>
      <c r="M135" s="10">
        <v>22</v>
      </c>
      <c r="N135" s="9">
        <v>42</v>
      </c>
      <c r="O135" s="9">
        <v>40</v>
      </c>
      <c r="P135" s="10">
        <v>113.97964300799998</v>
      </c>
      <c r="Q135" s="10">
        <v>0</v>
      </c>
      <c r="R135" s="10">
        <v>113.97964300799998</v>
      </c>
      <c r="S135" s="9" t="s">
        <v>71</v>
      </c>
      <c r="T135" s="12">
        <v>45831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124</v>
      </c>
      <c r="AA135" s="8">
        <v>5797.55</v>
      </c>
      <c r="AB135" s="8">
        <v>0</v>
      </c>
      <c r="AC135" s="8">
        <v>5797.55</v>
      </c>
      <c r="AD135" s="8">
        <v>0</v>
      </c>
      <c r="AE135" s="8">
        <v>5797.55</v>
      </c>
      <c r="AF135" s="8">
        <v>0</v>
      </c>
      <c r="AG135" s="1" t="s">
        <v>121</v>
      </c>
      <c r="AH135" s="1" t="s">
        <v>68</v>
      </c>
      <c r="AI135" s="1">
        <v>4</v>
      </c>
      <c r="AJ135" s="3">
        <v>45831</v>
      </c>
      <c r="AK135" s="3">
        <v>45827</v>
      </c>
      <c r="AL135" s="3">
        <v>45821</v>
      </c>
      <c r="AM135" s="3">
        <v>45828</v>
      </c>
      <c r="AN135" s="3">
        <v>45829</v>
      </c>
      <c r="AO135" s="3">
        <v>45829</v>
      </c>
      <c r="AP135" s="3">
        <v>45826</v>
      </c>
      <c r="AQ135" s="3">
        <v>45830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125</v>
      </c>
      <c r="BD135" s="56">
        <v>416.92114566666663</v>
      </c>
    </row>
    <row r="136" spans="1:56" ht="27.75" customHeight="1" x14ac:dyDescent="0.45">
      <c r="A136" s="3" t="s">
        <v>141</v>
      </c>
      <c r="B136" s="14" t="s">
        <v>141</v>
      </c>
      <c r="C136" s="9" t="s">
        <v>115</v>
      </c>
      <c r="D136" s="13" t="s">
        <v>61</v>
      </c>
      <c r="E136" s="9">
        <v>21</v>
      </c>
      <c r="F136" s="9">
        <v>37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114</v>
      </c>
      <c r="T136" s="12">
        <v>45838</v>
      </c>
      <c r="U136" s="11">
        <v>130000</v>
      </c>
      <c r="V136" s="10">
        <v>0</v>
      </c>
      <c r="W136" s="10">
        <v>130000</v>
      </c>
      <c r="X136" s="10">
        <v>0</v>
      </c>
      <c r="Y136" s="10">
        <v>136500</v>
      </c>
      <c r="Z136" s="9" t="s">
        <v>124</v>
      </c>
      <c r="AA136" s="8">
        <v>139839.70000000001</v>
      </c>
      <c r="AB136" s="8">
        <v>0</v>
      </c>
      <c r="AC136" s="8">
        <v>139839.70000000001</v>
      </c>
      <c r="AD136" s="8">
        <v>0</v>
      </c>
      <c r="AE136" s="8">
        <v>139839.70000000001</v>
      </c>
      <c r="AF136" s="8">
        <v>0</v>
      </c>
      <c r="AG136" s="1" t="s">
        <v>120</v>
      </c>
      <c r="AH136" s="1" t="s">
        <v>68</v>
      </c>
      <c r="AI136" s="1">
        <v>4</v>
      </c>
      <c r="AJ136" s="3">
        <v>45838</v>
      </c>
      <c r="AK136" s="3">
        <v>45834</v>
      </c>
      <c r="AL136" s="3">
        <v>45828</v>
      </c>
      <c r="AM136" s="3">
        <v>45835</v>
      </c>
      <c r="AN136" s="3">
        <v>45836</v>
      </c>
      <c r="AO136" s="3">
        <v>45836</v>
      </c>
      <c r="AP136" s="3">
        <v>45833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125</v>
      </c>
      <c r="BD136" s="56">
        <v>10056.338959333332</v>
      </c>
    </row>
    <row r="137" spans="1:56" ht="27.75" customHeight="1" x14ac:dyDescent="0.45">
      <c r="A137" s="3">
        <v>45628</v>
      </c>
      <c r="B137" s="14" t="s">
        <v>226</v>
      </c>
      <c r="C137" s="9" t="s">
        <v>113</v>
      </c>
      <c r="D137" s="13" t="s">
        <v>153</v>
      </c>
      <c r="E137" s="9">
        <v>21</v>
      </c>
      <c r="F137" s="9">
        <v>37</v>
      </c>
      <c r="G137" s="9" t="s">
        <v>60</v>
      </c>
      <c r="H137" s="9" t="s">
        <v>66</v>
      </c>
      <c r="I137" s="9">
        <v>100</v>
      </c>
      <c r="J137" s="9" t="s">
        <v>57</v>
      </c>
      <c r="K137" s="9">
        <v>5</v>
      </c>
      <c r="L137" s="9" t="s">
        <v>93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114</v>
      </c>
      <c r="T137" s="12">
        <v>45838</v>
      </c>
      <c r="U137" s="11">
        <v>8000</v>
      </c>
      <c r="V137" s="10">
        <v>0</v>
      </c>
      <c r="W137" s="10">
        <v>8000</v>
      </c>
      <c r="X137" s="10">
        <v>0</v>
      </c>
      <c r="Y137" s="10">
        <v>8400</v>
      </c>
      <c r="Z137" s="9" t="s">
        <v>124</v>
      </c>
      <c r="AA137" s="8">
        <v>8605.52</v>
      </c>
      <c r="AB137" s="8">
        <v>0</v>
      </c>
      <c r="AC137" s="8">
        <v>8605.52</v>
      </c>
      <c r="AD137" s="8">
        <v>0</v>
      </c>
      <c r="AE137" s="8">
        <v>8605.52</v>
      </c>
      <c r="AF137" s="8">
        <v>0</v>
      </c>
      <c r="AG137" s="1" t="s">
        <v>120</v>
      </c>
      <c r="AH137" s="1" t="s">
        <v>68</v>
      </c>
      <c r="AI137" s="1">
        <v>4</v>
      </c>
      <c r="AJ137" s="3">
        <v>45838</v>
      </c>
      <c r="AK137" s="3">
        <v>45834</v>
      </c>
      <c r="AL137" s="3">
        <v>45828</v>
      </c>
      <c r="AM137" s="3">
        <v>45835</v>
      </c>
      <c r="AN137" s="3">
        <v>45836</v>
      </c>
      <c r="AO137" s="3">
        <v>45836</v>
      </c>
      <c r="AP137" s="3">
        <v>45833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 t="s">
        <v>253</v>
      </c>
      <c r="AZ137" s="2">
        <v>0</v>
      </c>
      <c r="BA137" s="2">
        <v>0</v>
      </c>
      <c r="BB137" s="2">
        <v>0</v>
      </c>
      <c r="BC137" s="1" t="s">
        <v>125</v>
      </c>
      <c r="BD137" s="56">
        <v>618.85162826666658</v>
      </c>
    </row>
    <row r="138" spans="1:56" ht="27.75" customHeight="1" x14ac:dyDescent="0.45">
      <c r="A138" s="3">
        <v>45800</v>
      </c>
      <c r="B138" s="14" t="s">
        <v>397</v>
      </c>
      <c r="C138" s="9" t="s">
        <v>80</v>
      </c>
      <c r="D138" s="13" t="s">
        <v>398</v>
      </c>
      <c r="E138" s="9">
        <v>21</v>
      </c>
      <c r="F138" s="9">
        <v>40</v>
      </c>
      <c r="G138" s="9" t="s">
        <v>60</v>
      </c>
      <c r="H138" s="9" t="s">
        <v>76</v>
      </c>
      <c r="I138" s="9">
        <v>108</v>
      </c>
      <c r="J138" s="9" t="s">
        <v>57</v>
      </c>
      <c r="K138" s="9">
        <v>5</v>
      </c>
      <c r="L138" s="9" t="s">
        <v>92</v>
      </c>
      <c r="M138" s="10">
        <v>22</v>
      </c>
      <c r="N138" s="9">
        <v>42</v>
      </c>
      <c r="O138" s="9">
        <v>40</v>
      </c>
      <c r="P138" s="10">
        <v>113.97964300799998</v>
      </c>
      <c r="Q138" s="10">
        <v>0</v>
      </c>
      <c r="R138" s="10">
        <v>113.97964300799998</v>
      </c>
      <c r="S138" s="9" t="s">
        <v>67</v>
      </c>
      <c r="T138" s="12" t="s">
        <v>63</v>
      </c>
      <c r="U138" s="11">
        <v>5000</v>
      </c>
      <c r="V138" s="10">
        <v>0</v>
      </c>
      <c r="W138" s="10">
        <v>5000</v>
      </c>
      <c r="X138" s="10">
        <v>10420</v>
      </c>
      <c r="Y138" s="10">
        <v>0</v>
      </c>
      <c r="Z138" s="9" t="s">
        <v>124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120</v>
      </c>
      <c r="AH138" s="1" t="s">
        <v>68</v>
      </c>
      <c r="AI138" s="1">
        <v>4</v>
      </c>
      <c r="AJ138" s="3" t="s">
        <v>63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 t="e">
        <v>#VALUE!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125</v>
      </c>
      <c r="BD138" s="56">
        <v>0</v>
      </c>
    </row>
    <row r="139" spans="1:56" ht="27.75" customHeight="1" x14ac:dyDescent="0.45">
      <c r="A139" s="3">
        <v>45800</v>
      </c>
      <c r="B139" s="14" t="s">
        <v>397</v>
      </c>
      <c r="C139" s="9" t="s">
        <v>80</v>
      </c>
      <c r="D139" s="13" t="s">
        <v>398</v>
      </c>
      <c r="E139" s="9">
        <v>21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92</v>
      </c>
      <c r="M139" s="10">
        <v>22</v>
      </c>
      <c r="N139" s="9">
        <v>42</v>
      </c>
      <c r="O139" s="9">
        <v>40</v>
      </c>
      <c r="P139" s="10">
        <v>113.97964300799998</v>
      </c>
      <c r="Q139" s="10">
        <v>0</v>
      </c>
      <c r="R139" s="10">
        <v>113.97964300799998</v>
      </c>
      <c r="S139" s="9" t="s">
        <v>67</v>
      </c>
      <c r="T139" s="12" t="s">
        <v>63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124</v>
      </c>
      <c r="AA139" s="8">
        <v>5797.55</v>
      </c>
      <c r="AB139" s="8">
        <v>5797.55</v>
      </c>
      <c r="AC139" s="8">
        <v>0</v>
      </c>
      <c r="AD139" s="8">
        <v>5797.55</v>
      </c>
      <c r="AE139" s="8">
        <v>0</v>
      </c>
      <c r="AF139" s="8">
        <v>0</v>
      </c>
      <c r="AG139" s="1" t="s">
        <v>120</v>
      </c>
      <c r="AH139" s="1" t="s">
        <v>68</v>
      </c>
      <c r="AI139" s="1">
        <v>4</v>
      </c>
      <c r="AJ139" s="3" t="s">
        <v>63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 t="e">
        <v>#VALUE!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125</v>
      </c>
      <c r="BD139" s="56">
        <v>0</v>
      </c>
    </row>
    <row r="140" spans="1:56" ht="27.75" customHeight="1" x14ac:dyDescent="0.45">
      <c r="A140" s="3">
        <v>45798</v>
      </c>
      <c r="B140" s="14" t="s">
        <v>399</v>
      </c>
      <c r="C140" s="9" t="s">
        <v>111</v>
      </c>
      <c r="D140" s="13" t="s">
        <v>392</v>
      </c>
      <c r="E140" s="9">
        <v>21</v>
      </c>
      <c r="F140" s="9">
        <v>38</v>
      </c>
      <c r="G140" s="9" t="s">
        <v>60</v>
      </c>
      <c r="H140" s="9" t="s">
        <v>66</v>
      </c>
      <c r="I140" s="9">
        <v>102</v>
      </c>
      <c r="J140" s="9" t="s">
        <v>57</v>
      </c>
      <c r="K140" s="9">
        <v>5</v>
      </c>
      <c r="L140" s="9" t="s">
        <v>92</v>
      </c>
      <c r="M140" s="10">
        <v>22</v>
      </c>
      <c r="N140" s="9">
        <v>40</v>
      </c>
      <c r="O140" s="9">
        <v>40</v>
      </c>
      <c r="P140" s="10">
        <v>65.13122457599998</v>
      </c>
      <c r="Q140" s="10">
        <v>0</v>
      </c>
      <c r="R140" s="10">
        <v>65.13122457599998</v>
      </c>
      <c r="S140" s="9" t="s">
        <v>67</v>
      </c>
      <c r="T140" s="12" t="s">
        <v>63</v>
      </c>
      <c r="U140" s="11">
        <v>3000</v>
      </c>
      <c r="V140" s="10">
        <v>0</v>
      </c>
      <c r="W140" s="10">
        <v>3000</v>
      </c>
      <c r="X140" s="10">
        <v>0</v>
      </c>
      <c r="Y140" s="10">
        <v>3150</v>
      </c>
      <c r="Z140" s="9" t="s">
        <v>124</v>
      </c>
      <c r="AA140" s="8">
        <v>3310.89</v>
      </c>
      <c r="AB140" s="8">
        <v>0</v>
      </c>
      <c r="AC140" s="8">
        <v>3310.89</v>
      </c>
      <c r="AD140" s="8">
        <v>0</v>
      </c>
      <c r="AE140" s="8">
        <v>3310.89</v>
      </c>
      <c r="AF140" s="8">
        <v>0</v>
      </c>
      <c r="AG140" s="1" t="s">
        <v>120</v>
      </c>
      <c r="AH140" s="1" t="s">
        <v>68</v>
      </c>
      <c r="AI140" s="1">
        <v>4</v>
      </c>
      <c r="AJ140" s="3" t="s">
        <v>63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 t="e">
        <v>#VALUE!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125</v>
      </c>
      <c r="BD140" s="56">
        <v>238.09713619999999</v>
      </c>
    </row>
    <row r="141" spans="1:56" ht="27.75" customHeight="1" x14ac:dyDescent="0.45">
      <c r="A141" s="3">
        <v>45631</v>
      </c>
      <c r="B141" s="14" t="s">
        <v>229</v>
      </c>
      <c r="C141" s="9" t="s">
        <v>113</v>
      </c>
      <c r="D141" s="13" t="s">
        <v>153</v>
      </c>
      <c r="E141" s="9">
        <v>21</v>
      </c>
      <c r="F141" s="9">
        <v>37</v>
      </c>
      <c r="G141" s="9" t="s">
        <v>60</v>
      </c>
      <c r="H141" s="9" t="s">
        <v>66</v>
      </c>
      <c r="I141" s="9">
        <v>100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114</v>
      </c>
      <c r="T141" s="12" t="s">
        <v>63</v>
      </c>
      <c r="U141" s="11">
        <v>16000</v>
      </c>
      <c r="V141" s="10">
        <v>0</v>
      </c>
      <c r="W141" s="10">
        <v>16000</v>
      </c>
      <c r="X141" s="10">
        <v>0</v>
      </c>
      <c r="Y141" s="10">
        <v>16800</v>
      </c>
      <c r="Z141" s="9" t="s">
        <v>124</v>
      </c>
      <c r="AA141" s="8">
        <v>17211.04</v>
      </c>
      <c r="AB141" s="8">
        <v>0</v>
      </c>
      <c r="AC141" s="8">
        <v>17211.04</v>
      </c>
      <c r="AD141" s="8">
        <v>0</v>
      </c>
      <c r="AE141" s="8">
        <v>17211.04</v>
      </c>
      <c r="AF141" s="8">
        <v>0</v>
      </c>
      <c r="AG141" s="1" t="s">
        <v>61</v>
      </c>
      <c r="AH141" s="1" t="s">
        <v>68</v>
      </c>
      <c r="AI141" s="1">
        <v>4</v>
      </c>
      <c r="AJ141" s="3" t="s">
        <v>63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 t="s">
        <v>70</v>
      </c>
      <c r="AY141" s="2" t="s">
        <v>254</v>
      </c>
      <c r="AZ141" s="2">
        <v>0</v>
      </c>
      <c r="BA141" s="2">
        <v>0</v>
      </c>
      <c r="BB141" s="2">
        <v>0</v>
      </c>
      <c r="BC141" s="1" t="s">
        <v>125</v>
      </c>
      <c r="BD141" s="56">
        <v>1237.7032565333332</v>
      </c>
    </row>
    <row r="142" spans="1:56" ht="27.75" customHeight="1" x14ac:dyDescent="0.45">
      <c r="A142" s="3">
        <v>45631</v>
      </c>
      <c r="B142" s="14" t="s">
        <v>230</v>
      </c>
      <c r="C142" s="9" t="s">
        <v>113</v>
      </c>
      <c r="D142" s="13" t="s">
        <v>153</v>
      </c>
      <c r="E142" s="9">
        <v>21</v>
      </c>
      <c r="F142" s="9">
        <v>37</v>
      </c>
      <c r="G142" s="9" t="s">
        <v>60</v>
      </c>
      <c r="H142" s="9" t="s">
        <v>66</v>
      </c>
      <c r="I142" s="9">
        <v>100</v>
      </c>
      <c r="J142" s="9" t="s">
        <v>57</v>
      </c>
      <c r="K142" s="9">
        <v>5</v>
      </c>
      <c r="L142" s="9" t="s">
        <v>93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114</v>
      </c>
      <c r="T142" s="12" t="s">
        <v>63</v>
      </c>
      <c r="U142" s="11">
        <v>16000</v>
      </c>
      <c r="V142" s="10">
        <v>0</v>
      </c>
      <c r="W142" s="10">
        <v>16000</v>
      </c>
      <c r="X142" s="10">
        <v>0</v>
      </c>
      <c r="Y142" s="10">
        <v>16800</v>
      </c>
      <c r="Z142" s="9" t="s">
        <v>124</v>
      </c>
      <c r="AA142" s="8">
        <v>17211.04</v>
      </c>
      <c r="AB142" s="8">
        <v>0</v>
      </c>
      <c r="AC142" s="8">
        <v>17211.04</v>
      </c>
      <c r="AD142" s="8">
        <v>0</v>
      </c>
      <c r="AE142" s="8">
        <v>17211.04</v>
      </c>
      <c r="AF142" s="8">
        <v>0</v>
      </c>
      <c r="AG142" s="1" t="s">
        <v>120</v>
      </c>
      <c r="AH142" s="1" t="s">
        <v>68</v>
      </c>
      <c r="AI142" s="1">
        <v>4</v>
      </c>
      <c r="AJ142" s="3" t="s">
        <v>63</v>
      </c>
      <c r="AK142" s="3" t="e">
        <v>#VALUE!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69</v>
      </c>
      <c r="AX142" s="2" t="s">
        <v>70</v>
      </c>
      <c r="AY142" s="2" t="s">
        <v>255</v>
      </c>
      <c r="AZ142" s="2">
        <v>0</v>
      </c>
      <c r="BA142" s="2">
        <v>0</v>
      </c>
      <c r="BB142" s="2">
        <v>0</v>
      </c>
      <c r="BC142" s="1" t="s">
        <v>125</v>
      </c>
      <c r="BD142" s="56">
        <v>1237.7032565333332</v>
      </c>
    </row>
    <row r="143" spans="1:56" ht="27.75" customHeight="1" x14ac:dyDescent="0.45">
      <c r="A143" s="3" t="s">
        <v>141</v>
      </c>
      <c r="B143" s="14" t="s">
        <v>141</v>
      </c>
      <c r="C143" s="9" t="s">
        <v>113</v>
      </c>
      <c r="D143" s="13" t="s">
        <v>153</v>
      </c>
      <c r="E143" s="9">
        <v>21</v>
      </c>
      <c r="F143" s="9">
        <v>37</v>
      </c>
      <c r="G143" s="9" t="s">
        <v>60</v>
      </c>
      <c r="H143" s="9" t="s">
        <v>66</v>
      </c>
      <c r="I143" s="9">
        <v>100</v>
      </c>
      <c r="J143" s="9" t="s">
        <v>57</v>
      </c>
      <c r="K143" s="9">
        <v>5</v>
      </c>
      <c r="L143" s="9" t="s">
        <v>93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114</v>
      </c>
      <c r="T143" s="12" t="s">
        <v>63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124</v>
      </c>
      <c r="AA143" s="8">
        <v>10756.900000000001</v>
      </c>
      <c r="AB143" s="8">
        <v>0</v>
      </c>
      <c r="AC143" s="8">
        <v>10756.900000000001</v>
      </c>
      <c r="AD143" s="8">
        <v>0</v>
      </c>
      <c r="AE143" s="8">
        <v>10756.900000000001</v>
      </c>
      <c r="AF143" s="8">
        <v>0</v>
      </c>
      <c r="AG143" s="1" t="s">
        <v>119</v>
      </c>
      <c r="AH143" s="1" t="s">
        <v>68</v>
      </c>
      <c r="AI143" s="1">
        <v>4</v>
      </c>
      <c r="AJ143" s="3" t="s">
        <v>63</v>
      </c>
      <c r="AK143" s="3" t="e">
        <v>#VALUE!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69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125</v>
      </c>
      <c r="BD143" s="56">
        <v>773.56453533333331</v>
      </c>
    </row>
    <row r="144" spans="1:56" ht="27.75" customHeight="1" x14ac:dyDescent="0.45">
      <c r="A144" s="3" t="s">
        <v>141</v>
      </c>
      <c r="B144" s="14" t="s">
        <v>141</v>
      </c>
      <c r="C144" s="9" t="s">
        <v>111</v>
      </c>
      <c r="D144" s="13" t="s">
        <v>61</v>
      </c>
      <c r="E144" s="9">
        <v>21</v>
      </c>
      <c r="F144" s="9">
        <v>40</v>
      </c>
      <c r="G144" s="9" t="s">
        <v>60</v>
      </c>
      <c r="H144" s="9" t="s">
        <v>66</v>
      </c>
      <c r="I144" s="9">
        <v>108</v>
      </c>
      <c r="J144" s="9" t="s">
        <v>57</v>
      </c>
      <c r="K144" s="9">
        <v>5</v>
      </c>
      <c r="L144" s="9" t="s">
        <v>91</v>
      </c>
      <c r="M144" s="10">
        <v>22</v>
      </c>
      <c r="N144" s="9">
        <v>42</v>
      </c>
      <c r="O144" s="9">
        <v>40</v>
      </c>
      <c r="P144" s="10">
        <v>227.95928601599996</v>
      </c>
      <c r="Q144" s="10">
        <v>0</v>
      </c>
      <c r="R144" s="10">
        <v>227.95928601599996</v>
      </c>
      <c r="S144" s="9" t="s">
        <v>67</v>
      </c>
      <c r="T144" s="12">
        <v>45838</v>
      </c>
      <c r="U144" s="11">
        <v>10000</v>
      </c>
      <c r="V144" s="10">
        <v>0</v>
      </c>
      <c r="W144" s="10">
        <v>10000</v>
      </c>
      <c r="X144" s="10">
        <v>0</v>
      </c>
      <c r="Y144" s="10">
        <v>10500</v>
      </c>
      <c r="Z144" s="9" t="s">
        <v>124</v>
      </c>
      <c r="AA144" s="8">
        <v>11595.1</v>
      </c>
      <c r="AB144" s="8">
        <v>0</v>
      </c>
      <c r="AC144" s="8">
        <v>11595.1</v>
      </c>
      <c r="AD144" s="8">
        <v>0</v>
      </c>
      <c r="AE144" s="8">
        <v>11595.1</v>
      </c>
      <c r="AF144" s="8">
        <v>0</v>
      </c>
      <c r="AG144" s="1" t="s">
        <v>123</v>
      </c>
      <c r="AH144" s="1" t="s">
        <v>68</v>
      </c>
      <c r="AI144" s="1">
        <v>4</v>
      </c>
      <c r="AJ144" s="3">
        <v>45838</v>
      </c>
      <c r="AK144" s="3">
        <v>45834</v>
      </c>
      <c r="AL144" s="3">
        <v>45828</v>
      </c>
      <c r="AM144" s="3">
        <v>45835</v>
      </c>
      <c r="AN144" s="3">
        <v>45836</v>
      </c>
      <c r="AO144" s="3">
        <v>45836</v>
      </c>
      <c r="AP144" s="3">
        <v>45833</v>
      </c>
      <c r="AQ144" s="3">
        <v>45837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69</v>
      </c>
      <c r="AX144" s="2" t="s">
        <v>65</v>
      </c>
      <c r="AY144" s="2">
        <v>0</v>
      </c>
      <c r="AZ144" s="2">
        <v>0</v>
      </c>
      <c r="BA144" s="2">
        <v>0</v>
      </c>
      <c r="BB144" s="2">
        <v>0</v>
      </c>
      <c r="BC144" s="1" t="s">
        <v>125</v>
      </c>
      <c r="BD144" s="56">
        <v>833.84229133333326</v>
      </c>
    </row>
    <row r="145" spans="1:56" ht="27.75" customHeight="1" x14ac:dyDescent="0.45">
      <c r="A145" s="3">
        <v>45066</v>
      </c>
      <c r="B145" s="14" t="s">
        <v>131</v>
      </c>
      <c r="C145" s="9" t="s">
        <v>80</v>
      </c>
      <c r="D145" s="13" t="s">
        <v>130</v>
      </c>
      <c r="E145" s="9">
        <v>21</v>
      </c>
      <c r="F145" s="9">
        <v>38</v>
      </c>
      <c r="G145" s="9" t="s">
        <v>60</v>
      </c>
      <c r="H145" s="9" t="s">
        <v>76</v>
      </c>
      <c r="I145" s="9">
        <v>102</v>
      </c>
      <c r="J145" s="9" t="s">
        <v>57</v>
      </c>
      <c r="K145" s="9">
        <v>5</v>
      </c>
      <c r="L145" s="9" t="s">
        <v>92</v>
      </c>
      <c r="M145" s="10">
        <v>22</v>
      </c>
      <c r="N145" s="9">
        <v>40</v>
      </c>
      <c r="O145" s="9">
        <v>40</v>
      </c>
      <c r="P145" s="10">
        <v>108.55204095999999</v>
      </c>
      <c r="Q145" s="10">
        <v>0</v>
      </c>
      <c r="R145" s="10">
        <v>108.55204095999999</v>
      </c>
      <c r="S145" s="9" t="s">
        <v>67</v>
      </c>
      <c r="T145" s="12" t="s">
        <v>63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124</v>
      </c>
      <c r="AA145" s="8">
        <v>5518.15</v>
      </c>
      <c r="AB145" s="8">
        <v>0</v>
      </c>
      <c r="AC145" s="8">
        <v>5518.15</v>
      </c>
      <c r="AD145" s="8">
        <v>0</v>
      </c>
      <c r="AE145" s="8">
        <v>5518.15</v>
      </c>
      <c r="AF145" s="8">
        <v>0</v>
      </c>
      <c r="AG145" s="1" t="s">
        <v>119</v>
      </c>
      <c r="AH145" s="1" t="s">
        <v>68</v>
      </c>
      <c r="AI145" s="1">
        <v>4</v>
      </c>
      <c r="AJ145" s="3" t="s">
        <v>63</v>
      </c>
      <c r="AK145" s="3" t="e">
        <v>#VALUE!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69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125</v>
      </c>
      <c r="BD145" s="56">
        <v>396.82856033333326</v>
      </c>
    </row>
    <row r="146" spans="1:56" ht="27.75" customHeight="1" x14ac:dyDescent="0.45">
      <c r="A146" s="3">
        <v>0</v>
      </c>
      <c r="B146" s="14">
        <v>0</v>
      </c>
      <c r="C146" s="9">
        <v>0</v>
      </c>
      <c r="D146" s="13">
        <v>0</v>
      </c>
      <c r="E146" s="9">
        <v>21</v>
      </c>
      <c r="F146" s="9">
        <v>37</v>
      </c>
      <c r="G146" s="9">
        <v>0</v>
      </c>
      <c r="H146" s="9">
        <v>0</v>
      </c>
      <c r="I146" s="9">
        <v>74</v>
      </c>
      <c r="J146" s="9" t="s">
        <v>57</v>
      </c>
      <c r="K146" s="9">
        <v>5</v>
      </c>
      <c r="L146" s="9">
        <v>0</v>
      </c>
      <c r="M146" s="10">
        <v>0</v>
      </c>
      <c r="N146" s="9">
        <v>0</v>
      </c>
      <c r="O146" s="9">
        <v>0</v>
      </c>
      <c r="P146" s="10">
        <v>0</v>
      </c>
      <c r="Q146" s="10" t="s">
        <v>83</v>
      </c>
      <c r="R146" s="10">
        <v>0</v>
      </c>
      <c r="S146" s="9">
        <v>0</v>
      </c>
      <c r="T146" s="12"/>
      <c r="U146" s="11">
        <v>0</v>
      </c>
      <c r="V146" s="10">
        <v>0</v>
      </c>
      <c r="W146" s="10">
        <v>0</v>
      </c>
      <c r="X146" s="10">
        <v>0</v>
      </c>
      <c r="Y146" s="10">
        <v>0</v>
      </c>
      <c r="Z146" s="9" t="s">
        <v>124</v>
      </c>
      <c r="AA146" s="8">
        <v>374312.18000000005</v>
      </c>
      <c r="AB146" s="8">
        <v>23797.439999999999</v>
      </c>
      <c r="AC146" s="8">
        <v>350514.74000000005</v>
      </c>
      <c r="AD146" s="8">
        <v>13608.439999999999</v>
      </c>
      <c r="AE146" s="8">
        <v>360703.74000000005</v>
      </c>
      <c r="AF146" s="8" t="s">
        <v>58</v>
      </c>
      <c r="AG146" s="1" t="s">
        <v>61</v>
      </c>
      <c r="AH146" s="1">
        <v>0</v>
      </c>
      <c r="AI146" s="1" t="s">
        <v>15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1" t="s">
        <v>126</v>
      </c>
      <c r="BD146" s="56">
        <v>0</v>
      </c>
    </row>
    <row r="147" spans="1:56" ht="27.75" customHeight="1" x14ac:dyDescent="0.45">
      <c r="A147" s="3">
        <v>9</v>
      </c>
      <c r="B147" s="14" t="s">
        <v>357</v>
      </c>
      <c r="C147" s="9" t="s">
        <v>352</v>
      </c>
      <c r="D147" s="13" t="s">
        <v>353</v>
      </c>
      <c r="E147" s="9">
        <v>22</v>
      </c>
      <c r="F147" s="9">
        <v>34</v>
      </c>
      <c r="G147" s="9" t="s">
        <v>60</v>
      </c>
      <c r="H147" s="9" t="s">
        <v>66</v>
      </c>
      <c r="I147" s="9">
        <v>115</v>
      </c>
      <c r="J147" s="9" t="s">
        <v>78</v>
      </c>
      <c r="K147" s="9">
        <v>5</v>
      </c>
      <c r="L147" s="9" t="s">
        <v>93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354</v>
      </c>
      <c r="T147" s="12">
        <v>45833</v>
      </c>
      <c r="U147" s="11">
        <v>239700</v>
      </c>
      <c r="V147" s="10">
        <v>0</v>
      </c>
      <c r="W147" s="10">
        <v>239700</v>
      </c>
      <c r="X147" s="10">
        <v>117200</v>
      </c>
      <c r="Y147" s="10">
        <v>128625</v>
      </c>
      <c r="Z147" s="9" t="s">
        <v>279</v>
      </c>
      <c r="AA147" s="8">
        <v>127579.27875</v>
      </c>
      <c r="AB147" s="8">
        <v>31742</v>
      </c>
      <c r="AC147" s="8">
        <v>95837.278749999998</v>
      </c>
      <c r="AD147" s="8">
        <v>0</v>
      </c>
      <c r="AE147" s="8">
        <v>127579.27875</v>
      </c>
      <c r="AF147" s="8" t="s">
        <v>355</v>
      </c>
      <c r="AG147" s="1" t="s">
        <v>61</v>
      </c>
      <c r="AH147" s="1" t="s">
        <v>68</v>
      </c>
      <c r="AI147" s="1">
        <v>4</v>
      </c>
      <c r="AJ147" s="3">
        <v>45833</v>
      </c>
      <c r="AK147" s="3">
        <v>45829</v>
      </c>
      <c r="AL147" s="3">
        <v>45823</v>
      </c>
      <c r="AM147" s="3">
        <v>45830</v>
      </c>
      <c r="AN147" s="3">
        <v>45831</v>
      </c>
      <c r="AO147" s="3">
        <v>45831</v>
      </c>
      <c r="AP147" s="3">
        <v>45828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69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281</v>
      </c>
      <c r="BD147" s="56">
        <v>10239.893776841667</v>
      </c>
    </row>
    <row r="148" spans="1:56" ht="27.75" customHeight="1" x14ac:dyDescent="0.45">
      <c r="A148" s="3">
        <v>0</v>
      </c>
      <c r="B148" s="14">
        <v>0</v>
      </c>
      <c r="C148" s="9">
        <v>0</v>
      </c>
      <c r="D148" s="13">
        <v>0</v>
      </c>
      <c r="E148" s="9">
        <v>21.6</v>
      </c>
      <c r="F148" s="9">
        <v>34</v>
      </c>
      <c r="G148" s="9">
        <v>0</v>
      </c>
      <c r="H148" s="9">
        <v>0</v>
      </c>
      <c r="I148" s="9">
        <v>97</v>
      </c>
      <c r="J148" s="9" t="s">
        <v>57</v>
      </c>
      <c r="K148" s="9">
        <v>5</v>
      </c>
      <c r="L148" s="9">
        <v>0</v>
      </c>
      <c r="M148" s="10">
        <v>0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>
        <v>0</v>
      </c>
      <c r="T148" s="12"/>
      <c r="U148" s="11">
        <v>0</v>
      </c>
      <c r="V148" s="10">
        <v>0</v>
      </c>
      <c r="W148" s="10">
        <v>0</v>
      </c>
      <c r="X148" s="10">
        <v>0</v>
      </c>
      <c r="Y148" s="10">
        <v>0</v>
      </c>
      <c r="Z148" s="9" t="s">
        <v>279</v>
      </c>
      <c r="AA148" s="8">
        <v>127579.27875</v>
      </c>
      <c r="AB148" s="8">
        <v>31742</v>
      </c>
      <c r="AC148" s="8">
        <v>95837.278749999998</v>
      </c>
      <c r="AD148" s="8">
        <v>0</v>
      </c>
      <c r="AE148" s="8">
        <v>127579.27875</v>
      </c>
      <c r="AF148" s="8" t="s">
        <v>58</v>
      </c>
      <c r="AG148" s="1" t="s">
        <v>119</v>
      </c>
      <c r="AH148" s="1">
        <v>0</v>
      </c>
      <c r="AI148" s="1" t="s">
        <v>15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281</v>
      </c>
      <c r="BD148" s="56">
        <v>0</v>
      </c>
    </row>
    <row r="149" spans="1:56" ht="27.75" customHeight="1" x14ac:dyDescent="0.45">
      <c r="A149" s="3" t="s">
        <v>141</v>
      </c>
      <c r="B149" s="14" t="s">
        <v>141</v>
      </c>
      <c r="C149" s="9" t="s">
        <v>258</v>
      </c>
      <c r="D149" s="13" t="s">
        <v>61</v>
      </c>
      <c r="E149" s="9">
        <v>23</v>
      </c>
      <c r="F149" s="9">
        <v>34</v>
      </c>
      <c r="G149" s="9" t="s">
        <v>60</v>
      </c>
      <c r="H149" s="9" t="s">
        <v>66</v>
      </c>
      <c r="I149" s="9">
        <v>92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128</v>
      </c>
      <c r="T149" s="12">
        <v>45838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84</v>
      </c>
      <c r="AA149" s="8">
        <v>9918.7000000000007</v>
      </c>
      <c r="AB149" s="8">
        <v>9918.7000000000007</v>
      </c>
      <c r="AC149" s="8">
        <v>0</v>
      </c>
      <c r="AD149" s="8">
        <v>0</v>
      </c>
      <c r="AE149" s="8">
        <v>9918.7000000000007</v>
      </c>
      <c r="AF149" s="8">
        <v>0</v>
      </c>
      <c r="AG149" s="1" t="s">
        <v>61</v>
      </c>
      <c r="AH149" s="1" t="s">
        <v>68</v>
      </c>
      <c r="AI149" s="1">
        <v>4</v>
      </c>
      <c r="AJ149" s="3">
        <v>45838</v>
      </c>
      <c r="AK149" s="3">
        <v>45834</v>
      </c>
      <c r="AL149" s="3">
        <v>45828</v>
      </c>
      <c r="AM149" s="3">
        <v>45835</v>
      </c>
      <c r="AN149" s="3">
        <v>45836</v>
      </c>
      <c r="AO149" s="3">
        <v>45836</v>
      </c>
      <c r="AP149" s="3">
        <v>45833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69</v>
      </c>
      <c r="AX149" s="2" t="s">
        <v>65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0</v>
      </c>
    </row>
    <row r="150" spans="1:56" ht="27.75" customHeight="1" x14ac:dyDescent="0.45">
      <c r="A150" s="3" t="s">
        <v>141</v>
      </c>
      <c r="B150" s="14" t="s">
        <v>141</v>
      </c>
      <c r="C150" s="9" t="s">
        <v>258</v>
      </c>
      <c r="D150" s="13" t="s">
        <v>61</v>
      </c>
      <c r="E150" s="9">
        <v>23</v>
      </c>
      <c r="F150" s="9">
        <v>34</v>
      </c>
      <c r="G150" s="9" t="s">
        <v>60</v>
      </c>
      <c r="H150" s="9">
        <v>0</v>
      </c>
      <c r="I150" s="9">
        <v>68</v>
      </c>
      <c r="J150" s="9" t="s">
        <v>57</v>
      </c>
      <c r="K150" s="9">
        <v>5</v>
      </c>
      <c r="L150" s="9" t="s">
        <v>93</v>
      </c>
      <c r="M150" s="10">
        <v>24</v>
      </c>
      <c r="N150" s="9">
        <v>37</v>
      </c>
      <c r="O150" s="9">
        <v>50</v>
      </c>
      <c r="P150" s="10">
        <v>273.84719423999996</v>
      </c>
      <c r="Q150" s="10">
        <v>0</v>
      </c>
      <c r="R150" s="10">
        <v>273.84719423999996</v>
      </c>
      <c r="S150" s="9" t="s">
        <v>128</v>
      </c>
      <c r="T150" s="12">
        <v>45838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84</v>
      </c>
      <c r="AA150" s="8">
        <v>9918.7000000000007</v>
      </c>
      <c r="AB150" s="8">
        <v>9918.7000000000007</v>
      </c>
      <c r="AC150" s="8">
        <v>0</v>
      </c>
      <c r="AD150" s="8">
        <v>0</v>
      </c>
      <c r="AE150" s="8">
        <v>0</v>
      </c>
      <c r="AF150" s="8">
        <v>0</v>
      </c>
      <c r="AG150" s="1" t="s">
        <v>119</v>
      </c>
      <c r="AH150" s="1" t="s">
        <v>72</v>
      </c>
      <c r="AI150" s="1">
        <v>3</v>
      </c>
      <c r="AJ150" s="3">
        <v>45838</v>
      </c>
      <c r="AK150" s="3">
        <v>0</v>
      </c>
      <c r="AL150" s="3">
        <v>45828</v>
      </c>
      <c r="AM150" s="3">
        <v>45835</v>
      </c>
      <c r="AN150" s="3">
        <v>45836</v>
      </c>
      <c r="AO150" s="3">
        <v>45836</v>
      </c>
      <c r="AP150" s="3">
        <v>45833</v>
      </c>
      <c r="AQ150" s="3">
        <v>45837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65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0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34</v>
      </c>
      <c r="G151" s="9" t="s">
        <v>60</v>
      </c>
      <c r="H151" s="9">
        <v>0</v>
      </c>
      <c r="I151" s="9">
        <v>68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84</v>
      </c>
      <c r="AA151" s="8">
        <v>19837.400000000001</v>
      </c>
      <c r="AB151" s="8">
        <v>19837.400000000001</v>
      </c>
      <c r="AC151" s="8">
        <v>0</v>
      </c>
      <c r="AD151" s="8">
        <v>0</v>
      </c>
      <c r="AE151" s="8">
        <v>9918.7000000000007</v>
      </c>
      <c r="AF151" s="8" t="s">
        <v>58</v>
      </c>
      <c r="AG151" s="1" t="s">
        <v>119</v>
      </c>
      <c r="AH151" s="1">
        <v>0</v>
      </c>
      <c r="AI151" s="1" t="s">
        <v>15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0</v>
      </c>
    </row>
    <row r="152" spans="1:56" ht="27.75" customHeight="1" x14ac:dyDescent="0.45">
      <c r="A152" s="3" t="s">
        <v>141</v>
      </c>
      <c r="B152" s="14" t="s">
        <v>141</v>
      </c>
      <c r="C152" s="9" t="s">
        <v>250</v>
      </c>
      <c r="D152" s="13" t="s">
        <v>61</v>
      </c>
      <c r="E152" s="9">
        <v>23</v>
      </c>
      <c r="F152" s="9">
        <v>34</v>
      </c>
      <c r="G152" s="9" t="s">
        <v>189</v>
      </c>
      <c r="H152" s="9">
        <v>0</v>
      </c>
      <c r="I152" s="9">
        <v>68</v>
      </c>
      <c r="J152" s="9" t="s">
        <v>57</v>
      </c>
      <c r="K152" s="9">
        <v>5</v>
      </c>
      <c r="L152" s="9" t="s">
        <v>92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71</v>
      </c>
      <c r="T152" s="12">
        <v>45838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191</v>
      </c>
      <c r="AA152" s="8">
        <v>9918.7000000000007</v>
      </c>
      <c r="AB152" s="8">
        <v>0</v>
      </c>
      <c r="AC152" s="8">
        <v>9918.7000000000007</v>
      </c>
      <c r="AD152" s="8">
        <v>0</v>
      </c>
      <c r="AE152" s="8">
        <v>0</v>
      </c>
      <c r="AF152" s="8">
        <v>0</v>
      </c>
      <c r="AG152" s="1" t="s">
        <v>119</v>
      </c>
      <c r="AH152" s="1" t="s">
        <v>74</v>
      </c>
      <c r="AI152" s="1">
        <v>2</v>
      </c>
      <c r="AJ152" s="3">
        <v>45838</v>
      </c>
      <c r="AK152" s="3">
        <v>0</v>
      </c>
      <c r="AL152" s="3">
        <v>45829</v>
      </c>
      <c r="AM152" s="3">
        <v>45836</v>
      </c>
      <c r="AN152" s="3">
        <v>45837</v>
      </c>
      <c r="AO152" s="3">
        <v>45837</v>
      </c>
      <c r="AP152" s="3">
        <v>45833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65</v>
      </c>
      <c r="AY152" s="2">
        <v>0</v>
      </c>
      <c r="AZ152" s="2">
        <v>0</v>
      </c>
      <c r="BA152" s="2">
        <v>0</v>
      </c>
      <c r="BB152" s="2">
        <v>0</v>
      </c>
      <c r="BC152" s="1" t="s">
        <v>190</v>
      </c>
      <c r="BD152" s="56">
        <v>800.41704844444439</v>
      </c>
    </row>
    <row r="153" spans="1:56" ht="27.75" customHeight="1" x14ac:dyDescent="0.45">
      <c r="A153" s="3">
        <v>0</v>
      </c>
      <c r="B153" s="14">
        <v>0</v>
      </c>
      <c r="C153" s="9">
        <v>0</v>
      </c>
      <c r="D153" s="13">
        <v>0</v>
      </c>
      <c r="E153" s="9">
        <v>23</v>
      </c>
      <c r="F153" s="9">
        <v>34</v>
      </c>
      <c r="G153" s="9" t="s">
        <v>189</v>
      </c>
      <c r="H153" s="9">
        <v>0</v>
      </c>
      <c r="I153" s="9">
        <v>68</v>
      </c>
      <c r="J153" s="9" t="s">
        <v>57</v>
      </c>
      <c r="K153" s="9">
        <v>5</v>
      </c>
      <c r="L153" s="9">
        <v>0</v>
      </c>
      <c r="M153" s="10">
        <v>0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>
        <v>0</v>
      </c>
      <c r="T153" s="12"/>
      <c r="U153" s="11">
        <v>0</v>
      </c>
      <c r="V153" s="10">
        <v>0</v>
      </c>
      <c r="W153" s="10">
        <v>0</v>
      </c>
      <c r="X153" s="10">
        <v>0</v>
      </c>
      <c r="Y153" s="10">
        <v>0</v>
      </c>
      <c r="Z153" s="9" t="s">
        <v>191</v>
      </c>
      <c r="AA153" s="8">
        <v>9918.7000000000007</v>
      </c>
      <c r="AB153" s="8">
        <v>0</v>
      </c>
      <c r="AC153" s="8">
        <v>9918.7000000000007</v>
      </c>
      <c r="AD153" s="8">
        <v>0</v>
      </c>
      <c r="AE153" s="8">
        <v>0</v>
      </c>
      <c r="AF153" s="8">
        <v>0</v>
      </c>
      <c r="AG153" s="1" t="s">
        <v>121</v>
      </c>
      <c r="AH153" s="1">
        <v>0</v>
      </c>
      <c r="AI153" s="1" t="s">
        <v>15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190</v>
      </c>
      <c r="BD153" s="56">
        <v>0</v>
      </c>
    </row>
    <row r="154" spans="1:56" ht="27.75" customHeight="1" x14ac:dyDescent="0.45">
      <c r="A154" s="3">
        <v>45810</v>
      </c>
      <c r="B154" s="14" t="s">
        <v>468</v>
      </c>
      <c r="C154" s="9" t="s">
        <v>448</v>
      </c>
      <c r="D154" s="13" t="s">
        <v>325</v>
      </c>
      <c r="E154" s="9">
        <v>23</v>
      </c>
      <c r="F154" s="9">
        <v>37</v>
      </c>
      <c r="G154" s="9" t="s">
        <v>60</v>
      </c>
      <c r="H154" s="9">
        <v>0</v>
      </c>
      <c r="I154" s="9">
        <v>85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71</v>
      </c>
      <c r="T154" s="12">
        <v>45817</v>
      </c>
      <c r="U154" s="11">
        <v>10000</v>
      </c>
      <c r="V154" s="10">
        <v>0</v>
      </c>
      <c r="W154" s="10">
        <v>10000</v>
      </c>
      <c r="X154" s="10">
        <v>10500</v>
      </c>
      <c r="Y154" s="10">
        <v>0</v>
      </c>
      <c r="Z154" s="9" t="s">
        <v>244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 t="s">
        <v>421</v>
      </c>
      <c r="AG154" s="1" t="s">
        <v>119</v>
      </c>
      <c r="AH154" s="1" t="s">
        <v>74</v>
      </c>
      <c r="AI154" s="1">
        <v>2</v>
      </c>
      <c r="AJ154" s="3">
        <v>45817</v>
      </c>
      <c r="AK154" s="3">
        <v>0</v>
      </c>
      <c r="AL154" s="3">
        <v>45808</v>
      </c>
      <c r="AM154" s="3">
        <v>45815</v>
      </c>
      <c r="AN154" s="3">
        <v>45816</v>
      </c>
      <c r="AO154" s="3">
        <v>45816</v>
      </c>
      <c r="AP154" s="3">
        <v>45812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65</v>
      </c>
      <c r="AY154" s="2">
        <v>0</v>
      </c>
      <c r="AZ154" s="2">
        <v>0</v>
      </c>
      <c r="BA154" s="2">
        <v>0</v>
      </c>
      <c r="BB154" s="2">
        <v>0</v>
      </c>
      <c r="BC154" s="1" t="s">
        <v>108</v>
      </c>
      <c r="BD154" s="56">
        <v>0</v>
      </c>
    </row>
    <row r="155" spans="1:56" ht="27.75" customHeight="1" x14ac:dyDescent="0.45">
      <c r="A155" s="3">
        <v>45727</v>
      </c>
      <c r="B155" s="14" t="s">
        <v>300</v>
      </c>
      <c r="C155" s="9" t="s">
        <v>115</v>
      </c>
      <c r="D155" s="13" t="s">
        <v>59</v>
      </c>
      <c r="E155" s="9">
        <v>23</v>
      </c>
      <c r="F155" s="9">
        <v>40</v>
      </c>
      <c r="G155" s="9" t="s">
        <v>60</v>
      </c>
      <c r="H155" s="9" t="s">
        <v>66</v>
      </c>
      <c r="I155" s="9">
        <v>125</v>
      </c>
      <c r="J155" s="9" t="s">
        <v>57</v>
      </c>
      <c r="K155" s="9">
        <v>5</v>
      </c>
      <c r="L155" s="9" t="s">
        <v>221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67</v>
      </c>
      <c r="T155" s="12" t="s">
        <v>63</v>
      </c>
      <c r="U155" s="11">
        <v>1000</v>
      </c>
      <c r="V155" s="10">
        <v>0</v>
      </c>
      <c r="W155" s="10">
        <v>1000</v>
      </c>
      <c r="X155" s="10">
        <v>0</v>
      </c>
      <c r="Y155" s="10">
        <v>0</v>
      </c>
      <c r="Z155" s="9" t="s">
        <v>244</v>
      </c>
      <c r="AA155" s="8">
        <v>1159.5100000000002</v>
      </c>
      <c r="AB155" s="8">
        <v>1159.5100000000002</v>
      </c>
      <c r="AC155" s="8">
        <v>0</v>
      </c>
      <c r="AD155" s="8">
        <v>1159.5100000000002</v>
      </c>
      <c r="AE155" s="8">
        <v>0</v>
      </c>
      <c r="AF155" s="8" t="s">
        <v>247</v>
      </c>
      <c r="AG155" s="1" t="s">
        <v>119</v>
      </c>
      <c r="AH155" s="1" t="s">
        <v>156</v>
      </c>
      <c r="AI155" s="1">
        <v>2</v>
      </c>
      <c r="AJ155" s="3" t="s">
        <v>63</v>
      </c>
      <c r="AK155" s="3" t="e">
        <v>#VALUE!</v>
      </c>
      <c r="AL155" s="3">
        <v>0</v>
      </c>
      <c r="AM155" s="3">
        <v>0</v>
      </c>
      <c r="AN155" s="3">
        <v>0</v>
      </c>
      <c r="AO155" s="3" t="e">
        <v>#VALUE!</v>
      </c>
      <c r="AP155" s="3" t="e">
        <v>#VALUE!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152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108</v>
      </c>
      <c r="BD155" s="56">
        <v>0</v>
      </c>
    </row>
    <row r="156" spans="1:56" ht="27.75" customHeight="1" x14ac:dyDescent="0.45">
      <c r="A156" s="3">
        <v>0</v>
      </c>
      <c r="B156" s="14">
        <v>0</v>
      </c>
      <c r="C156" s="9">
        <v>0</v>
      </c>
      <c r="D156" s="13">
        <v>0</v>
      </c>
      <c r="E156" s="9">
        <v>23</v>
      </c>
      <c r="F156" s="9">
        <v>37</v>
      </c>
      <c r="G156" s="9">
        <v>0</v>
      </c>
      <c r="H156" s="9">
        <v>0</v>
      </c>
      <c r="I156" s="9">
        <v>85</v>
      </c>
      <c r="J156" s="9" t="s">
        <v>57</v>
      </c>
      <c r="K156" s="9">
        <v>5</v>
      </c>
      <c r="L156" s="9">
        <v>0</v>
      </c>
      <c r="M156" s="10">
        <v>0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>
        <v>0</v>
      </c>
      <c r="T156" s="12"/>
      <c r="U156" s="11">
        <v>0</v>
      </c>
      <c r="V156" s="10">
        <v>0</v>
      </c>
      <c r="W156" s="10">
        <v>0</v>
      </c>
      <c r="X156" s="10">
        <v>0</v>
      </c>
      <c r="Y156" s="10">
        <v>0</v>
      </c>
      <c r="Z156" s="9" t="s">
        <v>244</v>
      </c>
      <c r="AA156" s="8">
        <v>1159.5100000000002</v>
      </c>
      <c r="AB156" s="8">
        <v>1159.5100000000002</v>
      </c>
      <c r="AC156" s="8">
        <v>0</v>
      </c>
      <c r="AD156" s="8">
        <v>1159.5100000000002</v>
      </c>
      <c r="AE156" s="8">
        <v>0</v>
      </c>
      <c r="AF156" s="8" t="s">
        <v>58</v>
      </c>
      <c r="AG156" s="1" t="s">
        <v>119</v>
      </c>
      <c r="AH156" s="1">
        <v>0</v>
      </c>
      <c r="AI156" s="1" t="s">
        <v>15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245</v>
      </c>
      <c r="BD156" s="56">
        <v>0</v>
      </c>
    </row>
    <row r="157" spans="1:56" ht="27.75" customHeight="1" x14ac:dyDescent="0.45">
      <c r="A157" s="3">
        <v>45601</v>
      </c>
      <c r="B157" s="14" t="s">
        <v>216</v>
      </c>
      <c r="C157" s="9" t="s">
        <v>94</v>
      </c>
      <c r="D157" s="13" t="s">
        <v>110</v>
      </c>
      <c r="E157" s="9">
        <v>23</v>
      </c>
      <c r="F157" s="9">
        <v>37</v>
      </c>
      <c r="G157" s="9" t="s">
        <v>60</v>
      </c>
      <c r="H157" s="9">
        <v>0</v>
      </c>
      <c r="I157" s="9">
        <v>130</v>
      </c>
      <c r="J157" s="9" t="s">
        <v>57</v>
      </c>
      <c r="K157" s="9">
        <v>5</v>
      </c>
      <c r="L157" s="9" t="s">
        <v>92</v>
      </c>
      <c r="M157" s="10">
        <v>24</v>
      </c>
      <c r="N157" s="9">
        <v>40</v>
      </c>
      <c r="O157" s="9">
        <v>55</v>
      </c>
      <c r="P157" s="10">
        <v>1758.5430635519999</v>
      </c>
      <c r="Q157" s="10">
        <v>0</v>
      </c>
      <c r="R157" s="10">
        <v>1758.5430635519999</v>
      </c>
      <c r="S157" s="9" t="s">
        <v>100</v>
      </c>
      <c r="T157" s="12">
        <v>45831</v>
      </c>
      <c r="U157" s="11">
        <v>54000</v>
      </c>
      <c r="V157" s="10">
        <v>0</v>
      </c>
      <c r="W157" s="10">
        <v>54000</v>
      </c>
      <c r="X157" s="10">
        <v>0</v>
      </c>
      <c r="Y157" s="10">
        <v>56700</v>
      </c>
      <c r="Z157" s="9" t="s">
        <v>101</v>
      </c>
      <c r="AA157" s="8">
        <v>58087.26</v>
      </c>
      <c r="AB157" s="8">
        <v>56728</v>
      </c>
      <c r="AC157" s="8">
        <v>1359.260000000002</v>
      </c>
      <c r="AD157" s="8">
        <v>0</v>
      </c>
      <c r="AE157" s="8">
        <v>0</v>
      </c>
      <c r="AF157" s="8">
        <v>0</v>
      </c>
      <c r="AG157" s="1" t="s">
        <v>120</v>
      </c>
      <c r="AH157" s="1" t="s">
        <v>72</v>
      </c>
      <c r="AI157" s="1">
        <v>3</v>
      </c>
      <c r="AJ157" s="3">
        <v>45831</v>
      </c>
      <c r="AK157" s="3">
        <v>0</v>
      </c>
      <c r="AL157" s="3">
        <v>45821</v>
      </c>
      <c r="AM157" s="3">
        <v>45828</v>
      </c>
      <c r="AN157" s="3">
        <v>45829</v>
      </c>
      <c r="AO157" s="3">
        <v>45829</v>
      </c>
      <c r="AP157" s="3">
        <v>45826</v>
      </c>
      <c r="AQ157" s="3">
        <v>45830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117</v>
      </c>
      <c r="BD157" s="56">
        <v>174.12611443888918</v>
      </c>
    </row>
    <row r="158" spans="1:56" ht="27.75" customHeight="1" x14ac:dyDescent="0.45">
      <c r="A158" s="3">
        <v>45601</v>
      </c>
      <c r="B158" s="14" t="s">
        <v>216</v>
      </c>
      <c r="C158" s="9" t="s">
        <v>94</v>
      </c>
      <c r="D158" s="13" t="s">
        <v>110</v>
      </c>
      <c r="E158" s="9">
        <v>23</v>
      </c>
      <c r="F158" s="9">
        <v>37</v>
      </c>
      <c r="G158" s="9" t="s">
        <v>60</v>
      </c>
      <c r="H158" s="9">
        <v>0</v>
      </c>
      <c r="I158" s="9">
        <v>130</v>
      </c>
      <c r="J158" s="9" t="s">
        <v>57</v>
      </c>
      <c r="K158" s="9">
        <v>5</v>
      </c>
      <c r="L158" s="9" t="s">
        <v>92</v>
      </c>
      <c r="M158" s="10">
        <v>24</v>
      </c>
      <c r="N158" s="9">
        <v>40</v>
      </c>
      <c r="O158" s="9">
        <v>55</v>
      </c>
      <c r="P158" s="10">
        <v>1758.5430635519999</v>
      </c>
      <c r="Q158" s="10">
        <v>0</v>
      </c>
      <c r="R158" s="10">
        <v>1758.5430635519999</v>
      </c>
      <c r="S158" s="9" t="s">
        <v>100</v>
      </c>
      <c r="T158" s="12">
        <v>45835</v>
      </c>
      <c r="U158" s="11">
        <v>54000</v>
      </c>
      <c r="V158" s="10">
        <v>0</v>
      </c>
      <c r="W158" s="10">
        <v>54000</v>
      </c>
      <c r="X158" s="10">
        <v>0</v>
      </c>
      <c r="Y158" s="10">
        <v>56700</v>
      </c>
      <c r="Z158" s="9" t="s">
        <v>101</v>
      </c>
      <c r="AA158" s="8">
        <v>58087.26</v>
      </c>
      <c r="AB158" s="8">
        <v>0</v>
      </c>
      <c r="AC158" s="8">
        <v>58087.26</v>
      </c>
      <c r="AD158" s="8">
        <v>0</v>
      </c>
      <c r="AE158" s="8">
        <v>0</v>
      </c>
      <c r="AF158" s="8">
        <v>0</v>
      </c>
      <c r="AG158" s="1" t="s">
        <v>120</v>
      </c>
      <c r="AH158" s="1" t="s">
        <v>72</v>
      </c>
      <c r="AI158" s="1">
        <v>3</v>
      </c>
      <c r="AJ158" s="3">
        <v>45835</v>
      </c>
      <c r="AK158" s="3">
        <v>0</v>
      </c>
      <c r="AL158" s="3">
        <v>45825</v>
      </c>
      <c r="AM158" s="3">
        <v>45832</v>
      </c>
      <c r="AN158" s="3">
        <v>45833</v>
      </c>
      <c r="AO158" s="3">
        <v>45833</v>
      </c>
      <c r="AP158" s="3">
        <v>45830</v>
      </c>
      <c r="AQ158" s="3">
        <v>45834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117</v>
      </c>
      <c r="BD158" s="56">
        <v>7441.1877655499993</v>
      </c>
    </row>
    <row r="159" spans="1:56" ht="27.75" customHeight="1" x14ac:dyDescent="0.45">
      <c r="A159" s="3">
        <v>45601</v>
      </c>
      <c r="B159" s="14" t="s">
        <v>216</v>
      </c>
      <c r="C159" s="9" t="s">
        <v>94</v>
      </c>
      <c r="D159" s="13" t="s">
        <v>110</v>
      </c>
      <c r="E159" s="9">
        <v>23</v>
      </c>
      <c r="F159" s="9">
        <v>37</v>
      </c>
      <c r="G159" s="9" t="s">
        <v>60</v>
      </c>
      <c r="H159" s="9">
        <v>0</v>
      </c>
      <c r="I159" s="9">
        <v>130</v>
      </c>
      <c r="J159" s="9" t="s">
        <v>57</v>
      </c>
      <c r="K159" s="9">
        <v>5</v>
      </c>
      <c r="L159" s="9" t="s">
        <v>92</v>
      </c>
      <c r="M159" s="10">
        <v>24</v>
      </c>
      <c r="N159" s="9">
        <v>40</v>
      </c>
      <c r="O159" s="9">
        <v>55</v>
      </c>
      <c r="P159" s="10">
        <v>1396.4134549094399</v>
      </c>
      <c r="Q159" s="10">
        <v>0</v>
      </c>
      <c r="R159" s="10">
        <v>1396.4134549094399</v>
      </c>
      <c r="S159" s="9" t="s">
        <v>100</v>
      </c>
      <c r="T159" s="12">
        <v>45842</v>
      </c>
      <c r="U159" s="11">
        <v>50800</v>
      </c>
      <c r="V159" s="10">
        <v>7920</v>
      </c>
      <c r="W159" s="10">
        <v>42880</v>
      </c>
      <c r="X159" s="10">
        <v>0</v>
      </c>
      <c r="Y159" s="10">
        <v>45024</v>
      </c>
      <c r="Z159" s="9" t="s">
        <v>101</v>
      </c>
      <c r="AA159" s="8">
        <v>46125.587200000002</v>
      </c>
      <c r="AB159" s="8">
        <v>0</v>
      </c>
      <c r="AC159" s="8">
        <v>46125.587200000002</v>
      </c>
      <c r="AD159" s="8">
        <v>0</v>
      </c>
      <c r="AE159" s="8">
        <v>0</v>
      </c>
      <c r="AF159" s="8">
        <v>0</v>
      </c>
      <c r="AG159" s="1" t="s">
        <v>120</v>
      </c>
      <c r="AH159" s="1" t="s">
        <v>72</v>
      </c>
      <c r="AI159" s="1">
        <v>3</v>
      </c>
      <c r="AJ159" s="3">
        <v>45842</v>
      </c>
      <c r="AK159" s="3">
        <v>0</v>
      </c>
      <c r="AL159" s="3">
        <v>45832</v>
      </c>
      <c r="AM159" s="3">
        <v>45839</v>
      </c>
      <c r="AN159" s="3">
        <v>45840</v>
      </c>
      <c r="AO159" s="3">
        <v>45840</v>
      </c>
      <c r="AP159" s="3">
        <v>45837</v>
      </c>
      <c r="AQ159" s="3">
        <v>45841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117</v>
      </c>
      <c r="BD159" s="56">
        <v>5908.8542849404448</v>
      </c>
    </row>
    <row r="160" spans="1:56" ht="27.75" customHeight="1" x14ac:dyDescent="0.45">
      <c r="A160" s="3">
        <v>45601</v>
      </c>
      <c r="B160" s="14" t="s">
        <v>216</v>
      </c>
      <c r="C160" s="9" t="s">
        <v>94</v>
      </c>
      <c r="D160" s="13" t="s">
        <v>151</v>
      </c>
      <c r="E160" s="9">
        <v>23</v>
      </c>
      <c r="F160" s="9">
        <v>37</v>
      </c>
      <c r="G160" s="9" t="s">
        <v>60</v>
      </c>
      <c r="H160" s="9">
        <v>0</v>
      </c>
      <c r="I160" s="9">
        <v>130</v>
      </c>
      <c r="J160" s="9" t="s">
        <v>57</v>
      </c>
      <c r="K160" s="9">
        <v>5</v>
      </c>
      <c r="L160" s="9" t="s">
        <v>92</v>
      </c>
      <c r="M160" s="10">
        <v>24</v>
      </c>
      <c r="N160" s="9">
        <v>40</v>
      </c>
      <c r="O160" s="9">
        <v>55</v>
      </c>
      <c r="P160" s="10">
        <v>4070.701536</v>
      </c>
      <c r="Q160" s="10">
        <v>264</v>
      </c>
      <c r="R160" s="10">
        <v>3806.701536</v>
      </c>
      <c r="S160" s="9" t="s">
        <v>100</v>
      </c>
      <c r="T160" s="12" t="s">
        <v>63</v>
      </c>
      <c r="U160" s="11">
        <v>200000</v>
      </c>
      <c r="V160" s="10">
        <v>75000</v>
      </c>
      <c r="W160" s="10">
        <v>125000</v>
      </c>
      <c r="X160" s="10">
        <v>0</v>
      </c>
      <c r="Y160" s="10">
        <v>131250</v>
      </c>
      <c r="Z160" s="9" t="s">
        <v>276</v>
      </c>
      <c r="AA160" s="8">
        <v>134461.25</v>
      </c>
      <c r="AB160" s="8">
        <v>0</v>
      </c>
      <c r="AC160" s="8">
        <v>134461.25</v>
      </c>
      <c r="AD160" s="8">
        <v>0</v>
      </c>
      <c r="AE160" s="8">
        <v>0</v>
      </c>
      <c r="AF160" s="8" t="s">
        <v>277</v>
      </c>
      <c r="AG160" s="1" t="s">
        <v>120</v>
      </c>
      <c r="AH160" s="1" t="s">
        <v>72</v>
      </c>
      <c r="AI160" s="1">
        <v>3</v>
      </c>
      <c r="AJ160" s="3" t="s">
        <v>63</v>
      </c>
      <c r="AK160" s="3">
        <v>0</v>
      </c>
      <c r="AL160" s="3" t="e">
        <v>#VALUE!</v>
      </c>
      <c r="AM160" s="3" t="e">
        <v>#VALUE!</v>
      </c>
      <c r="AN160" s="3" t="e">
        <v>#VALUE!</v>
      </c>
      <c r="AO160" s="3" t="e">
        <v>#VALUE!</v>
      </c>
      <c r="AP160" s="3" t="e">
        <v>#VALUE!</v>
      </c>
      <c r="AQ160" s="3" t="e">
        <v>#VALUE!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 t="s">
        <v>377</v>
      </c>
      <c r="AZ160" s="2">
        <v>0</v>
      </c>
      <c r="BA160" s="2">
        <v>0</v>
      </c>
      <c r="BB160" s="2">
        <v>0</v>
      </c>
      <c r="BC160" s="1" t="s">
        <v>117</v>
      </c>
      <c r="BD160" s="56">
        <v>17224.971679513892</v>
      </c>
    </row>
    <row r="161" spans="1:56" ht="27.75" customHeight="1" x14ac:dyDescent="0.45">
      <c r="A161" s="3">
        <v>45601</v>
      </c>
      <c r="B161" s="14" t="s">
        <v>216</v>
      </c>
      <c r="C161" s="9" t="s">
        <v>94</v>
      </c>
      <c r="D161" s="13" t="s">
        <v>151</v>
      </c>
      <c r="E161" s="9">
        <v>23</v>
      </c>
      <c r="F161" s="9">
        <v>37</v>
      </c>
      <c r="G161" s="9" t="s">
        <v>60</v>
      </c>
      <c r="H161" s="9">
        <v>0</v>
      </c>
      <c r="I161" s="9">
        <v>130</v>
      </c>
      <c r="J161" s="9" t="s">
        <v>57</v>
      </c>
      <c r="K161" s="9">
        <v>5</v>
      </c>
      <c r="L161" s="9" t="s">
        <v>92</v>
      </c>
      <c r="M161" s="10">
        <v>24</v>
      </c>
      <c r="N161" s="9">
        <v>40</v>
      </c>
      <c r="O161" s="9">
        <v>55</v>
      </c>
      <c r="P161" s="10">
        <v>6513.1224575999995</v>
      </c>
      <c r="Q161" s="10">
        <v>0</v>
      </c>
      <c r="R161" s="10">
        <v>6513.1224575999995</v>
      </c>
      <c r="S161" s="9" t="s">
        <v>100</v>
      </c>
      <c r="T161" s="12" t="s">
        <v>63</v>
      </c>
      <c r="U161" s="11">
        <v>200000</v>
      </c>
      <c r="V161" s="10">
        <v>0</v>
      </c>
      <c r="W161" s="10">
        <v>200000</v>
      </c>
      <c r="X161" s="10">
        <v>0</v>
      </c>
      <c r="Y161" s="10">
        <v>210000</v>
      </c>
      <c r="Z161" s="9" t="s">
        <v>276</v>
      </c>
      <c r="AA161" s="8">
        <v>215138.00000000003</v>
      </c>
      <c r="AB161" s="8">
        <v>0</v>
      </c>
      <c r="AC161" s="8">
        <v>215138.00000000003</v>
      </c>
      <c r="AD161" s="8">
        <v>0</v>
      </c>
      <c r="AE161" s="8">
        <v>0</v>
      </c>
      <c r="AF161" s="8" t="s">
        <v>277</v>
      </c>
      <c r="AG161" s="1" t="s">
        <v>119</v>
      </c>
      <c r="AH161" s="1" t="s">
        <v>72</v>
      </c>
      <c r="AI161" s="1">
        <v>3</v>
      </c>
      <c r="AJ161" s="3" t="s">
        <v>63</v>
      </c>
      <c r="AK161" s="3">
        <v>0</v>
      </c>
      <c r="AL161" s="3" t="e">
        <v>#VALUE!</v>
      </c>
      <c r="AM161" s="3" t="e">
        <v>#VALUE!</v>
      </c>
      <c r="AN161" s="3" t="e">
        <v>#VALUE!</v>
      </c>
      <c r="AO161" s="3" t="e">
        <v>#VALUE!</v>
      </c>
      <c r="AP161" s="3" t="e">
        <v>#VALUE!</v>
      </c>
      <c r="AQ161" s="3" t="e">
        <v>#VALUE!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45858</v>
      </c>
      <c r="AZ161" s="2">
        <v>0</v>
      </c>
      <c r="BA161" s="2">
        <v>0</v>
      </c>
      <c r="BB161" s="2">
        <v>0</v>
      </c>
      <c r="BC161" s="1" t="s">
        <v>117</v>
      </c>
      <c r="BD161" s="56">
        <v>27559.954687222227</v>
      </c>
    </row>
    <row r="162" spans="1:56" ht="27.75" customHeight="1" x14ac:dyDescent="0.45">
      <c r="A162" s="3">
        <v>45601</v>
      </c>
      <c r="B162" s="14" t="s">
        <v>216</v>
      </c>
      <c r="C162" s="9" t="s">
        <v>94</v>
      </c>
      <c r="D162" s="13" t="s">
        <v>151</v>
      </c>
      <c r="E162" s="9">
        <v>23</v>
      </c>
      <c r="F162" s="9">
        <v>37</v>
      </c>
      <c r="G162" s="9" t="s">
        <v>60</v>
      </c>
      <c r="H162" s="9">
        <v>0</v>
      </c>
      <c r="I162" s="9">
        <v>130</v>
      </c>
      <c r="J162" s="9" t="s">
        <v>57</v>
      </c>
      <c r="K162" s="9">
        <v>5</v>
      </c>
      <c r="L162" s="9" t="s">
        <v>92</v>
      </c>
      <c r="M162" s="10">
        <v>24</v>
      </c>
      <c r="N162" s="9">
        <v>40</v>
      </c>
      <c r="O162" s="9">
        <v>55</v>
      </c>
      <c r="P162" s="10">
        <v>6513.1224575999995</v>
      </c>
      <c r="Q162" s="10">
        <v>0</v>
      </c>
      <c r="R162" s="10">
        <v>6513.1224575999995</v>
      </c>
      <c r="S162" s="9" t="s">
        <v>100</v>
      </c>
      <c r="T162" s="12" t="s">
        <v>63</v>
      </c>
      <c r="U162" s="11">
        <v>200000</v>
      </c>
      <c r="V162" s="10">
        <v>0</v>
      </c>
      <c r="W162" s="10">
        <v>200000</v>
      </c>
      <c r="X162" s="10">
        <v>0</v>
      </c>
      <c r="Y162" s="10">
        <v>210000</v>
      </c>
      <c r="Z162" s="9" t="s">
        <v>101</v>
      </c>
      <c r="AA162" s="8">
        <v>215138.00000000003</v>
      </c>
      <c r="AB162" s="8">
        <v>0</v>
      </c>
      <c r="AC162" s="8">
        <v>215138.00000000003</v>
      </c>
      <c r="AD162" s="8">
        <v>0</v>
      </c>
      <c r="AE162" s="8">
        <v>0</v>
      </c>
      <c r="AF162" s="8" t="s">
        <v>277</v>
      </c>
      <c r="AG162" s="1" t="s">
        <v>119</v>
      </c>
      <c r="AH162" s="1" t="s">
        <v>72</v>
      </c>
      <c r="AI162" s="1">
        <v>3</v>
      </c>
      <c r="AJ162" s="3" t="s">
        <v>63</v>
      </c>
      <c r="AK162" s="3">
        <v>0</v>
      </c>
      <c r="AL162" s="3" t="e">
        <v>#VALUE!</v>
      </c>
      <c r="AM162" s="3" t="e">
        <v>#VALUE!</v>
      </c>
      <c r="AN162" s="3" t="e">
        <v>#VALUE!</v>
      </c>
      <c r="AO162" s="3" t="e">
        <v>#VALUE!</v>
      </c>
      <c r="AP162" s="3" t="e">
        <v>#VALUE!</v>
      </c>
      <c r="AQ162" s="3" t="e">
        <v>#VALUE!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45889</v>
      </c>
      <c r="AZ162" s="2">
        <v>0</v>
      </c>
      <c r="BA162" s="2">
        <v>0</v>
      </c>
      <c r="BB162" s="2">
        <v>0</v>
      </c>
      <c r="BC162" s="1" t="s">
        <v>117</v>
      </c>
      <c r="BD162" s="56">
        <v>27559.954687222227</v>
      </c>
    </row>
    <row r="163" spans="1:56" ht="27.75" customHeight="1" x14ac:dyDescent="0.45">
      <c r="A163" s="3">
        <v>45601</v>
      </c>
      <c r="B163" s="14" t="s">
        <v>216</v>
      </c>
      <c r="C163" s="9" t="s">
        <v>94</v>
      </c>
      <c r="D163" s="13" t="s">
        <v>151</v>
      </c>
      <c r="E163" s="9">
        <v>23</v>
      </c>
      <c r="F163" s="9">
        <v>37</v>
      </c>
      <c r="G163" s="9" t="s">
        <v>60</v>
      </c>
      <c r="H163" s="9">
        <v>0</v>
      </c>
      <c r="I163" s="9">
        <v>130</v>
      </c>
      <c r="J163" s="9" t="s">
        <v>57</v>
      </c>
      <c r="K163" s="9">
        <v>5</v>
      </c>
      <c r="L163" s="9" t="s">
        <v>92</v>
      </c>
      <c r="M163" s="10">
        <v>24</v>
      </c>
      <c r="N163" s="9">
        <v>40</v>
      </c>
      <c r="O163" s="9">
        <v>55</v>
      </c>
      <c r="P163" s="10">
        <v>3461.0081427440637</v>
      </c>
      <c r="Q163" s="10">
        <v>0</v>
      </c>
      <c r="R163" s="10">
        <v>3461.0081427440637</v>
      </c>
      <c r="S163" s="9" t="s">
        <v>100</v>
      </c>
      <c r="T163" s="12" t="s">
        <v>63</v>
      </c>
      <c r="U163" s="11">
        <v>106278</v>
      </c>
      <c r="V163" s="10">
        <v>0</v>
      </c>
      <c r="W163" s="10">
        <v>106278</v>
      </c>
      <c r="X163" s="10">
        <v>0</v>
      </c>
      <c r="Y163" s="10">
        <v>111591.90000000001</v>
      </c>
      <c r="Z163" s="9" t="s">
        <v>101</v>
      </c>
      <c r="AA163" s="8">
        <v>114322.18182000001</v>
      </c>
      <c r="AB163" s="8">
        <v>0</v>
      </c>
      <c r="AC163" s="8">
        <v>114322.18182000001</v>
      </c>
      <c r="AD163" s="8">
        <v>0</v>
      </c>
      <c r="AE163" s="8">
        <v>0</v>
      </c>
      <c r="AF163" s="8" t="s">
        <v>277</v>
      </c>
      <c r="AG163" s="1" t="s">
        <v>119</v>
      </c>
      <c r="AH163" s="1" t="s">
        <v>72</v>
      </c>
      <c r="AI163" s="1">
        <v>3</v>
      </c>
      <c r="AJ163" s="3" t="s">
        <v>63</v>
      </c>
      <c r="AK163" s="3">
        <v>0</v>
      </c>
      <c r="AL163" s="3" t="e">
        <v>#VALUE!</v>
      </c>
      <c r="AM163" s="3" t="e">
        <v>#VALUE!</v>
      </c>
      <c r="AN163" s="3" t="e">
        <v>#VALUE!</v>
      </c>
      <c r="AO163" s="3" t="e">
        <v>#VALUE!</v>
      </c>
      <c r="AP163" s="3" t="e">
        <v>#VALUE!</v>
      </c>
      <c r="AQ163" s="3" t="e">
        <v>#VALUE!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117</v>
      </c>
      <c r="BD163" s="56">
        <v>14645.084321243019</v>
      </c>
    </row>
    <row r="164" spans="1:56" ht="27.75" customHeight="1" x14ac:dyDescent="0.45">
      <c r="A164" s="3">
        <v>45601</v>
      </c>
      <c r="B164" s="14" t="s">
        <v>216</v>
      </c>
      <c r="C164" s="9" t="s">
        <v>94</v>
      </c>
      <c r="D164" s="13" t="s">
        <v>151</v>
      </c>
      <c r="E164" s="9">
        <v>23</v>
      </c>
      <c r="F164" s="9">
        <v>37</v>
      </c>
      <c r="G164" s="9" t="s">
        <v>60</v>
      </c>
      <c r="H164" s="9">
        <v>0</v>
      </c>
      <c r="I164" s="9">
        <v>130</v>
      </c>
      <c r="J164" s="9" t="s">
        <v>57</v>
      </c>
      <c r="K164" s="9">
        <v>5</v>
      </c>
      <c r="L164" s="9" t="s">
        <v>92</v>
      </c>
      <c r="M164" s="10">
        <v>24</v>
      </c>
      <c r="N164" s="9">
        <v>40</v>
      </c>
      <c r="O164" s="9">
        <v>55</v>
      </c>
      <c r="P164" s="10">
        <v>0</v>
      </c>
      <c r="Q164" s="10">
        <v>0</v>
      </c>
      <c r="R164" s="10">
        <v>0</v>
      </c>
      <c r="S164" s="9" t="s">
        <v>100</v>
      </c>
      <c r="T164" s="12" t="s">
        <v>137</v>
      </c>
      <c r="U164" s="11">
        <v>10000</v>
      </c>
      <c r="V164" s="10">
        <v>12607</v>
      </c>
      <c r="W164" s="10">
        <v>0</v>
      </c>
      <c r="X164" s="10">
        <v>56730</v>
      </c>
      <c r="Y164" s="10">
        <v>0</v>
      </c>
      <c r="Z164" s="9" t="s">
        <v>276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119</v>
      </c>
      <c r="AH164" s="1" t="s">
        <v>72</v>
      </c>
      <c r="AI164" s="1">
        <v>3</v>
      </c>
      <c r="AJ164" s="3" t="s">
        <v>137</v>
      </c>
      <c r="AK164" s="3">
        <v>0</v>
      </c>
      <c r="AL164" s="3" t="e">
        <v>#VALUE!</v>
      </c>
      <c r="AM164" s="3" t="e">
        <v>#VALUE!</v>
      </c>
      <c r="AN164" s="3" t="e">
        <v>#VALUE!</v>
      </c>
      <c r="AO164" s="3" t="e">
        <v>#VALUE!</v>
      </c>
      <c r="AP164" s="3" t="e">
        <v>#VALUE!</v>
      </c>
      <c r="AQ164" s="3" t="e">
        <v>#VALUE!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280</v>
      </c>
      <c r="AZ164" s="2">
        <v>0</v>
      </c>
      <c r="BA164" s="2">
        <v>0</v>
      </c>
      <c r="BB164" s="2">
        <v>0</v>
      </c>
      <c r="BC164" s="1" t="s">
        <v>117</v>
      </c>
      <c r="BD164" s="56">
        <v>0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23</v>
      </c>
      <c r="F165" s="9">
        <v>37</v>
      </c>
      <c r="G165" s="9">
        <v>0</v>
      </c>
      <c r="H165" s="9">
        <v>0</v>
      </c>
      <c r="I165" s="9">
        <v>128</v>
      </c>
      <c r="J165" s="9" t="s">
        <v>57</v>
      </c>
      <c r="K165" s="9">
        <v>5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101</v>
      </c>
      <c r="AA165" s="8">
        <v>841359.53902000003</v>
      </c>
      <c r="AB165" s="8">
        <v>56728</v>
      </c>
      <c r="AC165" s="8">
        <v>784631.53902000014</v>
      </c>
      <c r="AD165" s="8">
        <v>0</v>
      </c>
      <c r="AE165" s="8">
        <v>0</v>
      </c>
      <c r="AF165" s="8" t="s">
        <v>58</v>
      </c>
      <c r="AG165" s="1" t="s">
        <v>119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118</v>
      </c>
      <c r="BD165" s="56">
        <v>0</v>
      </c>
    </row>
    <row r="166" spans="1:56" ht="27.75" customHeight="1" x14ac:dyDescent="0.45">
      <c r="A166" s="3">
        <v>45804</v>
      </c>
      <c r="B166" s="14" t="s">
        <v>491</v>
      </c>
      <c r="C166" s="9" t="s">
        <v>145</v>
      </c>
      <c r="D166" s="13" t="s">
        <v>59</v>
      </c>
      <c r="E166" s="9">
        <v>26</v>
      </c>
      <c r="F166" s="9">
        <v>39</v>
      </c>
      <c r="G166" s="9" t="s">
        <v>60</v>
      </c>
      <c r="H166" s="9">
        <v>0</v>
      </c>
      <c r="I166" s="9">
        <v>93</v>
      </c>
      <c r="J166" s="9" t="s">
        <v>57</v>
      </c>
      <c r="K166" s="9">
        <v>5</v>
      </c>
      <c r="L166" s="9" t="s">
        <v>93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128</v>
      </c>
      <c r="T166" s="12">
        <v>45818</v>
      </c>
      <c r="U166" s="11">
        <v>8800</v>
      </c>
      <c r="V166" s="10">
        <v>0</v>
      </c>
      <c r="W166" s="10">
        <v>8800</v>
      </c>
      <c r="X166" s="10">
        <v>0</v>
      </c>
      <c r="Y166" s="10">
        <v>0</v>
      </c>
      <c r="Z166" s="9" t="s">
        <v>85</v>
      </c>
      <c r="AA166" s="8">
        <v>9957.8160000000007</v>
      </c>
      <c r="AB166" s="8">
        <v>3000</v>
      </c>
      <c r="AC166" s="8">
        <v>6957.8160000000007</v>
      </c>
      <c r="AD166" s="8">
        <v>0</v>
      </c>
      <c r="AE166" s="8">
        <v>0</v>
      </c>
      <c r="AF166" s="8">
        <v>0</v>
      </c>
      <c r="AG166" s="1" t="s">
        <v>119</v>
      </c>
      <c r="AH166" s="1" t="s">
        <v>77</v>
      </c>
      <c r="AI166" s="1">
        <v>1</v>
      </c>
      <c r="AJ166" s="3">
        <v>45818</v>
      </c>
      <c r="AK166" s="3">
        <v>0</v>
      </c>
      <c r="AL166" s="3">
        <v>0</v>
      </c>
      <c r="AM166" s="3">
        <v>0</v>
      </c>
      <c r="AN166" s="3">
        <v>0</v>
      </c>
      <c r="AO166" s="3">
        <v>45817</v>
      </c>
      <c r="AP166" s="3">
        <v>45813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105</v>
      </c>
      <c r="BD166" s="56">
        <v>561.8049874666666</v>
      </c>
    </row>
    <row r="167" spans="1:56" ht="27.75" customHeight="1" x14ac:dyDescent="0.45">
      <c r="A167" s="3" t="s">
        <v>141</v>
      </c>
      <c r="B167" s="14" t="s">
        <v>141</v>
      </c>
      <c r="C167" s="9" t="s">
        <v>148</v>
      </c>
      <c r="D167" s="13" t="s">
        <v>59</v>
      </c>
      <c r="E167" s="9">
        <v>26</v>
      </c>
      <c r="F167" s="9">
        <v>42</v>
      </c>
      <c r="G167" s="9" t="s">
        <v>60</v>
      </c>
      <c r="H167" s="9">
        <v>0</v>
      </c>
      <c r="I167" s="9">
        <v>100</v>
      </c>
      <c r="J167" s="9" t="s">
        <v>57</v>
      </c>
      <c r="K167" s="9">
        <v>5</v>
      </c>
      <c r="L167" s="9" t="s">
        <v>93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71</v>
      </c>
      <c r="T167" s="12">
        <v>45838</v>
      </c>
      <c r="U167" s="11">
        <v>40000</v>
      </c>
      <c r="V167" s="10">
        <v>0</v>
      </c>
      <c r="W167" s="10">
        <v>40000</v>
      </c>
      <c r="X167" s="10">
        <v>0</v>
      </c>
      <c r="Y167" s="10">
        <v>0</v>
      </c>
      <c r="Z167" s="9" t="s">
        <v>85</v>
      </c>
      <c r="AA167" s="8">
        <v>48615.600000000006</v>
      </c>
      <c r="AB167" s="8">
        <v>0</v>
      </c>
      <c r="AC167" s="8">
        <v>48615.600000000006</v>
      </c>
      <c r="AD167" s="8">
        <v>0</v>
      </c>
      <c r="AE167" s="8">
        <v>0</v>
      </c>
      <c r="AF167" s="8">
        <v>0</v>
      </c>
      <c r="AG167" s="1" t="s">
        <v>121</v>
      </c>
      <c r="AH167" s="1" t="s">
        <v>77</v>
      </c>
      <c r="AI167" s="1">
        <v>1</v>
      </c>
      <c r="AJ167" s="3">
        <v>45838</v>
      </c>
      <c r="AK167" s="3">
        <v>0</v>
      </c>
      <c r="AL167" s="3">
        <v>0</v>
      </c>
      <c r="AM167" s="3">
        <v>0</v>
      </c>
      <c r="AN167" s="3">
        <v>0</v>
      </c>
      <c r="AO167" s="3">
        <v>45837</v>
      </c>
      <c r="AP167" s="3">
        <v>45833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105</v>
      </c>
      <c r="BD167" s="56">
        <v>3925.4396133333335</v>
      </c>
    </row>
    <row r="168" spans="1:56" ht="27.75" customHeight="1" x14ac:dyDescent="0.45">
      <c r="A168" s="3" t="s">
        <v>141</v>
      </c>
      <c r="B168" s="14" t="s">
        <v>141</v>
      </c>
      <c r="C168" s="9" t="s">
        <v>196</v>
      </c>
      <c r="D168" s="13" t="s">
        <v>61</v>
      </c>
      <c r="E168" s="9">
        <v>26</v>
      </c>
      <c r="F168" s="9">
        <v>41</v>
      </c>
      <c r="G168" s="9" t="s">
        <v>60</v>
      </c>
      <c r="H168" s="9">
        <v>0</v>
      </c>
      <c r="I168" s="9">
        <v>97</v>
      </c>
      <c r="J168" s="9" t="s">
        <v>57</v>
      </c>
      <c r="K168" s="9">
        <v>5</v>
      </c>
      <c r="L168" s="9" t="s">
        <v>92</v>
      </c>
      <c r="M168" s="10">
        <v>27</v>
      </c>
      <c r="N168" s="9">
        <v>43</v>
      </c>
      <c r="O168" s="9">
        <v>40</v>
      </c>
      <c r="P168" s="10">
        <v>286.42936262399996</v>
      </c>
      <c r="Q168" s="10">
        <v>0</v>
      </c>
      <c r="R168" s="10">
        <v>286.42936262399996</v>
      </c>
      <c r="S168" s="9" t="s">
        <v>204</v>
      </c>
      <c r="T168" s="12">
        <v>45838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85</v>
      </c>
      <c r="AA168" s="8">
        <v>11874.499999999998</v>
      </c>
      <c r="AB168" s="8">
        <v>0</v>
      </c>
      <c r="AC168" s="8">
        <v>11874.499999999998</v>
      </c>
      <c r="AD168" s="8">
        <v>0</v>
      </c>
      <c r="AE168" s="8">
        <v>0</v>
      </c>
      <c r="AF168" s="8">
        <v>0</v>
      </c>
      <c r="AG168" s="1" t="s">
        <v>120</v>
      </c>
      <c r="AH168" s="1" t="s">
        <v>72</v>
      </c>
      <c r="AI168" s="1">
        <v>3</v>
      </c>
      <c r="AJ168" s="3">
        <v>45838</v>
      </c>
      <c r="AK168" s="3">
        <v>0</v>
      </c>
      <c r="AL168" s="3">
        <v>45828</v>
      </c>
      <c r="AM168" s="3">
        <v>45835</v>
      </c>
      <c r="AN168" s="3">
        <v>45836</v>
      </c>
      <c r="AO168" s="3">
        <v>45836</v>
      </c>
      <c r="AP168" s="3">
        <v>45833</v>
      </c>
      <c r="AQ168" s="3">
        <v>45837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65</v>
      </c>
      <c r="AY168" s="2">
        <v>0</v>
      </c>
      <c r="AZ168" s="2">
        <v>0</v>
      </c>
      <c r="BA168" s="2">
        <v>0</v>
      </c>
      <c r="BB168" s="2">
        <v>0</v>
      </c>
      <c r="BC168" s="1" t="s">
        <v>105</v>
      </c>
      <c r="BD168" s="56">
        <v>958.79990555555537</v>
      </c>
    </row>
    <row r="169" spans="1:56" ht="27.75" customHeight="1" x14ac:dyDescent="0.45">
      <c r="A169" s="3">
        <v>0</v>
      </c>
      <c r="B169" s="14">
        <v>0</v>
      </c>
      <c r="C169" s="9">
        <v>0</v>
      </c>
      <c r="D169" s="13">
        <v>0</v>
      </c>
      <c r="E169" s="9">
        <v>26</v>
      </c>
      <c r="F169" s="9">
        <v>43</v>
      </c>
      <c r="G169" s="9" t="s">
        <v>60</v>
      </c>
      <c r="H169" s="9">
        <v>0</v>
      </c>
      <c r="I169" s="9">
        <v>102</v>
      </c>
      <c r="J169" s="9" t="s">
        <v>57</v>
      </c>
      <c r="K169" s="9">
        <v>5</v>
      </c>
      <c r="L169" s="9">
        <v>0</v>
      </c>
      <c r="M169" s="10">
        <v>0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>
        <v>0</v>
      </c>
      <c r="T169" s="12"/>
      <c r="U169" s="11">
        <v>0</v>
      </c>
      <c r="V169" s="10">
        <v>0</v>
      </c>
      <c r="W169" s="10">
        <v>0</v>
      </c>
      <c r="X169" s="10">
        <v>0</v>
      </c>
      <c r="Y169" s="10">
        <v>0</v>
      </c>
      <c r="Z169" s="9" t="s">
        <v>85</v>
      </c>
      <c r="AA169" s="8">
        <v>70447.915999999997</v>
      </c>
      <c r="AB169" s="8">
        <v>3000</v>
      </c>
      <c r="AC169" s="8">
        <v>67447.915999999997</v>
      </c>
      <c r="AD169" s="8">
        <v>0</v>
      </c>
      <c r="AE169" s="8">
        <v>0</v>
      </c>
      <c r="AF169" s="8" t="s">
        <v>58</v>
      </c>
      <c r="AG169" s="1" t="s">
        <v>119</v>
      </c>
      <c r="AH169" s="1">
        <v>0</v>
      </c>
      <c r="AI169" s="1" t="s">
        <v>15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1" t="s">
        <v>105</v>
      </c>
      <c r="BD169" s="56">
        <v>0</v>
      </c>
    </row>
    <row r="170" spans="1:56" ht="27.75" customHeight="1" x14ac:dyDescent="0.45">
      <c r="A170" s="3">
        <v>45806</v>
      </c>
      <c r="B170" s="14" t="s">
        <v>433</v>
      </c>
      <c r="C170" s="9" t="s">
        <v>196</v>
      </c>
      <c r="D170" s="13" t="s">
        <v>434</v>
      </c>
      <c r="E170" s="9">
        <v>26</v>
      </c>
      <c r="F170" s="9">
        <v>41</v>
      </c>
      <c r="G170" s="9" t="s">
        <v>60</v>
      </c>
      <c r="H170" s="9">
        <v>0</v>
      </c>
      <c r="I170" s="9">
        <v>97</v>
      </c>
      <c r="J170" s="9" t="s">
        <v>57</v>
      </c>
      <c r="K170" s="9">
        <v>5</v>
      </c>
      <c r="L170" s="9" t="s">
        <v>92</v>
      </c>
      <c r="M170" s="10">
        <v>27</v>
      </c>
      <c r="N170" s="9">
        <v>43</v>
      </c>
      <c r="O170" s="9">
        <v>40</v>
      </c>
      <c r="P170" s="10">
        <v>114.57174504959998</v>
      </c>
      <c r="Q170" s="10">
        <v>0</v>
      </c>
      <c r="R170" s="10">
        <v>114.57174504959998</v>
      </c>
      <c r="S170" s="9" t="s">
        <v>204</v>
      </c>
      <c r="T170" s="12">
        <v>45817</v>
      </c>
      <c r="U170" s="11">
        <v>4000</v>
      </c>
      <c r="V170" s="10">
        <v>0</v>
      </c>
      <c r="W170" s="10">
        <v>4000</v>
      </c>
      <c r="X170" s="10">
        <v>4300</v>
      </c>
      <c r="Y170" s="10">
        <v>0</v>
      </c>
      <c r="Z170" s="9" t="s">
        <v>157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119</v>
      </c>
      <c r="AH170" s="1" t="s">
        <v>72</v>
      </c>
      <c r="AI170" s="1">
        <v>3</v>
      </c>
      <c r="AJ170" s="3">
        <v>45817</v>
      </c>
      <c r="AK170" s="3">
        <v>0</v>
      </c>
      <c r="AL170" s="3">
        <v>45807</v>
      </c>
      <c r="AM170" s="3">
        <v>45814</v>
      </c>
      <c r="AN170" s="3">
        <v>45815</v>
      </c>
      <c r="AO170" s="3">
        <v>45815</v>
      </c>
      <c r="AP170" s="3">
        <v>45812</v>
      </c>
      <c r="AQ170" s="3">
        <v>45816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106</v>
      </c>
      <c r="BD170" s="56">
        <v>0</v>
      </c>
    </row>
    <row r="171" spans="1:56" ht="27.75" customHeight="1" x14ac:dyDescent="0.45">
      <c r="A171" s="3">
        <v>45806</v>
      </c>
      <c r="B171" s="14" t="s">
        <v>433</v>
      </c>
      <c r="C171" s="9" t="s">
        <v>196</v>
      </c>
      <c r="D171" s="13" t="s">
        <v>435</v>
      </c>
      <c r="E171" s="9">
        <v>26</v>
      </c>
      <c r="F171" s="9">
        <v>41</v>
      </c>
      <c r="G171" s="9" t="s">
        <v>60</v>
      </c>
      <c r="H171" s="9">
        <v>0</v>
      </c>
      <c r="I171" s="9">
        <v>97</v>
      </c>
      <c r="J171" s="9" t="s">
        <v>57</v>
      </c>
      <c r="K171" s="9">
        <v>5</v>
      </c>
      <c r="L171" s="9" t="s">
        <v>92</v>
      </c>
      <c r="M171" s="10">
        <v>27</v>
      </c>
      <c r="N171" s="9">
        <v>43</v>
      </c>
      <c r="O171" s="9">
        <v>40</v>
      </c>
      <c r="P171" s="10">
        <v>114.57174504959998</v>
      </c>
      <c r="Q171" s="10">
        <v>0</v>
      </c>
      <c r="R171" s="10">
        <v>114.57174504959998</v>
      </c>
      <c r="S171" s="9" t="s">
        <v>204</v>
      </c>
      <c r="T171" s="12">
        <v>45817</v>
      </c>
      <c r="U171" s="11">
        <v>4000</v>
      </c>
      <c r="V171" s="10">
        <v>0</v>
      </c>
      <c r="W171" s="10">
        <v>4000</v>
      </c>
      <c r="X171" s="10">
        <v>0</v>
      </c>
      <c r="Y171" s="10">
        <v>4200</v>
      </c>
      <c r="Z171" s="9" t="s">
        <v>157</v>
      </c>
      <c r="AA171" s="8">
        <v>4749.8</v>
      </c>
      <c r="AB171" s="8">
        <v>4749.8</v>
      </c>
      <c r="AC171" s="8">
        <v>0</v>
      </c>
      <c r="AD171" s="8">
        <v>0</v>
      </c>
      <c r="AE171" s="8">
        <v>0</v>
      </c>
      <c r="AF171" s="8">
        <v>0</v>
      </c>
      <c r="AG171" s="1" t="s">
        <v>119</v>
      </c>
      <c r="AH171" s="1" t="s">
        <v>72</v>
      </c>
      <c r="AI171" s="1">
        <v>3</v>
      </c>
      <c r="AJ171" s="3">
        <v>45817</v>
      </c>
      <c r="AK171" s="3">
        <v>0</v>
      </c>
      <c r="AL171" s="3">
        <v>45807</v>
      </c>
      <c r="AM171" s="3">
        <v>45814</v>
      </c>
      <c r="AN171" s="3">
        <v>45815</v>
      </c>
      <c r="AO171" s="3">
        <v>45815</v>
      </c>
      <c r="AP171" s="3">
        <v>45812</v>
      </c>
      <c r="AQ171" s="3">
        <v>45816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106</v>
      </c>
      <c r="BD171" s="56">
        <v>0</v>
      </c>
    </row>
    <row r="172" spans="1:56" ht="27.75" customHeight="1" x14ac:dyDescent="0.45">
      <c r="A172" s="3">
        <v>0</v>
      </c>
      <c r="B172" s="14">
        <v>0</v>
      </c>
      <c r="C172" s="9">
        <v>0</v>
      </c>
      <c r="D172" s="13">
        <v>0</v>
      </c>
      <c r="E172" s="9">
        <v>26</v>
      </c>
      <c r="F172" s="9">
        <v>43</v>
      </c>
      <c r="G172" s="9">
        <v>0</v>
      </c>
      <c r="H172" s="9">
        <v>0</v>
      </c>
      <c r="I172" s="9">
        <v>100</v>
      </c>
      <c r="J172" s="9" t="s">
        <v>57</v>
      </c>
      <c r="K172" s="9">
        <v>5</v>
      </c>
      <c r="L172" s="9">
        <v>0</v>
      </c>
      <c r="M172" s="10">
        <v>0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>
        <v>0</v>
      </c>
      <c r="T172" s="12"/>
      <c r="U172" s="11">
        <v>0</v>
      </c>
      <c r="V172" s="10">
        <v>0</v>
      </c>
      <c r="W172" s="10">
        <v>0</v>
      </c>
      <c r="X172" s="10">
        <v>0</v>
      </c>
      <c r="Y172" s="10">
        <v>0</v>
      </c>
      <c r="Z172" s="9" t="s">
        <v>157</v>
      </c>
      <c r="AA172" s="8">
        <v>4749.8</v>
      </c>
      <c r="AB172" s="8">
        <v>4749.8</v>
      </c>
      <c r="AC172" s="8">
        <v>0</v>
      </c>
      <c r="AD172" s="8">
        <v>0</v>
      </c>
      <c r="AE172" s="8">
        <v>0</v>
      </c>
      <c r="AF172" s="8" t="s">
        <v>58</v>
      </c>
      <c r="AG172" s="1" t="s">
        <v>120</v>
      </c>
      <c r="AH172" s="1">
        <v>0</v>
      </c>
      <c r="AI172" s="1" t="s">
        <v>15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1" t="s">
        <v>106</v>
      </c>
      <c r="BD172" s="56">
        <v>0</v>
      </c>
    </row>
    <row r="173" spans="1:56" ht="27.75" customHeight="1" x14ac:dyDescent="0.45">
      <c r="A173" s="3">
        <v>45813</v>
      </c>
      <c r="B173" s="14" t="s">
        <v>133</v>
      </c>
      <c r="C173" s="9" t="s">
        <v>492</v>
      </c>
      <c r="D173" s="13" t="s">
        <v>493</v>
      </c>
      <c r="E173" s="9">
        <v>26</v>
      </c>
      <c r="F173" s="9">
        <v>40</v>
      </c>
      <c r="G173" s="9" t="s">
        <v>60</v>
      </c>
      <c r="H173" s="9">
        <v>0</v>
      </c>
      <c r="I173" s="9">
        <v>108</v>
      </c>
      <c r="J173" s="9" t="s">
        <v>57</v>
      </c>
      <c r="K173" s="9">
        <v>5</v>
      </c>
      <c r="L173" s="9" t="s">
        <v>93</v>
      </c>
      <c r="M173" s="10">
        <v>27</v>
      </c>
      <c r="N173" s="9">
        <v>43</v>
      </c>
      <c r="O173" s="9">
        <v>40</v>
      </c>
      <c r="P173" s="10">
        <v>286.42936262399996</v>
      </c>
      <c r="Q173" s="10">
        <v>0</v>
      </c>
      <c r="R173" s="10">
        <v>286.42936262399996</v>
      </c>
      <c r="S173" s="9" t="s">
        <v>494</v>
      </c>
      <c r="T173" s="12">
        <v>45825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223</v>
      </c>
      <c r="AA173" s="8">
        <v>11595.1</v>
      </c>
      <c r="AB173" s="8">
        <v>9516</v>
      </c>
      <c r="AC173" s="8">
        <v>2079.1000000000004</v>
      </c>
      <c r="AD173" s="8">
        <v>0</v>
      </c>
      <c r="AE173" s="8">
        <v>0</v>
      </c>
      <c r="AF173" s="8">
        <v>0</v>
      </c>
      <c r="AG173" s="1" t="s">
        <v>122</v>
      </c>
      <c r="AH173" s="1" t="s">
        <v>72</v>
      </c>
      <c r="AI173" s="1">
        <v>3</v>
      </c>
      <c r="AJ173" s="3">
        <v>45825</v>
      </c>
      <c r="AK173" s="3">
        <v>0</v>
      </c>
      <c r="AL173" s="3">
        <v>45815</v>
      </c>
      <c r="AM173" s="3">
        <v>45822</v>
      </c>
      <c r="AN173" s="3">
        <v>45823</v>
      </c>
      <c r="AO173" s="3">
        <v>45823</v>
      </c>
      <c r="AP173" s="3">
        <v>45820</v>
      </c>
      <c r="AQ173" s="3">
        <v>45824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65</v>
      </c>
      <c r="AY173" s="2">
        <v>0</v>
      </c>
      <c r="AZ173" s="2">
        <v>0</v>
      </c>
      <c r="BA173" s="2">
        <v>0</v>
      </c>
      <c r="BB173" s="2">
        <v>0</v>
      </c>
      <c r="BC173" s="1" t="s">
        <v>104</v>
      </c>
      <c r="BD173" s="56">
        <v>206.6163377777778</v>
      </c>
    </row>
    <row r="174" spans="1:56" ht="27.75" customHeight="1" x14ac:dyDescent="0.45">
      <c r="A174" s="3" t="s">
        <v>141</v>
      </c>
      <c r="B174" s="14" t="s">
        <v>141</v>
      </c>
      <c r="C174" s="9" t="s">
        <v>113</v>
      </c>
      <c r="D174" s="13" t="s">
        <v>59</v>
      </c>
      <c r="E174" s="9">
        <v>26</v>
      </c>
      <c r="F174" s="9">
        <v>43</v>
      </c>
      <c r="G174" s="9" t="s">
        <v>60</v>
      </c>
      <c r="H174" s="9">
        <v>0</v>
      </c>
      <c r="I174" s="9">
        <v>116</v>
      </c>
      <c r="J174" s="9" t="s">
        <v>57</v>
      </c>
      <c r="K174" s="9">
        <v>5</v>
      </c>
      <c r="L174" s="9" t="s">
        <v>93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114</v>
      </c>
      <c r="T174" s="12">
        <v>45838</v>
      </c>
      <c r="U174" s="11">
        <v>20000</v>
      </c>
      <c r="V174" s="10">
        <v>0</v>
      </c>
      <c r="W174" s="10">
        <v>20000</v>
      </c>
      <c r="X174" s="10">
        <v>0</v>
      </c>
      <c r="Y174" s="10">
        <v>0</v>
      </c>
      <c r="Z174" s="9" t="s">
        <v>223</v>
      </c>
      <c r="AA174" s="8">
        <v>24866.6</v>
      </c>
      <c r="AB174" s="8">
        <v>0</v>
      </c>
      <c r="AC174" s="8">
        <v>24866.6</v>
      </c>
      <c r="AD174" s="8">
        <v>0</v>
      </c>
      <c r="AE174" s="8">
        <v>0</v>
      </c>
      <c r="AF174" s="8">
        <v>0</v>
      </c>
      <c r="AG174" s="1" t="s">
        <v>119</v>
      </c>
      <c r="AH174" s="1" t="s">
        <v>77</v>
      </c>
      <c r="AI174" s="1">
        <v>1</v>
      </c>
      <c r="AJ174" s="3">
        <v>45838</v>
      </c>
      <c r="AK174" s="3">
        <v>0</v>
      </c>
      <c r="AL174" s="3">
        <v>0</v>
      </c>
      <c r="AM174" s="3">
        <v>0</v>
      </c>
      <c r="AN174" s="3">
        <v>0</v>
      </c>
      <c r="AO174" s="3">
        <v>45837</v>
      </c>
      <c r="AP174" s="3">
        <v>45833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1" t="s">
        <v>104</v>
      </c>
      <c r="BD174" s="56">
        <v>2471.1874488888889</v>
      </c>
    </row>
    <row r="175" spans="1:56" ht="27.75" customHeight="1" x14ac:dyDescent="0.45">
      <c r="A175" s="3">
        <v>0</v>
      </c>
      <c r="B175" s="14">
        <v>0</v>
      </c>
      <c r="C175" s="9">
        <v>0</v>
      </c>
      <c r="D175" s="13">
        <v>0</v>
      </c>
      <c r="E175" s="9">
        <v>26</v>
      </c>
      <c r="F175" s="9">
        <v>43</v>
      </c>
      <c r="G175" s="9">
        <v>0</v>
      </c>
      <c r="H175" s="9">
        <v>0</v>
      </c>
      <c r="I175" s="9">
        <v>116</v>
      </c>
      <c r="J175" s="9" t="s">
        <v>57</v>
      </c>
      <c r="K175" s="9">
        <v>5</v>
      </c>
      <c r="L175" s="9">
        <v>0</v>
      </c>
      <c r="M175" s="10">
        <v>0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>
        <v>0</v>
      </c>
      <c r="T175" s="12"/>
      <c r="U175" s="11">
        <v>0</v>
      </c>
      <c r="V175" s="10">
        <v>0</v>
      </c>
      <c r="W175" s="10">
        <v>0</v>
      </c>
      <c r="X175" s="10">
        <v>0</v>
      </c>
      <c r="Y175" s="10">
        <v>0</v>
      </c>
      <c r="Z175" s="9" t="s">
        <v>223</v>
      </c>
      <c r="AA175" s="8">
        <v>36461.699999999997</v>
      </c>
      <c r="AB175" s="8">
        <v>9516</v>
      </c>
      <c r="AC175" s="8">
        <v>26945.699999999997</v>
      </c>
      <c r="AD175" s="8">
        <v>0</v>
      </c>
      <c r="AE175" s="8">
        <v>0</v>
      </c>
      <c r="AF175" s="8" t="s">
        <v>58</v>
      </c>
      <c r="AG175" s="1" t="s">
        <v>119</v>
      </c>
      <c r="AH175" s="1">
        <v>0</v>
      </c>
      <c r="AI175" s="1" t="s">
        <v>15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1" t="s">
        <v>224</v>
      </c>
      <c r="BD175" s="56">
        <v>0</v>
      </c>
    </row>
    <row r="176" spans="1:56" ht="27.75" customHeight="1" x14ac:dyDescent="0.45">
      <c r="A176" s="3">
        <v>45799</v>
      </c>
      <c r="B176" s="14" t="s">
        <v>424</v>
      </c>
      <c r="C176" s="9" t="s">
        <v>113</v>
      </c>
      <c r="D176" s="13" t="s">
        <v>59</v>
      </c>
      <c r="E176" s="9">
        <v>26</v>
      </c>
      <c r="F176" s="9">
        <v>43</v>
      </c>
      <c r="G176" s="9" t="s">
        <v>60</v>
      </c>
      <c r="H176" s="9" t="s">
        <v>66</v>
      </c>
      <c r="I176" s="9">
        <v>150</v>
      </c>
      <c r="J176" s="9" t="s">
        <v>57</v>
      </c>
      <c r="K176" s="9">
        <v>5</v>
      </c>
      <c r="L176" s="9" t="s">
        <v>92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114</v>
      </c>
      <c r="T176" s="12">
        <v>45825</v>
      </c>
      <c r="U176" s="11">
        <v>15000</v>
      </c>
      <c r="V176" s="10">
        <v>0</v>
      </c>
      <c r="W176" s="10">
        <v>15000</v>
      </c>
      <c r="X176" s="10">
        <v>0</v>
      </c>
      <c r="Y176" s="10">
        <v>0</v>
      </c>
      <c r="Z176" s="9" t="s">
        <v>89</v>
      </c>
      <c r="AA176" s="8">
        <v>18649.949999999997</v>
      </c>
      <c r="AB176" s="8">
        <v>18649.949999999997</v>
      </c>
      <c r="AC176" s="8">
        <v>0</v>
      </c>
      <c r="AD176" s="8">
        <v>0</v>
      </c>
      <c r="AE176" s="8">
        <v>18649.949999999997</v>
      </c>
      <c r="AF176" s="8" t="s">
        <v>247</v>
      </c>
      <c r="AG176" s="1" t="s">
        <v>123</v>
      </c>
      <c r="AH176" s="1" t="s">
        <v>389</v>
      </c>
      <c r="AI176" s="1">
        <v>2</v>
      </c>
      <c r="AJ176" s="3">
        <v>45825</v>
      </c>
      <c r="AK176" s="3">
        <v>0</v>
      </c>
      <c r="AL176" s="3">
        <v>0</v>
      </c>
      <c r="AM176" s="3">
        <v>0</v>
      </c>
      <c r="AN176" s="3">
        <v>0</v>
      </c>
      <c r="AO176" s="3">
        <v>45823</v>
      </c>
      <c r="AP176" s="3">
        <v>45820</v>
      </c>
      <c r="AQ176" s="3">
        <v>45824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152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1" t="s">
        <v>107</v>
      </c>
      <c r="BD176" s="56">
        <v>0</v>
      </c>
    </row>
    <row r="177" spans="1:56" ht="27.75" customHeight="1" x14ac:dyDescent="0.45">
      <c r="A177" s="3">
        <v>0</v>
      </c>
      <c r="B177" s="14">
        <v>0</v>
      </c>
      <c r="C177" s="9">
        <v>0</v>
      </c>
      <c r="D177" s="13">
        <v>0</v>
      </c>
      <c r="E177" s="9">
        <v>26</v>
      </c>
      <c r="F177" s="9">
        <v>43</v>
      </c>
      <c r="G177" s="9">
        <v>0</v>
      </c>
      <c r="H177" s="9">
        <v>0</v>
      </c>
      <c r="I177" s="9">
        <v>120</v>
      </c>
      <c r="J177" s="9" t="s">
        <v>57</v>
      </c>
      <c r="K177" s="9">
        <v>5</v>
      </c>
      <c r="L177" s="9">
        <v>0</v>
      </c>
      <c r="M177" s="10">
        <v>0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>
        <v>0</v>
      </c>
      <c r="T177" s="12"/>
      <c r="U177" s="11">
        <v>0</v>
      </c>
      <c r="V177" s="10">
        <v>0</v>
      </c>
      <c r="W177" s="10">
        <v>0</v>
      </c>
      <c r="X177" s="10">
        <v>0</v>
      </c>
      <c r="Y177" s="10">
        <v>0</v>
      </c>
      <c r="Z177" s="9" t="s">
        <v>89</v>
      </c>
      <c r="AA177" s="8">
        <v>18649.949999999997</v>
      </c>
      <c r="AB177" s="8">
        <v>18649.949999999997</v>
      </c>
      <c r="AC177" s="8">
        <v>0</v>
      </c>
      <c r="AD177" s="8">
        <v>0</v>
      </c>
      <c r="AE177" s="8">
        <v>18649.949999999997</v>
      </c>
      <c r="AF177" s="8" t="s">
        <v>58</v>
      </c>
      <c r="AG177" s="1" t="s">
        <v>122</v>
      </c>
      <c r="AH177" s="1">
        <v>0</v>
      </c>
      <c r="AI177" s="1" t="s">
        <v>15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1" t="s">
        <v>109</v>
      </c>
      <c r="BD177" s="56">
        <v>0</v>
      </c>
    </row>
    <row r="178" spans="1:56" ht="27.75" customHeight="1" x14ac:dyDescent="0.45">
      <c r="A178" s="3">
        <v>45800</v>
      </c>
      <c r="B178" s="14" t="s">
        <v>420</v>
      </c>
      <c r="C178" s="9" t="s">
        <v>158</v>
      </c>
      <c r="D178" s="13" t="s">
        <v>159</v>
      </c>
      <c r="E178" s="9">
        <v>28</v>
      </c>
      <c r="F178" s="9">
        <v>41</v>
      </c>
      <c r="G178" s="9" t="s">
        <v>60</v>
      </c>
      <c r="H178" s="9">
        <v>0</v>
      </c>
      <c r="I178" s="9">
        <v>120</v>
      </c>
      <c r="J178" s="9" t="s">
        <v>57</v>
      </c>
      <c r="K178" s="9">
        <v>3</v>
      </c>
      <c r="L178" s="9" t="s">
        <v>93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71</v>
      </c>
      <c r="T178" s="12">
        <v>45824</v>
      </c>
      <c r="U178" s="11">
        <v>50000</v>
      </c>
      <c r="V178" s="10">
        <v>0</v>
      </c>
      <c r="W178" s="10">
        <v>50000</v>
      </c>
      <c r="X178" s="10">
        <v>27330</v>
      </c>
      <c r="Y178" s="10">
        <v>23803.5</v>
      </c>
      <c r="Z178" s="9" t="s">
        <v>132</v>
      </c>
      <c r="AA178" s="8">
        <v>28265.466075</v>
      </c>
      <c r="AB178" s="8">
        <v>0</v>
      </c>
      <c r="AC178" s="8">
        <v>28265.466075</v>
      </c>
      <c r="AD178" s="8">
        <v>0</v>
      </c>
      <c r="AE178" s="8">
        <v>0</v>
      </c>
      <c r="AF178" s="8">
        <v>0</v>
      </c>
      <c r="AG178" s="1" t="s">
        <v>119</v>
      </c>
      <c r="AH178" s="1" t="s">
        <v>160</v>
      </c>
      <c r="AI178" s="1">
        <v>2</v>
      </c>
      <c r="AJ178" s="3">
        <v>45824</v>
      </c>
      <c r="AK178" s="3">
        <v>0</v>
      </c>
      <c r="AL178" s="3">
        <v>45815</v>
      </c>
      <c r="AM178" s="3">
        <v>45822</v>
      </c>
      <c r="AN178" s="3">
        <v>0</v>
      </c>
      <c r="AO178" s="3">
        <v>45823</v>
      </c>
      <c r="AP178" s="3">
        <v>45819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107</v>
      </c>
      <c r="BD178" s="56">
        <v>3176.7243260958335</v>
      </c>
    </row>
    <row r="179" spans="1:56" ht="27.75" customHeight="1" x14ac:dyDescent="0.45">
      <c r="A179" s="3" t="s">
        <v>141</v>
      </c>
      <c r="B179" s="14" t="s">
        <v>141</v>
      </c>
      <c r="C179" s="9" t="s">
        <v>113</v>
      </c>
      <c r="D179" s="13" t="s">
        <v>59</v>
      </c>
      <c r="E179" s="9">
        <v>28</v>
      </c>
      <c r="F179" s="9">
        <v>47</v>
      </c>
      <c r="G179" s="9" t="s">
        <v>60</v>
      </c>
      <c r="H179" s="9" t="s">
        <v>66</v>
      </c>
      <c r="I179" s="9">
        <v>180</v>
      </c>
      <c r="J179" s="9" t="s">
        <v>57</v>
      </c>
      <c r="K179" s="9">
        <v>5</v>
      </c>
      <c r="L179" s="9" t="s">
        <v>93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114</v>
      </c>
      <c r="T179" s="12">
        <v>45838</v>
      </c>
      <c r="U179" s="11">
        <v>10000</v>
      </c>
      <c r="V179" s="10">
        <v>0</v>
      </c>
      <c r="W179" s="10">
        <v>10000</v>
      </c>
      <c r="X179" s="10">
        <v>0</v>
      </c>
      <c r="Y179" s="10">
        <v>0</v>
      </c>
      <c r="Z179" s="9" t="s">
        <v>132</v>
      </c>
      <c r="AA179" s="8">
        <v>13550.900000000001</v>
      </c>
      <c r="AB179" s="8">
        <v>0</v>
      </c>
      <c r="AC179" s="8">
        <v>13550.900000000001</v>
      </c>
      <c r="AD179" s="8">
        <v>0</v>
      </c>
      <c r="AE179" s="8">
        <v>13550.900000000001</v>
      </c>
      <c r="AF179" s="8">
        <v>0</v>
      </c>
      <c r="AG179" s="1">
        <v>0</v>
      </c>
      <c r="AH179" s="1" t="s">
        <v>77</v>
      </c>
      <c r="AI179" s="1">
        <v>1</v>
      </c>
      <c r="AJ179" s="3">
        <v>45838</v>
      </c>
      <c r="AK179" s="3">
        <v>0</v>
      </c>
      <c r="AL179" s="3">
        <v>0</v>
      </c>
      <c r="AM179" s="3">
        <v>0</v>
      </c>
      <c r="AN179" s="3">
        <v>0</v>
      </c>
      <c r="AO179" s="3">
        <v>45837</v>
      </c>
      <c r="AP179" s="3">
        <v>45833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</v>
      </c>
      <c r="AX179" s="2">
        <v>0</v>
      </c>
      <c r="AY179" s="2" t="s">
        <v>395</v>
      </c>
      <c r="AZ179" s="2">
        <v>0</v>
      </c>
      <c r="BA179" s="2">
        <v>0</v>
      </c>
      <c r="BB179" s="2">
        <v>0</v>
      </c>
      <c r="BC179" s="1" t="s">
        <v>107</v>
      </c>
      <c r="BD179" s="56">
        <v>1522.9705944444447</v>
      </c>
    </row>
    <row r="180" spans="1:56" ht="27.75" customHeight="1" x14ac:dyDescent="0.45">
      <c r="A180" s="3">
        <v>0</v>
      </c>
      <c r="B180" s="14">
        <v>0</v>
      </c>
      <c r="C180" s="9">
        <v>0</v>
      </c>
      <c r="D180" s="13">
        <v>0</v>
      </c>
      <c r="E180" s="9">
        <v>28</v>
      </c>
      <c r="F180" s="9">
        <v>43</v>
      </c>
      <c r="G180" s="9">
        <v>0</v>
      </c>
      <c r="H180" s="9">
        <v>0</v>
      </c>
      <c r="I180" s="9">
        <v>130</v>
      </c>
      <c r="J180" s="9" t="s">
        <v>57</v>
      </c>
      <c r="K180" s="9">
        <v>3</v>
      </c>
      <c r="L180" s="9">
        <v>0</v>
      </c>
      <c r="M180" s="10">
        <v>0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>
        <v>0</v>
      </c>
      <c r="T180" s="12"/>
      <c r="U180" s="11">
        <v>0</v>
      </c>
      <c r="V180" s="10">
        <v>0</v>
      </c>
      <c r="W180" s="10">
        <v>0</v>
      </c>
      <c r="X180" s="10">
        <v>0</v>
      </c>
      <c r="Y180" s="10">
        <v>0</v>
      </c>
      <c r="Z180" s="9" t="s">
        <v>132</v>
      </c>
      <c r="AA180" s="8">
        <v>41816.366074999998</v>
      </c>
      <c r="AB180" s="8">
        <v>0</v>
      </c>
      <c r="AC180" s="8">
        <v>41816.366074999998</v>
      </c>
      <c r="AD180" s="8">
        <v>0</v>
      </c>
      <c r="AE180" s="8">
        <v>13550.900000000001</v>
      </c>
      <c r="AF180" s="8" t="s">
        <v>58</v>
      </c>
      <c r="AG180" s="1">
        <v>0</v>
      </c>
      <c r="AH180" s="1">
        <v>0</v>
      </c>
      <c r="AI180" s="1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161</v>
      </c>
      <c r="BD180" s="56">
        <v>0</v>
      </c>
    </row>
  </sheetData>
  <autoFilter ref="A5:BD18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8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D8BB-2A79-412B-BEDA-9E360740FCE6}">
  <sheetPr>
    <tabColor rgb="FFFFFF00"/>
  </sheetPr>
  <dimension ref="A1:BD165"/>
  <sheetViews>
    <sheetView zoomScale="80" zoomScaleNormal="80" workbookViewId="0">
      <selection activeCell="I17" sqref="I1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45813</v>
      </c>
      <c r="E3" s="81" t="s">
        <v>52</v>
      </c>
      <c r="F3" s="81"/>
      <c r="G3" s="82">
        <v>10.02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404</v>
      </c>
      <c r="C6" s="9" t="s">
        <v>381</v>
      </c>
      <c r="D6" s="13" t="s">
        <v>382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266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383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383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384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284</v>
      </c>
      <c r="D8" s="13" t="s">
        <v>285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286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119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286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119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 t="s">
        <v>141</v>
      </c>
      <c r="B10" s="14" t="s">
        <v>141</v>
      </c>
      <c r="C10" s="9" t="s">
        <v>242</v>
      </c>
      <c r="D10" s="13" t="s">
        <v>290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92</v>
      </c>
      <c r="M10" s="10">
        <v>19</v>
      </c>
      <c r="N10" s="9">
        <v>33</v>
      </c>
      <c r="O10" s="9">
        <v>40</v>
      </c>
      <c r="P10" s="10">
        <v>232.02998755199997</v>
      </c>
      <c r="Q10" s="10">
        <v>0</v>
      </c>
      <c r="R10" s="10">
        <v>232.02998755199997</v>
      </c>
      <c r="S10" s="9" t="s">
        <v>71</v>
      </c>
      <c r="T10" s="12">
        <v>45838</v>
      </c>
      <c r="U10" s="11">
        <v>15000</v>
      </c>
      <c r="V10" s="10">
        <v>0</v>
      </c>
      <c r="W10" s="10">
        <v>15000</v>
      </c>
      <c r="X10" s="10">
        <v>0</v>
      </c>
      <c r="Y10" s="10">
        <v>15750</v>
      </c>
      <c r="Z10" s="9" t="s">
        <v>139</v>
      </c>
      <c r="AA10" s="8">
        <v>13201.65</v>
      </c>
      <c r="AB10" s="8">
        <v>6301</v>
      </c>
      <c r="AC10" s="8">
        <v>6900.65</v>
      </c>
      <c r="AD10" s="8">
        <v>0</v>
      </c>
      <c r="AE10" s="8">
        <v>0</v>
      </c>
      <c r="AF10" s="8">
        <v>0</v>
      </c>
      <c r="AG10" s="1" t="s">
        <v>120</v>
      </c>
      <c r="AH10" s="1" t="s">
        <v>72</v>
      </c>
      <c r="AI10" s="1">
        <v>3</v>
      </c>
      <c r="AJ10" s="3">
        <v>45838</v>
      </c>
      <c r="AK10" s="3">
        <v>0</v>
      </c>
      <c r="AL10" s="3">
        <v>45828</v>
      </c>
      <c r="AM10" s="3">
        <v>45835</v>
      </c>
      <c r="AN10" s="3">
        <v>45836</v>
      </c>
      <c r="AO10" s="3">
        <v>45836</v>
      </c>
      <c r="AP10" s="3">
        <v>45833</v>
      </c>
      <c r="AQ10" s="3">
        <v>45837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474.76472000000001</v>
      </c>
    </row>
    <row r="11" spans="1:56" ht="27.75" customHeight="1" x14ac:dyDescent="0.45">
      <c r="A11" s="3">
        <v>0</v>
      </c>
      <c r="B11" s="14">
        <v>0</v>
      </c>
      <c r="C11" s="9" t="s">
        <v>228</v>
      </c>
      <c r="D11" s="13" t="s">
        <v>96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139</v>
      </c>
      <c r="AA11" s="8">
        <v>13201.65</v>
      </c>
      <c r="AB11" s="8">
        <v>6301</v>
      </c>
      <c r="AC11" s="8">
        <v>6900.65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104</v>
      </c>
      <c r="BD11" s="56">
        <v>0</v>
      </c>
    </row>
    <row r="12" spans="1:56" ht="27.75" customHeight="1" x14ac:dyDescent="0.45">
      <c r="A12" s="3">
        <v>45797</v>
      </c>
      <c r="B12" s="14" t="s">
        <v>378</v>
      </c>
      <c r="C12" s="9" t="s">
        <v>184</v>
      </c>
      <c r="D12" s="13" t="s">
        <v>365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93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45817</v>
      </c>
      <c r="U12" s="11">
        <v>10000</v>
      </c>
      <c r="V12" s="10">
        <v>0</v>
      </c>
      <c r="W12" s="10">
        <v>10000</v>
      </c>
      <c r="X12" s="10">
        <v>0</v>
      </c>
      <c r="Y12" s="10">
        <v>10500</v>
      </c>
      <c r="Z12" s="9" t="s">
        <v>143</v>
      </c>
      <c r="AA12" s="8">
        <v>8801.1</v>
      </c>
      <c r="AB12" s="8">
        <v>8801.1</v>
      </c>
      <c r="AC12" s="8">
        <v>0</v>
      </c>
      <c r="AD12" s="8">
        <v>8801.1</v>
      </c>
      <c r="AE12" s="8">
        <v>0</v>
      </c>
      <c r="AF12" s="8" t="s">
        <v>307</v>
      </c>
      <c r="AG12" s="1" t="s">
        <v>120</v>
      </c>
      <c r="AH12" s="1" t="s">
        <v>75</v>
      </c>
      <c r="AI12" s="1">
        <v>4</v>
      </c>
      <c r="AJ12" s="3">
        <v>45817</v>
      </c>
      <c r="AK12" s="3">
        <v>45813</v>
      </c>
      <c r="AL12" s="3">
        <v>45806</v>
      </c>
      <c r="AM12" s="3">
        <v>45814</v>
      </c>
      <c r="AN12" s="3">
        <v>45815</v>
      </c>
      <c r="AO12" s="3">
        <v>45816</v>
      </c>
      <c r="AP12" s="3">
        <v>45812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 t="s">
        <v>450</v>
      </c>
      <c r="AZ12" s="2">
        <v>0</v>
      </c>
      <c r="BA12" s="2">
        <v>0</v>
      </c>
      <c r="BB12" s="2">
        <v>0</v>
      </c>
      <c r="BC12" s="1" t="s">
        <v>104</v>
      </c>
      <c r="BD12" s="56">
        <v>0</v>
      </c>
    </row>
    <row r="13" spans="1:56" ht="27.75" customHeight="1" x14ac:dyDescent="0.45">
      <c r="A13" s="3">
        <v>45797</v>
      </c>
      <c r="B13" s="14" t="s">
        <v>378</v>
      </c>
      <c r="C13" s="9" t="s">
        <v>184</v>
      </c>
      <c r="D13" s="13" t="s">
        <v>342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93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45817</v>
      </c>
      <c r="U13" s="11">
        <v>10000</v>
      </c>
      <c r="V13" s="10">
        <v>0</v>
      </c>
      <c r="W13" s="10">
        <v>10000</v>
      </c>
      <c r="X13" s="10">
        <v>0</v>
      </c>
      <c r="Y13" s="10">
        <v>10500</v>
      </c>
      <c r="Z13" s="9" t="s">
        <v>143</v>
      </c>
      <c r="AA13" s="8">
        <v>8801.1</v>
      </c>
      <c r="AB13" s="8">
        <v>8801.1</v>
      </c>
      <c r="AC13" s="8">
        <v>0</v>
      </c>
      <c r="AD13" s="8">
        <v>8801.1</v>
      </c>
      <c r="AE13" s="8">
        <v>0</v>
      </c>
      <c r="AF13" s="8" t="s">
        <v>307</v>
      </c>
      <c r="AG13" s="1" t="s">
        <v>119</v>
      </c>
      <c r="AH13" s="1" t="s">
        <v>75</v>
      </c>
      <c r="AI13" s="1">
        <v>4</v>
      </c>
      <c r="AJ13" s="3">
        <v>45817</v>
      </c>
      <c r="AK13" s="3">
        <v>45813</v>
      </c>
      <c r="AL13" s="3">
        <v>45806</v>
      </c>
      <c r="AM13" s="3">
        <v>45814</v>
      </c>
      <c r="AN13" s="3">
        <v>45815</v>
      </c>
      <c r="AO13" s="3">
        <v>45816</v>
      </c>
      <c r="AP13" s="3">
        <v>45812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 t="s">
        <v>450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45805</v>
      </c>
      <c r="B14" s="14" t="s">
        <v>428</v>
      </c>
      <c r="C14" s="9" t="s">
        <v>329</v>
      </c>
      <c r="D14" s="13" t="s">
        <v>429</v>
      </c>
      <c r="E14" s="9">
        <v>18</v>
      </c>
      <c r="F14" s="9">
        <v>28</v>
      </c>
      <c r="G14" s="9" t="s">
        <v>60</v>
      </c>
      <c r="H14" s="9" t="s">
        <v>66</v>
      </c>
      <c r="I14" s="9">
        <v>69</v>
      </c>
      <c r="J14" s="9" t="s">
        <v>57</v>
      </c>
      <c r="K14" s="9">
        <v>5</v>
      </c>
      <c r="L14" s="9" t="s">
        <v>221</v>
      </c>
      <c r="M14" s="10">
        <v>19</v>
      </c>
      <c r="N14" s="9">
        <v>31</v>
      </c>
      <c r="O14" s="9">
        <v>60</v>
      </c>
      <c r="P14" s="10">
        <v>217.96756406399999</v>
      </c>
      <c r="Q14" s="10">
        <v>0</v>
      </c>
      <c r="R14" s="10">
        <v>217.96756406399999</v>
      </c>
      <c r="S14" s="9" t="s">
        <v>71</v>
      </c>
      <c r="T14" s="12">
        <v>45820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8242.3000000000011</v>
      </c>
      <c r="AB14" s="8">
        <v>6398</v>
      </c>
      <c r="AC14" s="8">
        <v>1844.3000000000011</v>
      </c>
      <c r="AD14" s="8">
        <v>0</v>
      </c>
      <c r="AE14" s="8">
        <v>8242.3000000000011</v>
      </c>
      <c r="AF14" s="8" t="s">
        <v>421</v>
      </c>
      <c r="AG14" s="1" t="s">
        <v>120</v>
      </c>
      <c r="AH14" s="1" t="s">
        <v>75</v>
      </c>
      <c r="AI14" s="1">
        <v>4</v>
      </c>
      <c r="AJ14" s="3">
        <v>45820</v>
      </c>
      <c r="AK14" s="3">
        <v>45816</v>
      </c>
      <c r="AL14" s="3">
        <v>45809</v>
      </c>
      <c r="AM14" s="3">
        <v>45817</v>
      </c>
      <c r="AN14" s="3">
        <v>45818</v>
      </c>
      <c r="AO14" s="3">
        <v>45819</v>
      </c>
      <c r="AP14" s="3">
        <v>45815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118.0352000000001</v>
      </c>
    </row>
    <row r="15" spans="1:56" ht="27.75" customHeight="1" x14ac:dyDescent="0.45">
      <c r="A15" s="3">
        <v>45797</v>
      </c>
      <c r="B15" s="14" t="s">
        <v>379</v>
      </c>
      <c r="C15" s="9" t="s">
        <v>184</v>
      </c>
      <c r="D15" s="13" t="s">
        <v>365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45841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0</v>
      </c>
      <c r="AC15" s="8">
        <v>8801.1</v>
      </c>
      <c r="AD15" s="8">
        <v>0</v>
      </c>
      <c r="AE15" s="8">
        <v>8801.1</v>
      </c>
      <c r="AF15" s="8" t="s">
        <v>307</v>
      </c>
      <c r="AG15" s="1" t="s">
        <v>120</v>
      </c>
      <c r="AH15" s="1" t="s">
        <v>75</v>
      </c>
      <c r="AI15" s="1">
        <v>4</v>
      </c>
      <c r="AJ15" s="3">
        <v>45841</v>
      </c>
      <c r="AK15" s="3">
        <v>45837</v>
      </c>
      <c r="AL15" s="3">
        <v>45830</v>
      </c>
      <c r="AM15" s="3">
        <v>45838</v>
      </c>
      <c r="AN15" s="3">
        <v>45839</v>
      </c>
      <c r="AO15" s="3">
        <v>45840</v>
      </c>
      <c r="AP15" s="3">
        <v>45836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563.27040000000011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96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143</v>
      </c>
      <c r="AA16" s="8">
        <v>34645.599999999999</v>
      </c>
      <c r="AB16" s="8">
        <v>24000.2</v>
      </c>
      <c r="AC16" s="8">
        <v>10645.400000000001</v>
      </c>
      <c r="AD16" s="8">
        <v>17602.2</v>
      </c>
      <c r="AE16" s="8">
        <v>17043.400000000001</v>
      </c>
      <c r="AF16" s="8" t="s">
        <v>58</v>
      </c>
      <c r="AG16" s="1" t="s">
        <v>61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144</v>
      </c>
      <c r="BD16" s="56">
        <v>0</v>
      </c>
    </row>
    <row r="17" spans="1:56" ht="27.75" customHeight="1" x14ac:dyDescent="0.45">
      <c r="A17" s="3">
        <v>45797</v>
      </c>
      <c r="B17" s="14" t="s">
        <v>366</v>
      </c>
      <c r="C17" s="9" t="s">
        <v>142</v>
      </c>
      <c r="D17" s="13" t="s">
        <v>129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92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45819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180</v>
      </c>
      <c r="AA17" s="8">
        <v>35204.400000000001</v>
      </c>
      <c r="AB17" s="8">
        <v>35204.400000000001</v>
      </c>
      <c r="AC17" s="8">
        <v>0</v>
      </c>
      <c r="AD17" s="8">
        <v>0</v>
      </c>
      <c r="AE17" s="8">
        <v>0</v>
      </c>
      <c r="AF17" s="8">
        <v>0</v>
      </c>
      <c r="AG17" s="1" t="s">
        <v>120</v>
      </c>
      <c r="AH17" s="1" t="s">
        <v>74</v>
      </c>
      <c r="AI17" s="1">
        <v>2</v>
      </c>
      <c r="AJ17" s="3">
        <v>45819</v>
      </c>
      <c r="AK17" s="3">
        <v>0</v>
      </c>
      <c r="AL17" s="3">
        <v>45810</v>
      </c>
      <c r="AM17" s="3">
        <v>45817</v>
      </c>
      <c r="AN17" s="3">
        <v>45818</v>
      </c>
      <c r="AO17" s="3">
        <v>45818</v>
      </c>
      <c r="AP17" s="3">
        <v>45814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0</v>
      </c>
    </row>
    <row r="18" spans="1:56" ht="27.75" customHeight="1" x14ac:dyDescent="0.45">
      <c r="A18" s="3">
        <v>45797</v>
      </c>
      <c r="B18" s="14" t="s">
        <v>367</v>
      </c>
      <c r="C18" s="9" t="s">
        <v>142</v>
      </c>
      <c r="D18" s="13" t="s">
        <v>225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92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45819</v>
      </c>
      <c r="U18" s="11">
        <v>30000</v>
      </c>
      <c r="V18" s="10">
        <v>0</v>
      </c>
      <c r="W18" s="10">
        <v>30000</v>
      </c>
      <c r="X18" s="10">
        <v>0</v>
      </c>
      <c r="Y18" s="10">
        <v>31500</v>
      </c>
      <c r="Z18" s="9" t="s">
        <v>180</v>
      </c>
      <c r="AA18" s="8">
        <v>26403.3</v>
      </c>
      <c r="AB18" s="8">
        <v>26403.3</v>
      </c>
      <c r="AC18" s="8">
        <v>0</v>
      </c>
      <c r="AD18" s="8">
        <v>0</v>
      </c>
      <c r="AE18" s="8">
        <v>0</v>
      </c>
      <c r="AF18" s="8">
        <v>0</v>
      </c>
      <c r="AG18" s="1" t="s">
        <v>119</v>
      </c>
      <c r="AH18" s="1" t="s">
        <v>74</v>
      </c>
      <c r="AI18" s="1">
        <v>2</v>
      </c>
      <c r="AJ18" s="3">
        <v>45819</v>
      </c>
      <c r="AK18" s="3">
        <v>0</v>
      </c>
      <c r="AL18" s="3">
        <v>45810</v>
      </c>
      <c r="AM18" s="3">
        <v>45817</v>
      </c>
      <c r="AN18" s="3">
        <v>45818</v>
      </c>
      <c r="AO18" s="3">
        <v>45818</v>
      </c>
      <c r="AP18" s="3">
        <v>45814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104</v>
      </c>
      <c r="BD18" s="56">
        <v>0</v>
      </c>
    </row>
    <row r="19" spans="1:56" ht="27.75" customHeight="1" x14ac:dyDescent="0.45">
      <c r="A19" s="3" t="s">
        <v>141</v>
      </c>
      <c r="B19" s="14" t="s">
        <v>141</v>
      </c>
      <c r="C19" s="9" t="s">
        <v>291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45838</v>
      </c>
      <c r="U19" s="11">
        <v>30000</v>
      </c>
      <c r="V19" s="10">
        <v>0</v>
      </c>
      <c r="W19" s="10">
        <v>30000</v>
      </c>
      <c r="X19" s="10">
        <v>0</v>
      </c>
      <c r="Y19" s="10">
        <v>31500</v>
      </c>
      <c r="Z19" s="9" t="s">
        <v>180</v>
      </c>
      <c r="AA19" s="8">
        <v>26403.3</v>
      </c>
      <c r="AB19" s="8">
        <v>0</v>
      </c>
      <c r="AC19" s="8">
        <v>26403.3</v>
      </c>
      <c r="AD19" s="8">
        <v>0</v>
      </c>
      <c r="AE19" s="8">
        <v>0</v>
      </c>
      <c r="AF19" s="8">
        <v>0</v>
      </c>
      <c r="AG19" s="1" t="s">
        <v>121</v>
      </c>
      <c r="AH19" s="1" t="s">
        <v>74</v>
      </c>
      <c r="AI19" s="1">
        <v>2</v>
      </c>
      <c r="AJ19" s="3">
        <v>45838</v>
      </c>
      <c r="AK19" s="3">
        <v>0</v>
      </c>
      <c r="AL19" s="3">
        <v>45829</v>
      </c>
      <c r="AM19" s="3">
        <v>45836</v>
      </c>
      <c r="AN19" s="3">
        <v>45837</v>
      </c>
      <c r="AO19" s="3">
        <v>45837</v>
      </c>
      <c r="AP19" s="3">
        <v>45833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1917.46632</v>
      </c>
    </row>
    <row r="20" spans="1:56" ht="27.75" customHeight="1" x14ac:dyDescent="0.45">
      <c r="A20" s="3" t="s">
        <v>141</v>
      </c>
      <c r="B20" s="14" t="s">
        <v>141</v>
      </c>
      <c r="C20" s="9" t="s">
        <v>232</v>
      </c>
      <c r="D20" s="13" t="s">
        <v>233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93</v>
      </c>
      <c r="M20" s="10">
        <v>20</v>
      </c>
      <c r="N20" s="9">
        <v>35</v>
      </c>
      <c r="O20" s="9">
        <v>40</v>
      </c>
      <c r="P20" s="10">
        <v>172.69642879999998</v>
      </c>
      <c r="Q20" s="10">
        <v>0</v>
      </c>
      <c r="R20" s="10">
        <v>172.69642879999998</v>
      </c>
      <c r="S20" s="9" t="s">
        <v>67</v>
      </c>
      <c r="T20" s="12">
        <v>45838</v>
      </c>
      <c r="U20" s="11">
        <v>10000</v>
      </c>
      <c r="V20" s="10">
        <v>0</v>
      </c>
      <c r="W20" s="10">
        <v>10000</v>
      </c>
      <c r="X20" s="10">
        <v>0</v>
      </c>
      <c r="Y20" s="10">
        <v>10500</v>
      </c>
      <c r="Z20" s="9" t="s">
        <v>180</v>
      </c>
      <c r="AA20" s="8">
        <v>9359.9000000000015</v>
      </c>
      <c r="AB20" s="8">
        <v>4460</v>
      </c>
      <c r="AC20" s="8">
        <v>4899.9000000000015</v>
      </c>
      <c r="AD20" s="8">
        <v>0</v>
      </c>
      <c r="AE20" s="8">
        <v>0</v>
      </c>
      <c r="AF20" s="8">
        <v>0</v>
      </c>
      <c r="AG20" s="1" t="s">
        <v>121</v>
      </c>
      <c r="AH20" s="1" t="s">
        <v>72</v>
      </c>
      <c r="AI20" s="1">
        <v>3</v>
      </c>
      <c r="AJ20" s="3">
        <v>45838</v>
      </c>
      <c r="AK20" s="3">
        <v>0</v>
      </c>
      <c r="AL20" s="3">
        <v>45828</v>
      </c>
      <c r="AM20" s="3">
        <v>45835</v>
      </c>
      <c r="AN20" s="3">
        <v>45836</v>
      </c>
      <c r="AO20" s="3">
        <v>45836</v>
      </c>
      <c r="AP20" s="3">
        <v>45833</v>
      </c>
      <c r="AQ20" s="3">
        <v>45837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355.84162666666674</v>
      </c>
    </row>
    <row r="21" spans="1:56" ht="27.75" customHeight="1" x14ac:dyDescent="0.45">
      <c r="A21" s="3">
        <v>0</v>
      </c>
      <c r="B21" s="14">
        <v>0</v>
      </c>
      <c r="C21" s="9">
        <v>0</v>
      </c>
      <c r="D21" s="13">
        <v>0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>
        <v>0</v>
      </c>
      <c r="M21" s="10">
        <v>0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>
        <v>0</v>
      </c>
      <c r="T21" s="12"/>
      <c r="U21" s="11">
        <v>0</v>
      </c>
      <c r="V21" s="10">
        <v>0</v>
      </c>
      <c r="W21" s="10">
        <v>0</v>
      </c>
      <c r="X21" s="10">
        <v>0</v>
      </c>
      <c r="Y21" s="10">
        <v>0</v>
      </c>
      <c r="Z21" s="9" t="s">
        <v>180</v>
      </c>
      <c r="AA21" s="8">
        <v>97370.9</v>
      </c>
      <c r="AB21" s="8">
        <v>66067.7</v>
      </c>
      <c r="AC21" s="8">
        <v>31303.200000000001</v>
      </c>
      <c r="AD21" s="8">
        <v>0</v>
      </c>
      <c r="AE21" s="8">
        <v>0</v>
      </c>
      <c r="AF21" s="8" t="s">
        <v>58</v>
      </c>
      <c r="AG21" s="1" t="s">
        <v>121</v>
      </c>
      <c r="AH21" s="1">
        <v>0</v>
      </c>
      <c r="AI21" s="1" t="s">
        <v>15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45808</v>
      </c>
      <c r="B22" s="14" t="s">
        <v>438</v>
      </c>
      <c r="C22" s="9" t="s">
        <v>73</v>
      </c>
      <c r="D22" s="13" t="s">
        <v>439</v>
      </c>
      <c r="E22" s="9">
        <v>19</v>
      </c>
      <c r="F22" s="9">
        <v>30</v>
      </c>
      <c r="G22" s="9" t="s">
        <v>60</v>
      </c>
      <c r="H22" s="9">
        <v>0</v>
      </c>
      <c r="I22" s="9">
        <v>63</v>
      </c>
      <c r="J22" s="9" t="s">
        <v>78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150</v>
      </c>
      <c r="T22" s="12">
        <v>45815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186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" t="s">
        <v>122</v>
      </c>
      <c r="AH22" s="1" t="s">
        <v>74</v>
      </c>
      <c r="AI22" s="1">
        <v>2</v>
      </c>
      <c r="AJ22" s="3">
        <v>45815</v>
      </c>
      <c r="AK22" s="3">
        <v>0</v>
      </c>
      <c r="AL22" s="3">
        <v>45806</v>
      </c>
      <c r="AM22" s="3">
        <v>45813</v>
      </c>
      <c r="AN22" s="3">
        <v>45814</v>
      </c>
      <c r="AO22" s="3">
        <v>45814</v>
      </c>
      <c r="AP22" s="3">
        <v>45810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187</v>
      </c>
      <c r="BD22" s="56">
        <v>0</v>
      </c>
    </row>
    <row r="23" spans="1:56" ht="27.75" customHeight="1" x14ac:dyDescent="0.45">
      <c r="A23" s="3">
        <v>45808</v>
      </c>
      <c r="B23" s="14" t="s">
        <v>438</v>
      </c>
      <c r="C23" s="9" t="s">
        <v>73</v>
      </c>
      <c r="D23" s="13" t="s">
        <v>440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45815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186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1" t="s">
        <v>120</v>
      </c>
      <c r="AH23" s="1" t="s">
        <v>74</v>
      </c>
      <c r="AI23" s="1">
        <v>2</v>
      </c>
      <c r="AJ23" s="3">
        <v>45815</v>
      </c>
      <c r="AK23" s="3">
        <v>0</v>
      </c>
      <c r="AL23" s="3">
        <v>45806</v>
      </c>
      <c r="AM23" s="3">
        <v>45813</v>
      </c>
      <c r="AN23" s="3">
        <v>45814</v>
      </c>
      <c r="AO23" s="3">
        <v>45814</v>
      </c>
      <c r="AP23" s="3">
        <v>45810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45808</v>
      </c>
      <c r="B24" s="14" t="s">
        <v>438</v>
      </c>
      <c r="C24" s="9" t="s">
        <v>73</v>
      </c>
      <c r="D24" s="13" t="s">
        <v>340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92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45815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121</v>
      </c>
      <c r="AH24" s="1" t="s">
        <v>74</v>
      </c>
      <c r="AI24" s="1">
        <v>2</v>
      </c>
      <c r="AJ24" s="3">
        <v>45815</v>
      </c>
      <c r="AK24" s="3">
        <v>0</v>
      </c>
      <c r="AL24" s="3">
        <v>45806</v>
      </c>
      <c r="AM24" s="3">
        <v>45813</v>
      </c>
      <c r="AN24" s="3">
        <v>45814</v>
      </c>
      <c r="AO24" s="3">
        <v>45814</v>
      </c>
      <c r="AP24" s="3">
        <v>45810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45808</v>
      </c>
      <c r="B25" s="14" t="s">
        <v>441</v>
      </c>
      <c r="C25" s="9" t="s">
        <v>73</v>
      </c>
      <c r="D25" s="13" t="s">
        <v>59</v>
      </c>
      <c r="E25" s="9">
        <v>19</v>
      </c>
      <c r="F25" s="9">
        <v>36</v>
      </c>
      <c r="G25" s="9" t="s">
        <v>60</v>
      </c>
      <c r="H25" s="9">
        <v>0</v>
      </c>
      <c r="I25" s="9">
        <v>75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45815</v>
      </c>
      <c r="U25" s="11">
        <v>10000</v>
      </c>
      <c r="V25" s="10">
        <v>10000</v>
      </c>
      <c r="W25" s="10">
        <v>0</v>
      </c>
      <c r="X25" s="10">
        <v>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119</v>
      </c>
      <c r="AH25" s="1" t="s">
        <v>77</v>
      </c>
      <c r="AI25" s="1">
        <v>2</v>
      </c>
      <c r="AJ25" s="3">
        <v>45815</v>
      </c>
      <c r="AK25" s="3">
        <v>0</v>
      </c>
      <c r="AL25" s="3">
        <v>0</v>
      </c>
      <c r="AM25" s="3">
        <v>0</v>
      </c>
      <c r="AN25" s="3">
        <v>0</v>
      </c>
      <c r="AO25" s="3">
        <v>45813</v>
      </c>
      <c r="AP25" s="3">
        <v>45810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45808</v>
      </c>
      <c r="B26" s="14" t="s">
        <v>442</v>
      </c>
      <c r="C26" s="9" t="s">
        <v>73</v>
      </c>
      <c r="D26" s="13" t="s">
        <v>183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45818</v>
      </c>
      <c r="U26" s="11">
        <v>10000</v>
      </c>
      <c r="V26" s="10">
        <v>0</v>
      </c>
      <c r="W26" s="10">
        <v>10000</v>
      </c>
      <c r="X26" s="10">
        <v>0</v>
      </c>
      <c r="Y26" s="10">
        <v>10500</v>
      </c>
      <c r="Z26" s="9" t="s">
        <v>186</v>
      </c>
      <c r="AA26" s="8">
        <v>8801.1</v>
      </c>
      <c r="AB26" s="8">
        <v>8801.1</v>
      </c>
      <c r="AC26" s="8">
        <v>0</v>
      </c>
      <c r="AD26" s="8">
        <v>0</v>
      </c>
      <c r="AE26" s="8">
        <v>0</v>
      </c>
      <c r="AF26" s="8">
        <v>0</v>
      </c>
      <c r="AG26" s="1" t="s">
        <v>121</v>
      </c>
      <c r="AH26" s="1" t="s">
        <v>74</v>
      </c>
      <c r="AI26" s="1">
        <v>2</v>
      </c>
      <c r="AJ26" s="3">
        <v>45818</v>
      </c>
      <c r="AK26" s="3">
        <v>0</v>
      </c>
      <c r="AL26" s="3">
        <v>45809</v>
      </c>
      <c r="AM26" s="3">
        <v>45816</v>
      </c>
      <c r="AN26" s="3">
        <v>45817</v>
      </c>
      <c r="AO26" s="3">
        <v>45817</v>
      </c>
      <c r="AP26" s="3">
        <v>45813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45808</v>
      </c>
      <c r="B27" s="14" t="s">
        <v>442</v>
      </c>
      <c r="C27" s="9" t="s">
        <v>73</v>
      </c>
      <c r="D27" s="13" t="s">
        <v>222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45818</v>
      </c>
      <c r="U27" s="11">
        <v>10000</v>
      </c>
      <c r="V27" s="10">
        <v>0</v>
      </c>
      <c r="W27" s="10">
        <v>10000</v>
      </c>
      <c r="X27" s="10">
        <v>10500</v>
      </c>
      <c r="Y27" s="10">
        <v>0</v>
      </c>
      <c r="Z27" s="9" t="s">
        <v>186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45818</v>
      </c>
      <c r="AK27" s="3">
        <v>0</v>
      </c>
      <c r="AL27" s="3">
        <v>45809</v>
      </c>
      <c r="AM27" s="3">
        <v>45816</v>
      </c>
      <c r="AN27" s="3">
        <v>45817</v>
      </c>
      <c r="AO27" s="3">
        <v>45817</v>
      </c>
      <c r="AP27" s="3">
        <v>45813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45808</v>
      </c>
      <c r="B28" s="14" t="s">
        <v>443</v>
      </c>
      <c r="C28" s="9" t="s">
        <v>73</v>
      </c>
      <c r="D28" s="13" t="s">
        <v>211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45818</v>
      </c>
      <c r="U28" s="11">
        <v>5000</v>
      </c>
      <c r="V28" s="10">
        <v>5502</v>
      </c>
      <c r="W28" s="10">
        <v>0</v>
      </c>
      <c r="X28" s="10">
        <v>5300</v>
      </c>
      <c r="Y28" s="10">
        <v>0</v>
      </c>
      <c r="Z28" s="9" t="s">
        <v>186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1" t="s">
        <v>121</v>
      </c>
      <c r="AH28" s="1" t="s">
        <v>74</v>
      </c>
      <c r="AI28" s="1">
        <v>2</v>
      </c>
      <c r="AJ28" s="3">
        <v>45818</v>
      </c>
      <c r="AK28" s="3">
        <v>0</v>
      </c>
      <c r="AL28" s="3">
        <v>45809</v>
      </c>
      <c r="AM28" s="3">
        <v>45816</v>
      </c>
      <c r="AN28" s="3">
        <v>45817</v>
      </c>
      <c r="AO28" s="3">
        <v>45817</v>
      </c>
      <c r="AP28" s="3">
        <v>45813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45808</v>
      </c>
      <c r="B29" s="14" t="s">
        <v>442</v>
      </c>
      <c r="C29" s="9" t="s">
        <v>73</v>
      </c>
      <c r="D29" s="13" t="s">
        <v>222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150</v>
      </c>
      <c r="T29" s="12">
        <v>45820</v>
      </c>
      <c r="U29" s="11">
        <v>5000</v>
      </c>
      <c r="V29" s="10">
        <v>0</v>
      </c>
      <c r="W29" s="10">
        <v>5000</v>
      </c>
      <c r="X29" s="10">
        <v>5250</v>
      </c>
      <c r="Y29" s="10">
        <v>0</v>
      </c>
      <c r="Z29" s="9" t="s">
        <v>186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" t="s">
        <v>120</v>
      </c>
      <c r="AH29" s="1" t="s">
        <v>74</v>
      </c>
      <c r="AI29" s="1">
        <v>2</v>
      </c>
      <c r="AJ29" s="3">
        <v>45820</v>
      </c>
      <c r="AK29" s="3">
        <v>0</v>
      </c>
      <c r="AL29" s="3">
        <v>45811</v>
      </c>
      <c r="AM29" s="3">
        <v>45818</v>
      </c>
      <c r="AN29" s="3">
        <v>45819</v>
      </c>
      <c r="AO29" s="3">
        <v>45819</v>
      </c>
      <c r="AP29" s="3">
        <v>45815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45808</v>
      </c>
      <c r="B30" s="14" t="s">
        <v>443</v>
      </c>
      <c r="C30" s="9" t="s">
        <v>73</v>
      </c>
      <c r="D30" s="13" t="s">
        <v>340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444</v>
      </c>
      <c r="T30" s="12">
        <v>45820</v>
      </c>
      <c r="U30" s="11">
        <v>20000</v>
      </c>
      <c r="V30" s="10">
        <v>0</v>
      </c>
      <c r="W30" s="10">
        <v>20000</v>
      </c>
      <c r="X30" s="10">
        <v>0</v>
      </c>
      <c r="Y30" s="10">
        <v>21000</v>
      </c>
      <c r="Z30" s="9" t="s">
        <v>186</v>
      </c>
      <c r="AA30" s="8">
        <v>18719.800000000003</v>
      </c>
      <c r="AB30" s="8">
        <v>18719.800000000003</v>
      </c>
      <c r="AC30" s="8">
        <v>0</v>
      </c>
      <c r="AD30" s="8">
        <v>0</v>
      </c>
      <c r="AE30" s="8">
        <v>0</v>
      </c>
      <c r="AF30" s="8">
        <v>0</v>
      </c>
      <c r="AG30" s="1" t="s">
        <v>122</v>
      </c>
      <c r="AH30" s="1" t="s">
        <v>74</v>
      </c>
      <c r="AI30" s="1">
        <v>2</v>
      </c>
      <c r="AJ30" s="3">
        <v>45820</v>
      </c>
      <c r="AK30" s="3">
        <v>0</v>
      </c>
      <c r="AL30" s="3">
        <v>45811</v>
      </c>
      <c r="AM30" s="3">
        <v>45818</v>
      </c>
      <c r="AN30" s="3">
        <v>45819</v>
      </c>
      <c r="AO30" s="3">
        <v>45819</v>
      </c>
      <c r="AP30" s="3">
        <v>45815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45808</v>
      </c>
      <c r="B31" s="14" t="s">
        <v>442</v>
      </c>
      <c r="C31" s="9" t="s">
        <v>73</v>
      </c>
      <c r="D31" s="13" t="s">
        <v>222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150</v>
      </c>
      <c r="T31" s="12">
        <v>45825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186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" t="s">
        <v>122</v>
      </c>
      <c r="AH31" s="1" t="s">
        <v>74</v>
      </c>
      <c r="AI31" s="1">
        <v>2</v>
      </c>
      <c r="AJ31" s="3">
        <v>45825</v>
      </c>
      <c r="AK31" s="3">
        <v>0</v>
      </c>
      <c r="AL31" s="3">
        <v>45816</v>
      </c>
      <c r="AM31" s="3">
        <v>45823</v>
      </c>
      <c r="AN31" s="3">
        <v>45824</v>
      </c>
      <c r="AO31" s="3">
        <v>45824</v>
      </c>
      <c r="AP31" s="3">
        <v>45820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45808</v>
      </c>
      <c r="B32" s="14" t="s">
        <v>443</v>
      </c>
      <c r="C32" s="9" t="s">
        <v>73</v>
      </c>
      <c r="D32" s="13" t="s">
        <v>340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444</v>
      </c>
      <c r="T32" s="12">
        <v>45825</v>
      </c>
      <c r="U32" s="11">
        <v>15000</v>
      </c>
      <c r="V32" s="10">
        <v>0</v>
      </c>
      <c r="W32" s="10">
        <v>15000</v>
      </c>
      <c r="X32" s="10">
        <v>0</v>
      </c>
      <c r="Y32" s="10">
        <v>15750</v>
      </c>
      <c r="Z32" s="9" t="s">
        <v>186</v>
      </c>
      <c r="AA32" s="8">
        <v>14039.85</v>
      </c>
      <c r="AB32" s="8">
        <v>1768</v>
      </c>
      <c r="AC32" s="8">
        <v>12271.85</v>
      </c>
      <c r="AD32" s="8">
        <v>0</v>
      </c>
      <c r="AE32" s="8">
        <v>0</v>
      </c>
      <c r="AF32" s="8">
        <v>0</v>
      </c>
      <c r="AG32" s="1" t="s">
        <v>61</v>
      </c>
      <c r="AH32" s="1" t="s">
        <v>74</v>
      </c>
      <c r="AI32" s="1">
        <v>2</v>
      </c>
      <c r="AJ32" s="3">
        <v>45825</v>
      </c>
      <c r="AK32" s="3">
        <v>0</v>
      </c>
      <c r="AL32" s="3">
        <v>45816</v>
      </c>
      <c r="AM32" s="3">
        <v>45823</v>
      </c>
      <c r="AN32" s="3">
        <v>45824</v>
      </c>
      <c r="AO32" s="3">
        <v>45824</v>
      </c>
      <c r="AP32" s="3">
        <v>45820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924.37028355555549</v>
      </c>
    </row>
    <row r="33" spans="1:56" ht="27.75" customHeight="1" x14ac:dyDescent="0.45">
      <c r="A33" s="3">
        <v>45812</v>
      </c>
      <c r="B33" s="14" t="s">
        <v>133</v>
      </c>
      <c r="C33" s="9" t="s">
        <v>73</v>
      </c>
      <c r="D33" s="13" t="s">
        <v>59</v>
      </c>
      <c r="E33" s="9">
        <v>19</v>
      </c>
      <c r="F33" s="9">
        <v>36</v>
      </c>
      <c r="G33" s="9" t="s">
        <v>60</v>
      </c>
      <c r="H33" s="9">
        <v>0</v>
      </c>
      <c r="I33" s="9">
        <v>75</v>
      </c>
      <c r="J33" s="9" t="s">
        <v>78</v>
      </c>
      <c r="K33" s="9">
        <v>5</v>
      </c>
      <c r="L33" s="9" t="s">
        <v>93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444</v>
      </c>
      <c r="T33" s="12">
        <v>45822</v>
      </c>
      <c r="U33" s="11">
        <v>10000</v>
      </c>
      <c r="V33" s="10">
        <v>0</v>
      </c>
      <c r="W33" s="10">
        <v>10000</v>
      </c>
      <c r="X33" s="10">
        <v>0</v>
      </c>
      <c r="Y33" s="10">
        <v>0</v>
      </c>
      <c r="Z33" s="9" t="s">
        <v>186</v>
      </c>
      <c r="AA33" s="8">
        <v>10477.5</v>
      </c>
      <c r="AB33" s="8">
        <v>0</v>
      </c>
      <c r="AC33" s="8">
        <v>10477.5</v>
      </c>
      <c r="AD33" s="8">
        <v>0</v>
      </c>
      <c r="AE33" s="8">
        <v>0</v>
      </c>
      <c r="AF33" s="8" t="s">
        <v>461</v>
      </c>
      <c r="AG33" s="1" t="s">
        <v>61</v>
      </c>
      <c r="AH33" s="1" t="s">
        <v>77</v>
      </c>
      <c r="AI33" s="1">
        <v>2</v>
      </c>
      <c r="AJ33" s="3">
        <v>45822</v>
      </c>
      <c r="AK33" s="3">
        <v>0</v>
      </c>
      <c r="AL33" s="3">
        <v>0</v>
      </c>
      <c r="AM33" s="3">
        <v>0</v>
      </c>
      <c r="AN33" s="3">
        <v>0</v>
      </c>
      <c r="AO33" s="3">
        <v>45820</v>
      </c>
      <c r="AP33" s="3">
        <v>45817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789.21186666666665</v>
      </c>
    </row>
    <row r="34" spans="1:56" ht="27.75" customHeight="1" x14ac:dyDescent="0.45">
      <c r="A34" s="3">
        <v>45812</v>
      </c>
      <c r="B34" s="14" t="s">
        <v>133</v>
      </c>
      <c r="C34" s="9" t="s">
        <v>73</v>
      </c>
      <c r="D34" s="13" t="s">
        <v>59</v>
      </c>
      <c r="E34" s="9">
        <v>19</v>
      </c>
      <c r="F34" s="9">
        <v>36</v>
      </c>
      <c r="G34" s="9" t="s">
        <v>60</v>
      </c>
      <c r="H34" s="9">
        <v>0</v>
      </c>
      <c r="I34" s="9">
        <v>75</v>
      </c>
      <c r="J34" s="9" t="s">
        <v>78</v>
      </c>
      <c r="K34" s="9">
        <v>5</v>
      </c>
      <c r="L34" s="9" t="s">
        <v>93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444</v>
      </c>
      <c r="T34" s="12">
        <v>45825</v>
      </c>
      <c r="U34" s="11">
        <v>10000</v>
      </c>
      <c r="V34" s="10">
        <v>0</v>
      </c>
      <c r="W34" s="10">
        <v>10000</v>
      </c>
      <c r="X34" s="10">
        <v>0</v>
      </c>
      <c r="Y34" s="10">
        <v>0</v>
      </c>
      <c r="Z34" s="9" t="s">
        <v>186</v>
      </c>
      <c r="AA34" s="8">
        <v>10477.5</v>
      </c>
      <c r="AB34" s="8">
        <v>0</v>
      </c>
      <c r="AC34" s="8">
        <v>10477.5</v>
      </c>
      <c r="AD34" s="8">
        <v>0</v>
      </c>
      <c r="AE34" s="8">
        <v>0</v>
      </c>
      <c r="AF34" s="8" t="s">
        <v>462</v>
      </c>
      <c r="AG34" s="1" t="s">
        <v>61</v>
      </c>
      <c r="AH34" s="1" t="s">
        <v>77</v>
      </c>
      <c r="AI34" s="1">
        <v>2</v>
      </c>
      <c r="AJ34" s="3">
        <v>45825</v>
      </c>
      <c r="AK34" s="3">
        <v>0</v>
      </c>
      <c r="AL34" s="3">
        <v>0</v>
      </c>
      <c r="AM34" s="3">
        <v>0</v>
      </c>
      <c r="AN34" s="3">
        <v>0</v>
      </c>
      <c r="AO34" s="3">
        <v>45823</v>
      </c>
      <c r="AP34" s="3">
        <v>45820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789.21186666666665</v>
      </c>
    </row>
    <row r="35" spans="1:56" ht="27.75" customHeight="1" x14ac:dyDescent="0.45">
      <c r="A35" s="3">
        <v>45812</v>
      </c>
      <c r="B35" s="14" t="s">
        <v>133</v>
      </c>
      <c r="C35" s="9" t="s">
        <v>73</v>
      </c>
      <c r="D35" s="13" t="s">
        <v>61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444</v>
      </c>
      <c r="T35" s="12">
        <v>45838</v>
      </c>
      <c r="U35" s="11">
        <v>98000</v>
      </c>
      <c r="V35" s="10">
        <v>0</v>
      </c>
      <c r="W35" s="10">
        <v>98000</v>
      </c>
      <c r="X35" s="10">
        <v>0</v>
      </c>
      <c r="Y35" s="10">
        <v>102900</v>
      </c>
      <c r="Z35" s="9" t="s">
        <v>186</v>
      </c>
      <c r="AA35" s="8">
        <v>86250.78</v>
      </c>
      <c r="AB35" s="8">
        <v>0</v>
      </c>
      <c r="AC35" s="8">
        <v>86250.78</v>
      </c>
      <c r="AD35" s="8">
        <v>0</v>
      </c>
      <c r="AE35" s="8">
        <v>0</v>
      </c>
      <c r="AF35" s="8">
        <v>0</v>
      </c>
      <c r="AG35" s="1" t="s">
        <v>61</v>
      </c>
      <c r="AH35" s="1" t="s">
        <v>74</v>
      </c>
      <c r="AI35" s="1">
        <v>2</v>
      </c>
      <c r="AJ35" s="3">
        <v>45838</v>
      </c>
      <c r="AK35" s="3">
        <v>0</v>
      </c>
      <c r="AL35" s="3">
        <v>45829</v>
      </c>
      <c r="AM35" s="3">
        <v>45836</v>
      </c>
      <c r="AN35" s="3">
        <v>45837</v>
      </c>
      <c r="AO35" s="3">
        <v>45837</v>
      </c>
      <c r="AP35" s="3">
        <v>45833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6496.7920864000016</v>
      </c>
    </row>
    <row r="36" spans="1:56" ht="27.75" customHeight="1" x14ac:dyDescent="0.45">
      <c r="A36" s="3">
        <v>45812</v>
      </c>
      <c r="B36" s="14" t="s">
        <v>133</v>
      </c>
      <c r="C36" s="9" t="s">
        <v>73</v>
      </c>
      <c r="D36" s="13" t="s">
        <v>61</v>
      </c>
      <c r="E36" s="9">
        <v>19</v>
      </c>
      <c r="F36" s="9">
        <v>30</v>
      </c>
      <c r="G36" s="9" t="s">
        <v>60</v>
      </c>
      <c r="H36" s="9">
        <v>0</v>
      </c>
      <c r="I36" s="9">
        <v>63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444</v>
      </c>
      <c r="T36" s="12">
        <v>45838</v>
      </c>
      <c r="U36" s="11">
        <v>25000</v>
      </c>
      <c r="V36" s="10">
        <v>0</v>
      </c>
      <c r="W36" s="10">
        <v>25000</v>
      </c>
      <c r="X36" s="10">
        <v>0</v>
      </c>
      <c r="Y36" s="10">
        <v>26250</v>
      </c>
      <c r="Z36" s="9" t="s">
        <v>186</v>
      </c>
      <c r="AA36" s="8">
        <v>22002.749999999996</v>
      </c>
      <c r="AB36" s="8">
        <v>0</v>
      </c>
      <c r="AC36" s="8">
        <v>22002.749999999996</v>
      </c>
      <c r="AD36" s="8">
        <v>0</v>
      </c>
      <c r="AE36" s="8">
        <v>0</v>
      </c>
      <c r="AF36" s="8">
        <v>0</v>
      </c>
      <c r="AG36" s="1" t="s">
        <v>121</v>
      </c>
      <c r="AH36" s="1" t="s">
        <v>74</v>
      </c>
      <c r="AI36" s="1">
        <v>2</v>
      </c>
      <c r="AJ36" s="3">
        <v>45838</v>
      </c>
      <c r="AK36" s="3">
        <v>0</v>
      </c>
      <c r="AL36" s="3">
        <v>45829</v>
      </c>
      <c r="AM36" s="3">
        <v>45836</v>
      </c>
      <c r="AN36" s="3">
        <v>45837</v>
      </c>
      <c r="AO36" s="3">
        <v>45837</v>
      </c>
      <c r="AP36" s="3">
        <v>45833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1657.34492</v>
      </c>
    </row>
    <row r="37" spans="1:56" ht="27.75" customHeight="1" x14ac:dyDescent="0.45">
      <c r="A37" s="3">
        <v>45812</v>
      </c>
      <c r="B37" s="14" t="s">
        <v>133</v>
      </c>
      <c r="C37" s="9" t="s">
        <v>73</v>
      </c>
      <c r="D37" s="13" t="s">
        <v>61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444</v>
      </c>
      <c r="T37" s="12">
        <v>45838</v>
      </c>
      <c r="U37" s="11">
        <v>25000</v>
      </c>
      <c r="V37" s="10">
        <v>0</v>
      </c>
      <c r="W37" s="10">
        <v>25000</v>
      </c>
      <c r="X37" s="10">
        <v>0</v>
      </c>
      <c r="Y37" s="10">
        <v>26250</v>
      </c>
      <c r="Z37" s="9" t="s">
        <v>186</v>
      </c>
      <c r="AA37" s="8">
        <v>23399.750000000004</v>
      </c>
      <c r="AB37" s="8">
        <v>0</v>
      </c>
      <c r="AC37" s="8">
        <v>23399.750000000004</v>
      </c>
      <c r="AD37" s="8">
        <v>0</v>
      </c>
      <c r="AE37" s="8">
        <v>0</v>
      </c>
      <c r="AF37" s="8">
        <v>0</v>
      </c>
      <c r="AG37" s="1" t="s">
        <v>119</v>
      </c>
      <c r="AH37" s="1" t="s">
        <v>74</v>
      </c>
      <c r="AI37" s="1">
        <v>2</v>
      </c>
      <c r="AJ37" s="3">
        <v>45838</v>
      </c>
      <c r="AK37" s="3">
        <v>0</v>
      </c>
      <c r="AL37" s="3">
        <v>45829</v>
      </c>
      <c r="AM37" s="3">
        <v>45836</v>
      </c>
      <c r="AN37" s="3">
        <v>45837</v>
      </c>
      <c r="AO37" s="3">
        <v>45837</v>
      </c>
      <c r="AP37" s="3">
        <v>45833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1762.5731688888891</v>
      </c>
    </row>
    <row r="38" spans="1:56" ht="27.75" customHeight="1" x14ac:dyDescent="0.45">
      <c r="A38" s="3" t="s">
        <v>141</v>
      </c>
      <c r="B38" s="14" t="s">
        <v>141</v>
      </c>
      <c r="C38" s="9" t="s">
        <v>73</v>
      </c>
      <c r="D38" s="13" t="s">
        <v>61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150</v>
      </c>
      <c r="T38" s="12">
        <v>45838</v>
      </c>
      <c r="U38" s="11">
        <v>275000</v>
      </c>
      <c r="V38" s="10">
        <v>0</v>
      </c>
      <c r="W38" s="10">
        <v>275000</v>
      </c>
      <c r="X38" s="10">
        <v>0</v>
      </c>
      <c r="Y38" s="10">
        <v>288750</v>
      </c>
      <c r="Z38" s="9" t="s">
        <v>186</v>
      </c>
      <c r="AA38" s="8">
        <v>242030.25</v>
      </c>
      <c r="AB38" s="8">
        <v>0</v>
      </c>
      <c r="AC38" s="8">
        <v>242030.25</v>
      </c>
      <c r="AD38" s="8">
        <v>0</v>
      </c>
      <c r="AE38" s="8">
        <v>0</v>
      </c>
      <c r="AF38" s="8">
        <v>0</v>
      </c>
      <c r="AG38" s="1" t="s">
        <v>120</v>
      </c>
      <c r="AH38" s="1" t="s">
        <v>74</v>
      </c>
      <c r="AI38" s="1">
        <v>2</v>
      </c>
      <c r="AJ38" s="3">
        <v>45838</v>
      </c>
      <c r="AK38" s="3">
        <v>0</v>
      </c>
      <c r="AL38" s="3">
        <v>45829</v>
      </c>
      <c r="AM38" s="3">
        <v>45836</v>
      </c>
      <c r="AN38" s="3">
        <v>45837</v>
      </c>
      <c r="AO38" s="3">
        <v>45837</v>
      </c>
      <c r="AP38" s="3">
        <v>45833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18230.794120000006</v>
      </c>
    </row>
    <row r="39" spans="1:56" ht="27.75" customHeight="1" x14ac:dyDescent="0.45">
      <c r="A39" s="3">
        <v>0</v>
      </c>
      <c r="B39" s="14" t="s">
        <v>133</v>
      </c>
      <c r="C39" s="9" t="s">
        <v>73</v>
      </c>
      <c r="D39" s="13" t="s">
        <v>210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150</v>
      </c>
      <c r="T39" s="12" t="s">
        <v>63</v>
      </c>
      <c r="U39" s="11">
        <v>5000</v>
      </c>
      <c r="V39" s="10">
        <v>0</v>
      </c>
      <c r="W39" s="10">
        <v>5000</v>
      </c>
      <c r="X39" s="10">
        <v>5300</v>
      </c>
      <c r="Y39" s="10">
        <v>0</v>
      </c>
      <c r="Z39" s="9" t="s">
        <v>186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1" t="s">
        <v>119</v>
      </c>
      <c r="AH39" s="1" t="s">
        <v>74</v>
      </c>
      <c r="AI39" s="1">
        <v>2</v>
      </c>
      <c r="AJ39" s="3" t="s">
        <v>63</v>
      </c>
      <c r="AK39" s="3">
        <v>0</v>
      </c>
      <c r="AL39" s="3" t="e">
        <v>#VALUE!</v>
      </c>
      <c r="AM39" s="3" t="e">
        <v>#VALUE!</v>
      </c>
      <c r="AN39" s="3" t="e">
        <v>#VALUE!</v>
      </c>
      <c r="AO39" s="3" t="e">
        <v>#VALUE!</v>
      </c>
      <c r="AP39" s="3" t="e">
        <v>#VALUE!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0</v>
      </c>
    </row>
    <row r="40" spans="1:56" ht="27.75" customHeight="1" x14ac:dyDescent="0.45">
      <c r="A40" s="3">
        <v>0</v>
      </c>
      <c r="B40" s="14">
        <v>0</v>
      </c>
      <c r="C40" s="9">
        <v>0</v>
      </c>
      <c r="D40" s="13">
        <v>0</v>
      </c>
      <c r="E40" s="9">
        <v>19</v>
      </c>
      <c r="F40" s="9">
        <v>30</v>
      </c>
      <c r="G40" s="9">
        <v>0</v>
      </c>
      <c r="H40" s="9">
        <v>0</v>
      </c>
      <c r="I40" s="9">
        <v>63</v>
      </c>
      <c r="J40" s="9" t="s">
        <v>78</v>
      </c>
      <c r="K40" s="9">
        <v>5</v>
      </c>
      <c r="L40" s="9">
        <v>0</v>
      </c>
      <c r="M40" s="10">
        <v>0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>
        <v>0</v>
      </c>
      <c r="T40" s="12"/>
      <c r="U40" s="11">
        <v>0</v>
      </c>
      <c r="V40" s="10">
        <v>0</v>
      </c>
      <c r="W40" s="10">
        <v>0</v>
      </c>
      <c r="X40" s="10">
        <v>0</v>
      </c>
      <c r="Y40" s="10">
        <v>0</v>
      </c>
      <c r="Z40" s="9" t="s">
        <v>186</v>
      </c>
      <c r="AA40" s="8">
        <v>436199.28</v>
      </c>
      <c r="AB40" s="8">
        <v>29288.9</v>
      </c>
      <c r="AC40" s="8">
        <v>406910.38</v>
      </c>
      <c r="AD40" s="8">
        <v>0</v>
      </c>
      <c r="AE40" s="8">
        <v>0</v>
      </c>
      <c r="AF40" s="8" t="s">
        <v>58</v>
      </c>
      <c r="AG40" s="1" t="s">
        <v>119</v>
      </c>
      <c r="AH40" s="1">
        <v>0</v>
      </c>
      <c r="AI40" s="1" t="s">
        <v>15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188</v>
      </c>
      <c r="BD40" s="56">
        <v>0</v>
      </c>
    </row>
    <row r="41" spans="1:56" ht="27.75" customHeight="1" x14ac:dyDescent="0.45">
      <c r="A41" s="3">
        <v>45803</v>
      </c>
      <c r="B41" s="14" t="s">
        <v>405</v>
      </c>
      <c r="C41" s="9" t="s">
        <v>402</v>
      </c>
      <c r="D41" s="13" t="s">
        <v>406</v>
      </c>
      <c r="E41" s="9">
        <v>19</v>
      </c>
      <c r="F41" s="9">
        <v>34</v>
      </c>
      <c r="G41" s="9" t="s">
        <v>60</v>
      </c>
      <c r="H41" s="9" t="s">
        <v>76</v>
      </c>
      <c r="I41" s="9">
        <v>84</v>
      </c>
      <c r="J41" s="9" t="s">
        <v>57</v>
      </c>
      <c r="K41" s="9">
        <v>5</v>
      </c>
      <c r="L41" s="9" t="s">
        <v>91</v>
      </c>
      <c r="M41" s="10">
        <v>20</v>
      </c>
      <c r="N41" s="9">
        <v>37</v>
      </c>
      <c r="O41" s="9">
        <v>40</v>
      </c>
      <c r="P41" s="10">
        <v>182.56479615999996</v>
      </c>
      <c r="Q41" s="10">
        <v>0</v>
      </c>
      <c r="R41" s="10">
        <v>182.56479615999996</v>
      </c>
      <c r="S41" s="9" t="s">
        <v>67</v>
      </c>
      <c r="T41" s="12">
        <v>45817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248</v>
      </c>
      <c r="AA41" s="8">
        <v>9918.7000000000007</v>
      </c>
      <c r="AB41" s="8">
        <v>9918.7000000000007</v>
      </c>
      <c r="AC41" s="8">
        <v>0</v>
      </c>
      <c r="AD41" s="8">
        <v>0</v>
      </c>
      <c r="AE41" s="8">
        <v>9918.7000000000007</v>
      </c>
      <c r="AF41" s="8">
        <v>0</v>
      </c>
      <c r="AG41" s="1" t="s">
        <v>119</v>
      </c>
      <c r="AH41" s="1" t="s">
        <v>68</v>
      </c>
      <c r="AI41" s="1">
        <v>4</v>
      </c>
      <c r="AJ41" s="3">
        <v>45817</v>
      </c>
      <c r="AK41" s="3">
        <v>45813</v>
      </c>
      <c r="AL41" s="3">
        <v>45807</v>
      </c>
      <c r="AM41" s="3">
        <v>45814</v>
      </c>
      <c r="AN41" s="3">
        <v>45815</v>
      </c>
      <c r="AO41" s="3">
        <v>45815</v>
      </c>
      <c r="AP41" s="3">
        <v>45812</v>
      </c>
      <c r="AQ41" s="3">
        <v>45816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69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104</v>
      </c>
      <c r="BD41" s="56">
        <v>0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56</v>
      </c>
      <c r="J42" s="9" t="s">
        <v>57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 t="s">
        <v>96</v>
      </c>
      <c r="W42" s="10">
        <v>0</v>
      </c>
      <c r="X42" s="10">
        <v>0</v>
      </c>
      <c r="Y42" s="10">
        <v>0</v>
      </c>
      <c r="Z42" s="9" t="s">
        <v>248</v>
      </c>
      <c r="AA42" s="8">
        <v>9918.7000000000007</v>
      </c>
      <c r="AB42" s="8">
        <v>9918.7000000000007</v>
      </c>
      <c r="AC42" s="8">
        <v>0</v>
      </c>
      <c r="AD42" s="8">
        <v>0</v>
      </c>
      <c r="AE42" s="8">
        <v>9918.7000000000007</v>
      </c>
      <c r="AF42" s="8" t="s">
        <v>58</v>
      </c>
      <c r="AG42" s="1" t="s">
        <v>120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249</v>
      </c>
      <c r="BD42" s="56">
        <v>0</v>
      </c>
    </row>
    <row r="43" spans="1:56" ht="27.75" customHeight="1" x14ac:dyDescent="0.45">
      <c r="A43" s="3">
        <v>45796</v>
      </c>
      <c r="B43" s="14" t="s">
        <v>368</v>
      </c>
      <c r="C43" s="9" t="s">
        <v>147</v>
      </c>
      <c r="D43" s="13" t="s">
        <v>359</v>
      </c>
      <c r="E43" s="9">
        <v>19</v>
      </c>
      <c r="F43" s="9">
        <v>34</v>
      </c>
      <c r="G43" s="9" t="s">
        <v>60</v>
      </c>
      <c r="H43" s="9" t="s">
        <v>76</v>
      </c>
      <c r="I43" s="9">
        <v>100</v>
      </c>
      <c r="J43" s="9" t="s">
        <v>57</v>
      </c>
      <c r="K43" s="9">
        <v>5</v>
      </c>
      <c r="L43" s="9" t="s">
        <v>221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112</v>
      </c>
      <c r="T43" s="12" t="s">
        <v>63</v>
      </c>
      <c r="U43" s="11">
        <v>503</v>
      </c>
      <c r="V43" s="10">
        <v>0</v>
      </c>
      <c r="W43" s="10">
        <v>503</v>
      </c>
      <c r="X43" s="10">
        <v>5250</v>
      </c>
      <c r="Y43" s="10">
        <v>0</v>
      </c>
      <c r="Z43" s="9" t="s">
        <v>116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1" t="s">
        <v>119</v>
      </c>
      <c r="AH43" s="1" t="s">
        <v>75</v>
      </c>
      <c r="AI43" s="1">
        <v>4</v>
      </c>
      <c r="AJ43" s="3" t="s">
        <v>63</v>
      </c>
      <c r="AK43" s="3" t="e">
        <v>#VALUE!</v>
      </c>
      <c r="AL43" s="3" t="e">
        <v>#VALUE!</v>
      </c>
      <c r="AM43" s="3" t="e">
        <v>#VALUE!</v>
      </c>
      <c r="AN43" s="3" t="e">
        <v>#VALUE!</v>
      </c>
      <c r="AO43" s="3" t="e">
        <v>#VALUE!</v>
      </c>
      <c r="AP43" s="3" t="e">
        <v>#VALUE!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214</v>
      </c>
      <c r="BD43" s="56">
        <v>0</v>
      </c>
    </row>
    <row r="44" spans="1:56" ht="27.7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34</v>
      </c>
      <c r="G44" s="9" t="s">
        <v>60</v>
      </c>
      <c r="H44" s="9">
        <v>0</v>
      </c>
      <c r="I44" s="9">
        <v>80</v>
      </c>
      <c r="J44" s="9" t="s">
        <v>57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116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58</v>
      </c>
      <c r="AG44" s="1" t="s">
        <v>119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215</v>
      </c>
      <c r="BD44" s="56">
        <v>0</v>
      </c>
    </row>
    <row r="45" spans="1:56" ht="27.75" customHeight="1" x14ac:dyDescent="0.45">
      <c r="A45" s="3" t="s">
        <v>141</v>
      </c>
      <c r="B45" s="14" t="s">
        <v>141</v>
      </c>
      <c r="C45" s="9" t="s">
        <v>330</v>
      </c>
      <c r="D45" s="13" t="s">
        <v>331</v>
      </c>
      <c r="E45" s="9">
        <v>20</v>
      </c>
      <c r="F45" s="9">
        <v>32</v>
      </c>
      <c r="G45" s="9" t="s">
        <v>60</v>
      </c>
      <c r="H45" s="9">
        <v>0</v>
      </c>
      <c r="I45" s="9">
        <v>60</v>
      </c>
      <c r="J45" s="9" t="s">
        <v>57</v>
      </c>
      <c r="K45" s="9">
        <v>5</v>
      </c>
      <c r="L45" s="9" t="s">
        <v>93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71</v>
      </c>
      <c r="T45" s="12">
        <v>45838</v>
      </c>
      <c r="U45" s="11">
        <v>20000</v>
      </c>
      <c r="V45" s="10">
        <v>0</v>
      </c>
      <c r="W45" s="10">
        <v>20000</v>
      </c>
      <c r="X45" s="10">
        <v>0</v>
      </c>
      <c r="Y45" s="10">
        <v>21000</v>
      </c>
      <c r="Z45" s="9" t="s">
        <v>146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>
        <v>0</v>
      </c>
      <c r="AG45" s="1" t="s">
        <v>119</v>
      </c>
      <c r="AH45" s="1" t="s">
        <v>74</v>
      </c>
      <c r="AI45" s="1">
        <v>2</v>
      </c>
      <c r="AJ45" s="3">
        <v>45838</v>
      </c>
      <c r="AK45" s="3">
        <v>0</v>
      </c>
      <c r="AL45" s="3">
        <v>45829</v>
      </c>
      <c r="AM45" s="3">
        <v>45836</v>
      </c>
      <c r="AN45" s="3">
        <v>45837</v>
      </c>
      <c r="AO45" s="3">
        <v>45837</v>
      </c>
      <c r="AP45" s="3">
        <v>45833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1149.1877222222222</v>
      </c>
    </row>
    <row r="46" spans="1:56" ht="27.75" customHeight="1" x14ac:dyDescent="0.45">
      <c r="A46" s="3">
        <v>0</v>
      </c>
      <c r="B46" s="14">
        <v>0</v>
      </c>
      <c r="C46" s="9">
        <v>0</v>
      </c>
      <c r="D46" s="13">
        <v>0</v>
      </c>
      <c r="E46" s="9">
        <v>20</v>
      </c>
      <c r="F46" s="9">
        <v>37</v>
      </c>
      <c r="G46" s="9" t="s">
        <v>60</v>
      </c>
      <c r="H46" s="9">
        <v>0</v>
      </c>
      <c r="I46" s="9">
        <v>65</v>
      </c>
      <c r="J46" s="9" t="s">
        <v>57</v>
      </c>
      <c r="K46" s="9">
        <v>5</v>
      </c>
      <c r="L46" s="9">
        <v>0</v>
      </c>
      <c r="M46" s="10">
        <v>0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>
        <v>0</v>
      </c>
      <c r="T46" s="12"/>
      <c r="U46" s="11">
        <v>0</v>
      </c>
      <c r="V46" s="10">
        <v>0</v>
      </c>
      <c r="W46" s="10">
        <v>0</v>
      </c>
      <c r="X46" s="10">
        <v>0</v>
      </c>
      <c r="Y46" s="10">
        <v>0</v>
      </c>
      <c r="Z46" s="9" t="s">
        <v>146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 t="s">
        <v>58</v>
      </c>
      <c r="AG46" s="1" t="s">
        <v>121</v>
      </c>
      <c r="AH46" s="1">
        <v>0</v>
      </c>
      <c r="AI46" s="1" t="s">
        <v>15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0</v>
      </c>
    </row>
    <row r="47" spans="1:56" ht="27.75" customHeight="1" x14ac:dyDescent="0.45">
      <c r="A47" s="3">
        <v>45796</v>
      </c>
      <c r="B47" s="14" t="s">
        <v>369</v>
      </c>
      <c r="C47" s="9" t="s">
        <v>147</v>
      </c>
      <c r="D47" s="13" t="s">
        <v>360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112</v>
      </c>
      <c r="T47" s="12" t="s">
        <v>63</v>
      </c>
      <c r="U47" s="11">
        <v>366</v>
      </c>
      <c r="V47" s="10">
        <v>0</v>
      </c>
      <c r="W47" s="10">
        <v>366</v>
      </c>
      <c r="X47" s="10">
        <v>5113</v>
      </c>
      <c r="Y47" s="10">
        <v>0</v>
      </c>
      <c r="Z47" s="9" t="s">
        <v>81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120</v>
      </c>
      <c r="AH47" s="1" t="s">
        <v>75</v>
      </c>
      <c r="AI47" s="1">
        <v>4</v>
      </c>
      <c r="AJ47" s="3" t="s">
        <v>63</v>
      </c>
      <c r="AK47" s="3" t="e">
        <v>#VALUE!</v>
      </c>
      <c r="AL47" s="3" t="e">
        <v>#VALUE!</v>
      </c>
      <c r="AM47" s="3" t="e">
        <v>#VALUE!</v>
      </c>
      <c r="AN47" s="3" t="e">
        <v>#VALUE!</v>
      </c>
      <c r="AO47" s="3" t="e">
        <v>#VALUE!</v>
      </c>
      <c r="AP47" s="3" t="e">
        <v>#VALUE!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0</v>
      </c>
    </row>
    <row r="48" spans="1:56" ht="27.75" customHeight="1" x14ac:dyDescent="0.45">
      <c r="A48" s="3">
        <v>45796</v>
      </c>
      <c r="B48" s="14" t="s">
        <v>369</v>
      </c>
      <c r="C48" s="9" t="s">
        <v>147</v>
      </c>
      <c r="D48" s="13" t="s">
        <v>361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>
        <v>45814</v>
      </c>
      <c r="U48" s="11">
        <v>3280</v>
      </c>
      <c r="V48" s="10">
        <v>0</v>
      </c>
      <c r="W48" s="10">
        <v>3280</v>
      </c>
      <c r="X48" s="10">
        <v>5975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119</v>
      </c>
      <c r="AH48" s="1" t="s">
        <v>75</v>
      </c>
      <c r="AI48" s="1">
        <v>4</v>
      </c>
      <c r="AJ48" s="3">
        <v>45814</v>
      </c>
      <c r="AK48" s="3">
        <v>45810</v>
      </c>
      <c r="AL48" s="3">
        <v>45803</v>
      </c>
      <c r="AM48" s="3">
        <v>45811</v>
      </c>
      <c r="AN48" s="3">
        <v>45812</v>
      </c>
      <c r="AO48" s="3">
        <v>45813</v>
      </c>
      <c r="AP48" s="3">
        <v>45809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7.75" customHeight="1" x14ac:dyDescent="0.45">
      <c r="A49" s="3">
        <v>45796</v>
      </c>
      <c r="B49" s="14" t="s">
        <v>370</v>
      </c>
      <c r="C49" s="9" t="s">
        <v>147</v>
      </c>
      <c r="D49" s="13" t="s">
        <v>261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45814</v>
      </c>
      <c r="U49" s="11">
        <v>3853</v>
      </c>
      <c r="V49" s="10">
        <v>0</v>
      </c>
      <c r="W49" s="10">
        <v>3853</v>
      </c>
      <c r="X49" s="10">
        <v>15401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45814</v>
      </c>
      <c r="AK49" s="3">
        <v>45810</v>
      </c>
      <c r="AL49" s="3">
        <v>45803</v>
      </c>
      <c r="AM49" s="3">
        <v>45811</v>
      </c>
      <c r="AN49" s="3">
        <v>45812</v>
      </c>
      <c r="AO49" s="3">
        <v>45813</v>
      </c>
      <c r="AP49" s="3">
        <v>45809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7.75" customHeight="1" x14ac:dyDescent="0.45">
      <c r="A50" s="3">
        <v>45796</v>
      </c>
      <c r="B50" s="14" t="s">
        <v>370</v>
      </c>
      <c r="C50" s="9" t="s">
        <v>147</v>
      </c>
      <c r="D50" s="13" t="s">
        <v>209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45814</v>
      </c>
      <c r="U50" s="11">
        <v>4349</v>
      </c>
      <c r="V50" s="10">
        <v>0</v>
      </c>
      <c r="W50" s="10">
        <v>4349</v>
      </c>
      <c r="X50" s="10">
        <v>0</v>
      </c>
      <c r="Y50" s="10">
        <v>4566.45</v>
      </c>
      <c r="Z50" s="9" t="s">
        <v>81</v>
      </c>
      <c r="AA50" s="8">
        <v>4556.6647499999999</v>
      </c>
      <c r="AB50" s="8">
        <v>4556.6647499999999</v>
      </c>
      <c r="AC50" s="8">
        <v>0</v>
      </c>
      <c r="AD50" s="8">
        <v>0</v>
      </c>
      <c r="AE50" s="8">
        <v>4556.6647499999999</v>
      </c>
      <c r="AF50" s="8">
        <v>0</v>
      </c>
      <c r="AG50" s="1" t="s">
        <v>121</v>
      </c>
      <c r="AH50" s="1" t="s">
        <v>75</v>
      </c>
      <c r="AI50" s="1">
        <v>4</v>
      </c>
      <c r="AJ50" s="3">
        <v>45814</v>
      </c>
      <c r="AK50" s="3">
        <v>45810</v>
      </c>
      <c r="AL50" s="3">
        <v>45803</v>
      </c>
      <c r="AM50" s="3">
        <v>45811</v>
      </c>
      <c r="AN50" s="3">
        <v>45812</v>
      </c>
      <c r="AO50" s="3">
        <v>45813</v>
      </c>
      <c r="AP50" s="3">
        <v>45809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45796</v>
      </c>
      <c r="B51" s="14" t="s">
        <v>371</v>
      </c>
      <c r="C51" s="9" t="s">
        <v>147</v>
      </c>
      <c r="D51" s="13" t="s">
        <v>293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 t="s">
        <v>63</v>
      </c>
      <c r="U51" s="11">
        <v>179</v>
      </c>
      <c r="V51" s="10">
        <v>0</v>
      </c>
      <c r="W51" s="10">
        <v>179</v>
      </c>
      <c r="X51" s="10">
        <v>11000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123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45796</v>
      </c>
      <c r="B52" s="14" t="s">
        <v>371</v>
      </c>
      <c r="C52" s="9" t="s">
        <v>147</v>
      </c>
      <c r="D52" s="13" t="s">
        <v>362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302</v>
      </c>
      <c r="V52" s="10">
        <v>0</v>
      </c>
      <c r="W52" s="10">
        <v>302</v>
      </c>
      <c r="X52" s="10">
        <v>5300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120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45796</v>
      </c>
      <c r="B53" s="14" t="s">
        <v>372</v>
      </c>
      <c r="C53" s="9" t="s">
        <v>147</v>
      </c>
      <c r="D53" s="13" t="s">
        <v>136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1200</v>
      </c>
      <c r="V53" s="10">
        <v>0</v>
      </c>
      <c r="W53" s="10">
        <v>1200</v>
      </c>
      <c r="X53" s="10">
        <v>10700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121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45796</v>
      </c>
      <c r="B54" s="14" t="s">
        <v>373</v>
      </c>
      <c r="C54" s="9" t="s">
        <v>147</v>
      </c>
      <c r="D54" s="13" t="s">
        <v>154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45814</v>
      </c>
      <c r="U54" s="11">
        <v>40000</v>
      </c>
      <c r="V54" s="10">
        <v>0</v>
      </c>
      <c r="W54" s="10">
        <v>40000</v>
      </c>
      <c r="X54" s="10">
        <v>11000</v>
      </c>
      <c r="Y54" s="10">
        <v>30450</v>
      </c>
      <c r="Z54" s="9" t="s">
        <v>81</v>
      </c>
      <c r="AA54" s="8">
        <v>31903.987500000003</v>
      </c>
      <c r="AB54" s="8">
        <v>31903.987500000003</v>
      </c>
      <c r="AC54" s="8">
        <v>0</v>
      </c>
      <c r="AD54" s="8">
        <v>0</v>
      </c>
      <c r="AE54" s="8">
        <v>31903.987500000003</v>
      </c>
      <c r="AF54" s="8">
        <v>0</v>
      </c>
      <c r="AG54" s="1" t="s">
        <v>119</v>
      </c>
      <c r="AH54" s="1" t="s">
        <v>75</v>
      </c>
      <c r="AI54" s="1">
        <v>4</v>
      </c>
      <c r="AJ54" s="3">
        <v>45814</v>
      </c>
      <c r="AK54" s="3">
        <v>45810</v>
      </c>
      <c r="AL54" s="3">
        <v>45803</v>
      </c>
      <c r="AM54" s="3">
        <v>45811</v>
      </c>
      <c r="AN54" s="3">
        <v>45812</v>
      </c>
      <c r="AO54" s="3">
        <v>45813</v>
      </c>
      <c r="AP54" s="3">
        <v>45809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 t="s">
        <v>364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45766</v>
      </c>
      <c r="B55" s="14" t="s">
        <v>323</v>
      </c>
      <c r="C55" s="9" t="s">
        <v>147</v>
      </c>
      <c r="D55" s="13" t="s">
        <v>154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221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45814</v>
      </c>
      <c r="U55" s="11">
        <v>1866</v>
      </c>
      <c r="V55" s="10">
        <v>608</v>
      </c>
      <c r="W55" s="10">
        <v>1258</v>
      </c>
      <c r="X55" s="10">
        <v>0</v>
      </c>
      <c r="Y55" s="10">
        <v>1320.9</v>
      </c>
      <c r="Z55" s="9" t="s">
        <v>81</v>
      </c>
      <c r="AA55" s="8">
        <v>1318.0695000000003</v>
      </c>
      <c r="AB55" s="8">
        <v>1318.0695000000003</v>
      </c>
      <c r="AC55" s="8">
        <v>0</v>
      </c>
      <c r="AD55" s="8">
        <v>0</v>
      </c>
      <c r="AE55" s="8">
        <v>1318.0695000000003</v>
      </c>
      <c r="AF55" s="8" t="s">
        <v>240</v>
      </c>
      <c r="AG55" s="1" t="s">
        <v>121</v>
      </c>
      <c r="AH55" s="1" t="s">
        <v>75</v>
      </c>
      <c r="AI55" s="1">
        <v>4</v>
      </c>
      <c r="AJ55" s="3">
        <v>45814</v>
      </c>
      <c r="AK55" s="3">
        <v>45810</v>
      </c>
      <c r="AL55" s="3">
        <v>45803</v>
      </c>
      <c r="AM55" s="3">
        <v>45811</v>
      </c>
      <c r="AN55" s="3">
        <v>45812</v>
      </c>
      <c r="AO55" s="3">
        <v>45813</v>
      </c>
      <c r="AP55" s="3">
        <v>45809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45796</v>
      </c>
      <c r="B56" s="14" t="s">
        <v>374</v>
      </c>
      <c r="C56" s="9" t="s">
        <v>147</v>
      </c>
      <c r="D56" s="13" t="s">
        <v>263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91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45814</v>
      </c>
      <c r="U56" s="11">
        <v>10000</v>
      </c>
      <c r="V56" s="10">
        <v>0</v>
      </c>
      <c r="W56" s="10">
        <v>10000</v>
      </c>
      <c r="X56" s="10">
        <v>12101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120</v>
      </c>
      <c r="AH56" s="1" t="s">
        <v>75</v>
      </c>
      <c r="AI56" s="1">
        <v>4</v>
      </c>
      <c r="AJ56" s="3">
        <v>45814</v>
      </c>
      <c r="AK56" s="3">
        <v>45810</v>
      </c>
      <c r="AL56" s="3">
        <v>45803</v>
      </c>
      <c r="AM56" s="3">
        <v>45811</v>
      </c>
      <c r="AN56" s="3">
        <v>45812</v>
      </c>
      <c r="AO56" s="3">
        <v>45813</v>
      </c>
      <c r="AP56" s="3">
        <v>45809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45766</v>
      </c>
      <c r="B57" s="14" t="s">
        <v>323</v>
      </c>
      <c r="C57" s="9" t="s">
        <v>147</v>
      </c>
      <c r="D57" s="13" t="s">
        <v>263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221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45814</v>
      </c>
      <c r="U57" s="11">
        <v>1120</v>
      </c>
      <c r="V57" s="10">
        <v>700</v>
      </c>
      <c r="W57" s="10">
        <v>420</v>
      </c>
      <c r="X57" s="10">
        <v>1200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240</v>
      </c>
      <c r="AG57" s="1" t="s">
        <v>120</v>
      </c>
      <c r="AH57" s="1" t="s">
        <v>75</v>
      </c>
      <c r="AI57" s="1">
        <v>4</v>
      </c>
      <c r="AJ57" s="3">
        <v>45814</v>
      </c>
      <c r="AK57" s="3">
        <v>45810</v>
      </c>
      <c r="AL57" s="3">
        <v>45803</v>
      </c>
      <c r="AM57" s="3">
        <v>45811</v>
      </c>
      <c r="AN57" s="3">
        <v>45812</v>
      </c>
      <c r="AO57" s="3">
        <v>45813</v>
      </c>
      <c r="AP57" s="3">
        <v>45809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45720</v>
      </c>
      <c r="B58" s="14" t="s">
        <v>295</v>
      </c>
      <c r="C58" s="9" t="s">
        <v>111</v>
      </c>
      <c r="D58" s="13" t="s">
        <v>319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92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45817</v>
      </c>
      <c r="U58" s="11">
        <v>3000</v>
      </c>
      <c r="V58" s="10">
        <v>0</v>
      </c>
      <c r="W58" s="10">
        <v>3000</v>
      </c>
      <c r="X58" s="10">
        <v>3300</v>
      </c>
      <c r="Y58" s="10">
        <v>0</v>
      </c>
      <c r="Z58" s="9" t="s">
        <v>81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120</v>
      </c>
      <c r="AH58" s="1" t="s">
        <v>75</v>
      </c>
      <c r="AI58" s="1">
        <v>4</v>
      </c>
      <c r="AJ58" s="3">
        <v>45817</v>
      </c>
      <c r="AK58" s="3">
        <v>45813</v>
      </c>
      <c r="AL58" s="3">
        <v>45806</v>
      </c>
      <c r="AM58" s="3">
        <v>45814</v>
      </c>
      <c r="AN58" s="3">
        <v>45815</v>
      </c>
      <c r="AO58" s="3">
        <v>45816</v>
      </c>
      <c r="AP58" s="3">
        <v>45812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45799</v>
      </c>
      <c r="B59" s="14" t="s">
        <v>407</v>
      </c>
      <c r="C59" s="9" t="s">
        <v>385</v>
      </c>
      <c r="D59" s="13" t="s">
        <v>386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45819</v>
      </c>
      <c r="U59" s="11">
        <v>12000</v>
      </c>
      <c r="V59" s="10">
        <v>0</v>
      </c>
      <c r="W59" s="10">
        <v>12000</v>
      </c>
      <c r="X59" s="10">
        <v>0</v>
      </c>
      <c r="Y59" s="10">
        <v>12600</v>
      </c>
      <c r="Z59" s="9" t="s">
        <v>81</v>
      </c>
      <c r="AA59" s="8">
        <v>11902.44</v>
      </c>
      <c r="AB59" s="8">
        <v>11902.44</v>
      </c>
      <c r="AC59" s="8">
        <v>0</v>
      </c>
      <c r="AD59" s="8">
        <v>0</v>
      </c>
      <c r="AE59" s="8">
        <v>11902.44</v>
      </c>
      <c r="AF59" s="8" t="s">
        <v>240</v>
      </c>
      <c r="AG59" s="1" t="s">
        <v>120</v>
      </c>
      <c r="AH59" s="1" t="s">
        <v>75</v>
      </c>
      <c r="AI59" s="1">
        <v>4</v>
      </c>
      <c r="AJ59" s="3">
        <v>45819</v>
      </c>
      <c r="AK59" s="3">
        <v>45815</v>
      </c>
      <c r="AL59" s="3">
        <v>45808</v>
      </c>
      <c r="AM59" s="3">
        <v>45816</v>
      </c>
      <c r="AN59" s="3">
        <v>45817</v>
      </c>
      <c r="AO59" s="3">
        <v>45818</v>
      </c>
      <c r="AP59" s="3">
        <v>45814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45810</v>
      </c>
      <c r="B60" s="14" t="s">
        <v>451</v>
      </c>
      <c r="C60" s="9" t="s">
        <v>452</v>
      </c>
      <c r="D60" s="13" t="s">
        <v>386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45819</v>
      </c>
      <c r="U60" s="11">
        <v>1500</v>
      </c>
      <c r="V60" s="10">
        <v>0</v>
      </c>
      <c r="W60" s="10">
        <v>1500</v>
      </c>
      <c r="X60" s="10">
        <v>0</v>
      </c>
      <c r="Y60" s="10">
        <v>1575</v>
      </c>
      <c r="Z60" s="9" t="s">
        <v>81</v>
      </c>
      <c r="AA60" s="8">
        <v>1487.8050000000001</v>
      </c>
      <c r="AB60" s="8">
        <v>1487.8050000000001</v>
      </c>
      <c r="AC60" s="8">
        <v>0</v>
      </c>
      <c r="AD60" s="8">
        <v>0</v>
      </c>
      <c r="AE60" s="8">
        <v>1487.8050000000001</v>
      </c>
      <c r="AF60" s="8">
        <v>0</v>
      </c>
      <c r="AG60" s="1" t="s">
        <v>120</v>
      </c>
      <c r="AH60" s="1" t="s">
        <v>75</v>
      </c>
      <c r="AI60" s="1">
        <v>4</v>
      </c>
      <c r="AJ60" s="3">
        <v>45819</v>
      </c>
      <c r="AK60" s="3">
        <v>45815</v>
      </c>
      <c r="AL60" s="3">
        <v>45808</v>
      </c>
      <c r="AM60" s="3">
        <v>45816</v>
      </c>
      <c r="AN60" s="3">
        <v>45817</v>
      </c>
      <c r="AO60" s="3">
        <v>45818</v>
      </c>
      <c r="AP60" s="3">
        <v>45814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65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45799</v>
      </c>
      <c r="B61" s="14" t="s">
        <v>407</v>
      </c>
      <c r="C61" s="9" t="s">
        <v>385</v>
      </c>
      <c r="D61" s="13" t="s">
        <v>387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8000</v>
      </c>
      <c r="V61" s="10">
        <v>0</v>
      </c>
      <c r="W61" s="10">
        <v>8000</v>
      </c>
      <c r="X61" s="10">
        <v>0</v>
      </c>
      <c r="Y61" s="10">
        <v>8400</v>
      </c>
      <c r="Z61" s="9" t="s">
        <v>81</v>
      </c>
      <c r="AA61" s="8">
        <v>7934.96</v>
      </c>
      <c r="AB61" s="8">
        <v>7934.96</v>
      </c>
      <c r="AC61" s="8">
        <v>0</v>
      </c>
      <c r="AD61" s="8">
        <v>0</v>
      </c>
      <c r="AE61" s="8">
        <v>7934.96</v>
      </c>
      <c r="AF61" s="8" t="s">
        <v>240</v>
      </c>
      <c r="AG61" s="1" t="s">
        <v>119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0</v>
      </c>
    </row>
    <row r="62" spans="1:56" ht="27.75" customHeight="1" x14ac:dyDescent="0.45">
      <c r="A62" s="3">
        <v>45810</v>
      </c>
      <c r="B62" s="14" t="s">
        <v>451</v>
      </c>
      <c r="C62" s="9" t="s">
        <v>452</v>
      </c>
      <c r="D62" s="13" t="s">
        <v>387</v>
      </c>
      <c r="E62" s="9">
        <v>20</v>
      </c>
      <c r="F62" s="9">
        <v>34</v>
      </c>
      <c r="G62" s="9" t="s">
        <v>60</v>
      </c>
      <c r="H62" s="9" t="s">
        <v>66</v>
      </c>
      <c r="I62" s="9">
        <v>95</v>
      </c>
      <c r="J62" s="9" t="s">
        <v>57</v>
      </c>
      <c r="K62" s="9">
        <v>5</v>
      </c>
      <c r="L62" s="9" t="s">
        <v>91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71</v>
      </c>
      <c r="T62" s="12">
        <v>45819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81</v>
      </c>
      <c r="AA62" s="8">
        <v>9918.7000000000007</v>
      </c>
      <c r="AB62" s="8">
        <v>9918.7000000000007</v>
      </c>
      <c r="AC62" s="8">
        <v>0</v>
      </c>
      <c r="AD62" s="8">
        <v>0</v>
      </c>
      <c r="AE62" s="8">
        <v>9918.7000000000007</v>
      </c>
      <c r="AF62" s="8">
        <v>0</v>
      </c>
      <c r="AG62" s="1" t="s">
        <v>119</v>
      </c>
      <c r="AH62" s="1" t="s">
        <v>75</v>
      </c>
      <c r="AI62" s="1">
        <v>4</v>
      </c>
      <c r="AJ62" s="3">
        <v>45819</v>
      </c>
      <c r="AK62" s="3">
        <v>45815</v>
      </c>
      <c r="AL62" s="3">
        <v>45808</v>
      </c>
      <c r="AM62" s="3">
        <v>45816</v>
      </c>
      <c r="AN62" s="3">
        <v>45817</v>
      </c>
      <c r="AO62" s="3">
        <v>45818</v>
      </c>
      <c r="AP62" s="3">
        <v>45814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0</v>
      </c>
    </row>
    <row r="63" spans="1:56" ht="27.75" customHeight="1" x14ac:dyDescent="0.45">
      <c r="A63" s="3">
        <v>45782</v>
      </c>
      <c r="B63" s="14" t="s">
        <v>358</v>
      </c>
      <c r="C63" s="9" t="s">
        <v>80</v>
      </c>
      <c r="D63" s="13" t="s">
        <v>311</v>
      </c>
      <c r="E63" s="9">
        <v>20</v>
      </c>
      <c r="F63" s="9">
        <v>38</v>
      </c>
      <c r="G63" s="9" t="s">
        <v>60</v>
      </c>
      <c r="H63" s="9" t="s">
        <v>66</v>
      </c>
      <c r="I63" s="9">
        <v>100</v>
      </c>
      <c r="J63" s="9" t="s">
        <v>57</v>
      </c>
      <c r="K63" s="9">
        <v>5</v>
      </c>
      <c r="L63" s="9" t="s">
        <v>92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5000</v>
      </c>
      <c r="V63" s="10">
        <v>0</v>
      </c>
      <c r="W63" s="10">
        <v>5000</v>
      </c>
      <c r="X63" s="10">
        <v>0</v>
      </c>
      <c r="Y63" s="10">
        <v>5250</v>
      </c>
      <c r="Z63" s="9" t="s">
        <v>81</v>
      </c>
      <c r="AA63" s="8">
        <v>5518.15</v>
      </c>
      <c r="AB63" s="8">
        <v>5518.15</v>
      </c>
      <c r="AC63" s="8">
        <v>0</v>
      </c>
      <c r="AD63" s="8">
        <v>0</v>
      </c>
      <c r="AE63" s="8">
        <v>5518.15</v>
      </c>
      <c r="AF63" s="8">
        <v>0</v>
      </c>
      <c r="AG63" s="1" t="s">
        <v>120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45756</v>
      </c>
      <c r="B64" s="14" t="s">
        <v>314</v>
      </c>
      <c r="C64" s="9" t="s">
        <v>80</v>
      </c>
      <c r="D64" s="13" t="s">
        <v>315</v>
      </c>
      <c r="E64" s="9">
        <v>20</v>
      </c>
      <c r="F64" s="9">
        <v>37</v>
      </c>
      <c r="G64" s="9" t="s">
        <v>60</v>
      </c>
      <c r="H64" s="9" t="s">
        <v>76</v>
      </c>
      <c r="I64" s="9">
        <v>97</v>
      </c>
      <c r="J64" s="9" t="s">
        <v>57</v>
      </c>
      <c r="K64" s="9">
        <v>5</v>
      </c>
      <c r="L64" s="9" t="s">
        <v>93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3000</v>
      </c>
      <c r="V64" s="10">
        <v>3148</v>
      </c>
      <c r="W64" s="10">
        <v>0</v>
      </c>
      <c r="X64" s="10">
        <v>6505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120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45740</v>
      </c>
      <c r="B65" s="14" t="s">
        <v>303</v>
      </c>
      <c r="C65" s="9" t="s">
        <v>80</v>
      </c>
      <c r="D65" s="13" t="s">
        <v>257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92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45820</v>
      </c>
      <c r="U65" s="11">
        <v>2500</v>
      </c>
      <c r="V65" s="10">
        <v>2825</v>
      </c>
      <c r="W65" s="10">
        <v>0</v>
      </c>
      <c r="X65" s="10">
        <v>5688</v>
      </c>
      <c r="Y65" s="10">
        <v>0</v>
      </c>
      <c r="Z65" s="9" t="s">
        <v>81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120</v>
      </c>
      <c r="AH65" s="1" t="s">
        <v>75</v>
      </c>
      <c r="AI65" s="1">
        <v>4</v>
      </c>
      <c r="AJ65" s="3">
        <v>45820</v>
      </c>
      <c r="AK65" s="3">
        <v>45816</v>
      </c>
      <c r="AL65" s="3">
        <v>45809</v>
      </c>
      <c r="AM65" s="3">
        <v>45817</v>
      </c>
      <c r="AN65" s="3">
        <v>45818</v>
      </c>
      <c r="AO65" s="3">
        <v>45819</v>
      </c>
      <c r="AP65" s="3">
        <v>45815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0</v>
      </c>
    </row>
    <row r="66" spans="1:56" ht="27.75" customHeight="1" x14ac:dyDescent="0.45">
      <c r="A66" s="3">
        <v>45808</v>
      </c>
      <c r="B66" s="14" t="s">
        <v>445</v>
      </c>
      <c r="C66" s="9" t="s">
        <v>436</v>
      </c>
      <c r="D66" s="13" t="s">
        <v>437</v>
      </c>
      <c r="E66" s="9">
        <v>20</v>
      </c>
      <c r="F66" s="9">
        <v>30</v>
      </c>
      <c r="G66" s="9" t="s">
        <v>60</v>
      </c>
      <c r="H66" s="9" t="s">
        <v>66</v>
      </c>
      <c r="I66" s="9">
        <v>80</v>
      </c>
      <c r="J66" s="9" t="s">
        <v>57</v>
      </c>
      <c r="K66" s="9">
        <v>5</v>
      </c>
      <c r="L66" s="9" t="s">
        <v>220</v>
      </c>
      <c r="M66" s="10">
        <v>21</v>
      </c>
      <c r="N66" s="9">
        <v>33</v>
      </c>
      <c r="O66" s="9">
        <v>40</v>
      </c>
      <c r="P66" s="10">
        <v>170.969464512</v>
      </c>
      <c r="Q66" s="10">
        <v>0</v>
      </c>
      <c r="R66" s="10">
        <v>170.969464512</v>
      </c>
      <c r="S66" s="9" t="s">
        <v>71</v>
      </c>
      <c r="T66" s="12">
        <v>45821</v>
      </c>
      <c r="U66" s="11">
        <v>10000</v>
      </c>
      <c r="V66" s="10">
        <v>0</v>
      </c>
      <c r="W66" s="10">
        <v>10000</v>
      </c>
      <c r="X66" s="10">
        <v>0</v>
      </c>
      <c r="Y66" s="10">
        <v>10500</v>
      </c>
      <c r="Z66" s="9" t="s">
        <v>81</v>
      </c>
      <c r="AA66" s="8">
        <v>8801.1</v>
      </c>
      <c r="AB66" s="8">
        <v>8801.1</v>
      </c>
      <c r="AC66" s="8">
        <v>0</v>
      </c>
      <c r="AD66" s="8">
        <v>0</v>
      </c>
      <c r="AE66" s="8">
        <v>8801.1</v>
      </c>
      <c r="AF66" s="8">
        <v>0</v>
      </c>
      <c r="AG66" s="1" t="s">
        <v>61</v>
      </c>
      <c r="AH66" s="1" t="s">
        <v>68</v>
      </c>
      <c r="AI66" s="1">
        <v>4</v>
      </c>
      <c r="AJ66" s="3">
        <v>45821</v>
      </c>
      <c r="AK66" s="3">
        <v>45817</v>
      </c>
      <c r="AL66" s="3">
        <v>45811</v>
      </c>
      <c r="AM66" s="3">
        <v>45818</v>
      </c>
      <c r="AN66" s="3">
        <v>45819</v>
      </c>
      <c r="AO66" s="3">
        <v>45819</v>
      </c>
      <c r="AP66" s="3">
        <v>45816</v>
      </c>
      <c r="AQ66" s="3">
        <v>45820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140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0</v>
      </c>
    </row>
    <row r="67" spans="1:56" ht="27.75" customHeight="1" x14ac:dyDescent="0.45">
      <c r="A67" s="3">
        <v>45803</v>
      </c>
      <c r="B67" s="14" t="s">
        <v>408</v>
      </c>
      <c r="C67" s="9" t="s">
        <v>111</v>
      </c>
      <c r="D67" s="13" t="s">
        <v>409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45835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3310.89</v>
      </c>
      <c r="AC67" s="8">
        <v>0</v>
      </c>
      <c r="AD67" s="8">
        <v>0</v>
      </c>
      <c r="AE67" s="8">
        <v>3310.89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45835</v>
      </c>
      <c r="AK67" s="3">
        <v>45831</v>
      </c>
      <c r="AL67" s="3">
        <v>45824</v>
      </c>
      <c r="AM67" s="3">
        <v>45832</v>
      </c>
      <c r="AN67" s="3">
        <v>45833</v>
      </c>
      <c r="AO67" s="3">
        <v>45834</v>
      </c>
      <c r="AP67" s="3">
        <v>45830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0</v>
      </c>
    </row>
    <row r="68" spans="1:56" ht="27.75" customHeight="1" x14ac:dyDescent="0.45">
      <c r="A68" s="3">
        <v>45803</v>
      </c>
      <c r="B68" s="14" t="s">
        <v>410</v>
      </c>
      <c r="C68" s="9" t="s">
        <v>111</v>
      </c>
      <c r="D68" s="13" t="s">
        <v>411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92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45817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81</v>
      </c>
      <c r="AA68" s="8">
        <v>3310.89</v>
      </c>
      <c r="AB68" s="8">
        <v>0</v>
      </c>
      <c r="AC68" s="8">
        <v>3310.89</v>
      </c>
      <c r="AD68" s="8">
        <v>0</v>
      </c>
      <c r="AE68" s="8">
        <v>3310.89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45817</v>
      </c>
      <c r="AK68" s="3">
        <v>45813</v>
      </c>
      <c r="AL68" s="3">
        <v>45806</v>
      </c>
      <c r="AM68" s="3">
        <v>45814</v>
      </c>
      <c r="AN68" s="3">
        <v>45815</v>
      </c>
      <c r="AO68" s="3">
        <v>45816</v>
      </c>
      <c r="AP68" s="3">
        <v>45812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250.15613333333337</v>
      </c>
    </row>
    <row r="69" spans="1:56" ht="27.75" customHeight="1" x14ac:dyDescent="0.45">
      <c r="A69" s="3" t="s">
        <v>141</v>
      </c>
      <c r="B69" s="14" t="s">
        <v>141</v>
      </c>
      <c r="C69" s="9" t="s">
        <v>147</v>
      </c>
      <c r="D69" s="13" t="s">
        <v>61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91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112</v>
      </c>
      <c r="T69" s="12">
        <v>45838</v>
      </c>
      <c r="U69" s="11">
        <v>100000</v>
      </c>
      <c r="V69" s="10">
        <v>0</v>
      </c>
      <c r="W69" s="10">
        <v>100000</v>
      </c>
      <c r="X69" s="10">
        <v>0</v>
      </c>
      <c r="Y69" s="10">
        <v>105000</v>
      </c>
      <c r="Z69" s="9" t="s">
        <v>81</v>
      </c>
      <c r="AA69" s="8">
        <v>104775.00000000001</v>
      </c>
      <c r="AB69" s="8">
        <v>0</v>
      </c>
      <c r="AC69" s="8">
        <v>104775.00000000001</v>
      </c>
      <c r="AD69" s="8">
        <v>0</v>
      </c>
      <c r="AE69" s="8">
        <v>104775.00000000001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45838</v>
      </c>
      <c r="AK69" s="3">
        <v>45834</v>
      </c>
      <c r="AL69" s="3">
        <v>45827</v>
      </c>
      <c r="AM69" s="3">
        <v>45835</v>
      </c>
      <c r="AN69" s="3">
        <v>45836</v>
      </c>
      <c r="AO69" s="3">
        <v>45837</v>
      </c>
      <c r="AP69" s="3">
        <v>45833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65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7916.333333333333</v>
      </c>
    </row>
    <row r="70" spans="1:56" ht="27.75" customHeight="1" x14ac:dyDescent="0.45">
      <c r="A70" s="3">
        <v>45803</v>
      </c>
      <c r="B70" s="14" t="s">
        <v>412</v>
      </c>
      <c r="C70" s="9" t="s">
        <v>111</v>
      </c>
      <c r="D70" s="13" t="s">
        <v>413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45831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81</v>
      </c>
      <c r="AA70" s="8">
        <v>3310.89</v>
      </c>
      <c r="AB70" s="8">
        <v>0</v>
      </c>
      <c r="AC70" s="8">
        <v>3310.89</v>
      </c>
      <c r="AD70" s="8">
        <v>0</v>
      </c>
      <c r="AE70" s="8">
        <v>3310.89</v>
      </c>
      <c r="AF70" s="8">
        <v>0</v>
      </c>
      <c r="AG70" s="1" t="s">
        <v>120</v>
      </c>
      <c r="AH70" s="1" t="s">
        <v>75</v>
      </c>
      <c r="AI70" s="1">
        <v>4</v>
      </c>
      <c r="AJ70" s="3">
        <v>45831</v>
      </c>
      <c r="AK70" s="3">
        <v>45827</v>
      </c>
      <c r="AL70" s="3">
        <v>45820</v>
      </c>
      <c r="AM70" s="3">
        <v>45828</v>
      </c>
      <c r="AN70" s="3">
        <v>45829</v>
      </c>
      <c r="AO70" s="3">
        <v>45830</v>
      </c>
      <c r="AP70" s="3">
        <v>45826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250.15613333333337</v>
      </c>
    </row>
    <row r="71" spans="1:56" ht="27.75" customHeight="1" x14ac:dyDescent="0.45">
      <c r="A71" s="3">
        <v>45798</v>
      </c>
      <c r="B71" s="14" t="s">
        <v>396</v>
      </c>
      <c r="C71" s="9" t="s">
        <v>111</v>
      </c>
      <c r="D71" s="13" t="s">
        <v>388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81</v>
      </c>
      <c r="AA71" s="8">
        <v>5518.15</v>
      </c>
      <c r="AB71" s="8">
        <v>0</v>
      </c>
      <c r="AC71" s="8">
        <v>5518.15</v>
      </c>
      <c r="AD71" s="8">
        <v>0</v>
      </c>
      <c r="AE71" s="8">
        <v>5518.15</v>
      </c>
      <c r="AF71" s="8">
        <v>0</v>
      </c>
      <c r="AG71" s="1" t="s">
        <v>120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416.92688888888887</v>
      </c>
    </row>
    <row r="72" spans="1:56" ht="27.75" customHeight="1" x14ac:dyDescent="0.45">
      <c r="A72" s="3">
        <v>45782</v>
      </c>
      <c r="B72" s="14" t="s">
        <v>358</v>
      </c>
      <c r="C72" s="9" t="s">
        <v>80</v>
      </c>
      <c r="D72" s="13" t="s">
        <v>311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92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 t="s">
        <v>63</v>
      </c>
      <c r="U72" s="11">
        <v>20000</v>
      </c>
      <c r="V72" s="10">
        <v>0</v>
      </c>
      <c r="W72" s="10">
        <v>20000</v>
      </c>
      <c r="X72" s="10">
        <v>0</v>
      </c>
      <c r="Y72" s="10">
        <v>21000</v>
      </c>
      <c r="Z72" s="9" t="s">
        <v>81</v>
      </c>
      <c r="AA72" s="8">
        <v>22072.6</v>
      </c>
      <c r="AB72" s="8">
        <v>0</v>
      </c>
      <c r="AC72" s="8">
        <v>22072.6</v>
      </c>
      <c r="AD72" s="8">
        <v>0</v>
      </c>
      <c r="AE72" s="8">
        <v>22072.6</v>
      </c>
      <c r="AF72" s="8">
        <v>0</v>
      </c>
      <c r="AG72" s="1" t="s">
        <v>120</v>
      </c>
      <c r="AH72" s="1" t="s">
        <v>75</v>
      </c>
      <c r="AI72" s="1">
        <v>4</v>
      </c>
      <c r="AJ72" s="3" t="s">
        <v>63</v>
      </c>
      <c r="AK72" s="3" t="e">
        <v>#VALUE!</v>
      </c>
      <c r="AL72" s="3" t="e">
        <v>#VALUE!</v>
      </c>
      <c r="AM72" s="3" t="e">
        <v>#VALUE!</v>
      </c>
      <c r="AN72" s="3" t="e">
        <v>#VALUE!</v>
      </c>
      <c r="AO72" s="3" t="e">
        <v>#VALUE!</v>
      </c>
      <c r="AP72" s="3" t="e">
        <v>#VALUE!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140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1667.7075555555555</v>
      </c>
    </row>
    <row r="73" spans="1:56" ht="27.75" customHeight="1" x14ac:dyDescent="0.45">
      <c r="A73" s="3">
        <v>45808</v>
      </c>
      <c r="B73" s="14" t="s">
        <v>453</v>
      </c>
      <c r="C73" s="9" t="s">
        <v>147</v>
      </c>
      <c r="D73" s="13" t="s">
        <v>155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322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>
        <v>45822</v>
      </c>
      <c r="U73" s="11">
        <v>5040</v>
      </c>
      <c r="V73" s="10">
        <v>0</v>
      </c>
      <c r="W73" s="10">
        <v>5040</v>
      </c>
      <c r="X73" s="10">
        <v>0</v>
      </c>
      <c r="Y73" s="10">
        <v>5292</v>
      </c>
      <c r="Z73" s="9" t="s">
        <v>81</v>
      </c>
      <c r="AA73" s="8">
        <v>5280.6600000000008</v>
      </c>
      <c r="AB73" s="8">
        <v>0</v>
      </c>
      <c r="AC73" s="8">
        <v>5280.6600000000008</v>
      </c>
      <c r="AD73" s="8">
        <v>0</v>
      </c>
      <c r="AE73" s="8">
        <v>5280.6600000000008</v>
      </c>
      <c r="AF73" s="8">
        <v>0</v>
      </c>
      <c r="AG73" s="1" t="s">
        <v>119</v>
      </c>
      <c r="AH73" s="1" t="s">
        <v>75</v>
      </c>
      <c r="AI73" s="1">
        <v>4</v>
      </c>
      <c r="AJ73" s="3">
        <v>45822</v>
      </c>
      <c r="AK73" s="3">
        <v>45818</v>
      </c>
      <c r="AL73" s="3">
        <v>45811</v>
      </c>
      <c r="AM73" s="3">
        <v>45819</v>
      </c>
      <c r="AN73" s="3">
        <v>45820</v>
      </c>
      <c r="AO73" s="3">
        <v>45821</v>
      </c>
      <c r="AP73" s="3">
        <v>45817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398.98320000000001</v>
      </c>
    </row>
    <row r="74" spans="1:56" ht="27.75" customHeight="1" x14ac:dyDescent="0.45">
      <c r="A74" s="3">
        <v>45810</v>
      </c>
      <c r="B74" s="14" t="s">
        <v>463</v>
      </c>
      <c r="C74" s="9" t="s">
        <v>80</v>
      </c>
      <c r="D74" s="13" t="s">
        <v>257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93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 t="s">
        <v>63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81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119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416.92688888888887</v>
      </c>
    </row>
    <row r="75" spans="1:56" ht="27.75" customHeight="1" x14ac:dyDescent="0.45">
      <c r="A75" s="3">
        <v>45810</v>
      </c>
      <c r="B75" s="14" t="s">
        <v>464</v>
      </c>
      <c r="C75" s="9" t="s">
        <v>80</v>
      </c>
      <c r="D75" s="13" t="s">
        <v>465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92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 t="s">
        <v>63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81</v>
      </c>
      <c r="AA75" s="8">
        <v>3310.89</v>
      </c>
      <c r="AB75" s="8">
        <v>0</v>
      </c>
      <c r="AC75" s="8">
        <v>3310.89</v>
      </c>
      <c r="AD75" s="8">
        <v>0</v>
      </c>
      <c r="AE75" s="8">
        <v>3310.89</v>
      </c>
      <c r="AF75" s="8">
        <v>0</v>
      </c>
      <c r="AG75" s="1" t="s">
        <v>119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250.15613333333337</v>
      </c>
    </row>
    <row r="76" spans="1:56" ht="27.75" customHeight="1" x14ac:dyDescent="0.45">
      <c r="A76" s="3">
        <v>45721</v>
      </c>
      <c r="B76" s="14" t="s">
        <v>296</v>
      </c>
      <c r="C76" s="9" t="s">
        <v>147</v>
      </c>
      <c r="D76" s="13" t="s">
        <v>262</v>
      </c>
      <c r="E76" s="9">
        <v>20</v>
      </c>
      <c r="F76" s="9">
        <v>36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91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112</v>
      </c>
      <c r="T76" s="12" t="s">
        <v>63</v>
      </c>
      <c r="U76" s="11">
        <v>111</v>
      </c>
      <c r="V76" s="10">
        <v>0</v>
      </c>
      <c r="W76" s="10">
        <v>111</v>
      </c>
      <c r="X76" s="10">
        <v>5600</v>
      </c>
      <c r="Y76" s="10">
        <v>0</v>
      </c>
      <c r="Z76" s="9" t="s">
        <v>81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61</v>
      </c>
      <c r="AH76" s="1" t="s">
        <v>75</v>
      </c>
      <c r="AI76" s="1">
        <v>4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0</v>
      </c>
    </row>
    <row r="77" spans="1:56" ht="27.75" customHeight="1" x14ac:dyDescent="0.45">
      <c r="A77" s="3">
        <v>45611</v>
      </c>
      <c r="B77" s="14" t="s">
        <v>219</v>
      </c>
      <c r="C77" s="9" t="s">
        <v>147</v>
      </c>
      <c r="D77" s="13" t="s">
        <v>127</v>
      </c>
      <c r="E77" s="9">
        <v>20</v>
      </c>
      <c r="F77" s="9">
        <v>36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91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112</v>
      </c>
      <c r="T77" s="12" t="s">
        <v>63</v>
      </c>
      <c r="U77" s="11">
        <v>67</v>
      </c>
      <c r="V77" s="10">
        <v>67</v>
      </c>
      <c r="W77" s="10">
        <v>0</v>
      </c>
      <c r="X77" s="10">
        <v>80</v>
      </c>
      <c r="Y77" s="10">
        <v>0</v>
      </c>
      <c r="Z77" s="9" t="s">
        <v>81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61</v>
      </c>
      <c r="AH77" s="1" t="s">
        <v>75</v>
      </c>
      <c r="AI77" s="1">
        <v>4</v>
      </c>
      <c r="AJ77" s="3" t="s">
        <v>63</v>
      </c>
      <c r="AK77" s="3" t="e">
        <v>#VALUE!</v>
      </c>
      <c r="AL77" s="3" t="e">
        <v>#VALUE!</v>
      </c>
      <c r="AM77" s="3" t="e">
        <v>#VALUE!</v>
      </c>
      <c r="AN77" s="3" t="e">
        <v>#VALUE!</v>
      </c>
      <c r="AO77" s="3" t="e">
        <v>#VALUE!</v>
      </c>
      <c r="AP77" s="3" t="e">
        <v>#VALUE!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0</v>
      </c>
    </row>
    <row r="78" spans="1:56" ht="27.75" customHeight="1" x14ac:dyDescent="0.45">
      <c r="A78" s="3">
        <v>45721</v>
      </c>
      <c r="B78" s="14" t="s">
        <v>297</v>
      </c>
      <c r="C78" s="9" t="s">
        <v>147</v>
      </c>
      <c r="D78" s="13" t="s">
        <v>294</v>
      </c>
      <c r="E78" s="9">
        <v>20</v>
      </c>
      <c r="F78" s="9">
        <v>36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91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112</v>
      </c>
      <c r="T78" s="12" t="s">
        <v>63</v>
      </c>
      <c r="U78" s="11">
        <v>734</v>
      </c>
      <c r="V78" s="10">
        <v>0</v>
      </c>
      <c r="W78" s="10">
        <v>734</v>
      </c>
      <c r="X78" s="10">
        <v>5520</v>
      </c>
      <c r="Y78" s="10">
        <v>0</v>
      </c>
      <c r="Z78" s="9" t="s">
        <v>81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120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140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0</v>
      </c>
    </row>
    <row r="79" spans="1:56" ht="27.75" customHeight="1" x14ac:dyDescent="0.45">
      <c r="A79" s="3" t="s">
        <v>141</v>
      </c>
      <c r="B79" s="14" t="s">
        <v>141</v>
      </c>
      <c r="C79" s="9" t="s">
        <v>80</v>
      </c>
      <c r="D79" s="13" t="s">
        <v>61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92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45838</v>
      </c>
      <c r="U79" s="11">
        <v>20000</v>
      </c>
      <c r="V79" s="10">
        <v>0</v>
      </c>
      <c r="W79" s="10">
        <v>20000</v>
      </c>
      <c r="X79" s="10">
        <v>0</v>
      </c>
      <c r="Y79" s="10">
        <v>21000</v>
      </c>
      <c r="Z79" s="9" t="s">
        <v>81</v>
      </c>
      <c r="AA79" s="8">
        <v>22072.6</v>
      </c>
      <c r="AB79" s="8">
        <v>0</v>
      </c>
      <c r="AC79" s="8">
        <v>22072.6</v>
      </c>
      <c r="AD79" s="8">
        <v>0</v>
      </c>
      <c r="AE79" s="8">
        <v>22072.6</v>
      </c>
      <c r="AF79" s="8">
        <v>0</v>
      </c>
      <c r="AG79" s="1" t="s">
        <v>121</v>
      </c>
      <c r="AH79" s="1" t="s">
        <v>75</v>
      </c>
      <c r="AI79" s="1">
        <v>4</v>
      </c>
      <c r="AJ79" s="3">
        <v>45838</v>
      </c>
      <c r="AK79" s="3">
        <v>45834</v>
      </c>
      <c r="AL79" s="3">
        <v>45827</v>
      </c>
      <c r="AM79" s="3">
        <v>45835</v>
      </c>
      <c r="AN79" s="3">
        <v>45836</v>
      </c>
      <c r="AO79" s="3">
        <v>45837</v>
      </c>
      <c r="AP79" s="3">
        <v>45833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65</v>
      </c>
      <c r="AY79" s="2">
        <v>0</v>
      </c>
      <c r="AZ79" s="2">
        <v>0</v>
      </c>
      <c r="BA79" s="2">
        <v>0</v>
      </c>
      <c r="BB79" s="2">
        <v>0</v>
      </c>
      <c r="BC79" s="1" t="s">
        <v>107</v>
      </c>
      <c r="BD79" s="56">
        <v>1667.7075555555555</v>
      </c>
    </row>
    <row r="80" spans="1:56" ht="27.75" customHeight="1" x14ac:dyDescent="0.45">
      <c r="A80" s="3" t="s">
        <v>141</v>
      </c>
      <c r="B80" s="14" t="s">
        <v>141</v>
      </c>
      <c r="C80" s="9" t="s">
        <v>98</v>
      </c>
      <c r="D80" s="13" t="s">
        <v>61</v>
      </c>
      <c r="E80" s="9">
        <v>20</v>
      </c>
      <c r="F80" s="9">
        <v>37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92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71</v>
      </c>
      <c r="T80" s="12">
        <v>45838</v>
      </c>
      <c r="U80" s="11">
        <v>40000</v>
      </c>
      <c r="V80" s="10">
        <v>0</v>
      </c>
      <c r="W80" s="10">
        <v>40000</v>
      </c>
      <c r="X80" s="10">
        <v>0</v>
      </c>
      <c r="Y80" s="10">
        <v>42000</v>
      </c>
      <c r="Z80" s="9" t="s">
        <v>81</v>
      </c>
      <c r="AA80" s="8">
        <v>43027.600000000006</v>
      </c>
      <c r="AB80" s="8">
        <v>0</v>
      </c>
      <c r="AC80" s="8">
        <v>43027.600000000006</v>
      </c>
      <c r="AD80" s="8">
        <v>0</v>
      </c>
      <c r="AE80" s="8">
        <v>43027.600000000006</v>
      </c>
      <c r="AF80" s="8">
        <v>0</v>
      </c>
      <c r="AG80" s="1" t="s">
        <v>119</v>
      </c>
      <c r="AH80" s="1" t="s">
        <v>75</v>
      </c>
      <c r="AI80" s="1">
        <v>4</v>
      </c>
      <c r="AJ80" s="3">
        <v>45838</v>
      </c>
      <c r="AK80" s="3">
        <v>45834</v>
      </c>
      <c r="AL80" s="3">
        <v>45827</v>
      </c>
      <c r="AM80" s="3">
        <v>45835</v>
      </c>
      <c r="AN80" s="3">
        <v>45836</v>
      </c>
      <c r="AO80" s="3">
        <v>45837</v>
      </c>
      <c r="AP80" s="3">
        <v>45833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107</v>
      </c>
      <c r="BD80" s="56">
        <v>3250.9742222222226</v>
      </c>
    </row>
    <row r="81" spans="1:56" ht="27.75" customHeight="1" x14ac:dyDescent="0.45">
      <c r="A81" s="3">
        <v>45681</v>
      </c>
      <c r="B81" s="14" t="s">
        <v>268</v>
      </c>
      <c r="C81" s="9" t="s">
        <v>80</v>
      </c>
      <c r="D81" s="13" t="s">
        <v>267</v>
      </c>
      <c r="E81" s="9">
        <v>20</v>
      </c>
      <c r="F81" s="9">
        <v>40</v>
      </c>
      <c r="G81" s="9" t="s">
        <v>60</v>
      </c>
      <c r="H81" s="9" t="s">
        <v>76</v>
      </c>
      <c r="I81" s="9">
        <v>108</v>
      </c>
      <c r="J81" s="9" t="s">
        <v>57</v>
      </c>
      <c r="K81" s="9">
        <v>5</v>
      </c>
      <c r="L81" s="9" t="s">
        <v>92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 t="s">
        <v>63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81</v>
      </c>
      <c r="AA81" s="8">
        <v>3478.5300000000007</v>
      </c>
      <c r="AB81" s="8">
        <v>0</v>
      </c>
      <c r="AC81" s="8">
        <v>3478.5300000000007</v>
      </c>
      <c r="AD81" s="8">
        <v>0</v>
      </c>
      <c r="AE81" s="8">
        <v>3478.5300000000007</v>
      </c>
      <c r="AF81" s="8">
        <v>0</v>
      </c>
      <c r="AG81" s="1" t="s">
        <v>119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262.82226666666674</v>
      </c>
    </row>
    <row r="82" spans="1:56" ht="27.75" customHeight="1" x14ac:dyDescent="0.45">
      <c r="A82" s="3">
        <v>45705</v>
      </c>
      <c r="B82" s="14" t="s">
        <v>287</v>
      </c>
      <c r="C82" s="9" t="s">
        <v>147</v>
      </c>
      <c r="D82" s="13" t="s">
        <v>198</v>
      </c>
      <c r="E82" s="9">
        <v>20</v>
      </c>
      <c r="F82" s="9">
        <v>35</v>
      </c>
      <c r="G82" s="9" t="s">
        <v>60</v>
      </c>
      <c r="H82" s="9" t="s">
        <v>76</v>
      </c>
      <c r="I82" s="9">
        <v>97</v>
      </c>
      <c r="J82" s="9" t="s">
        <v>57</v>
      </c>
      <c r="K82" s="9">
        <v>5</v>
      </c>
      <c r="L82" s="9" t="s">
        <v>221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855</v>
      </c>
      <c r="V82" s="10">
        <v>0</v>
      </c>
      <c r="W82" s="10">
        <v>855</v>
      </c>
      <c r="X82" s="10">
        <v>16440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121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 t="s">
        <v>289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45674</v>
      </c>
      <c r="B83" s="14" t="s">
        <v>265</v>
      </c>
      <c r="C83" s="9" t="s">
        <v>147</v>
      </c>
      <c r="D83" s="13" t="s">
        <v>264</v>
      </c>
      <c r="E83" s="9">
        <v>20</v>
      </c>
      <c r="F83" s="9">
        <v>35</v>
      </c>
      <c r="G83" s="9" t="s">
        <v>60</v>
      </c>
      <c r="H83" s="9" t="s">
        <v>76</v>
      </c>
      <c r="I83" s="9">
        <v>97</v>
      </c>
      <c r="J83" s="9" t="s">
        <v>57</v>
      </c>
      <c r="K83" s="9">
        <v>5</v>
      </c>
      <c r="L83" s="9" t="s">
        <v>221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152</v>
      </c>
      <c r="V83" s="10">
        <v>0</v>
      </c>
      <c r="W83" s="10">
        <v>152</v>
      </c>
      <c r="X83" s="10">
        <v>6000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5987</v>
      </c>
      <c r="AG83" s="1" t="s">
        <v>119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 t="s">
        <v>288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45611</v>
      </c>
      <c r="B84" s="14" t="s">
        <v>218</v>
      </c>
      <c r="C84" s="9" t="s">
        <v>147</v>
      </c>
      <c r="D84" s="13" t="s">
        <v>217</v>
      </c>
      <c r="E84" s="9">
        <v>20</v>
      </c>
      <c r="F84" s="9">
        <v>36</v>
      </c>
      <c r="G84" s="9" t="s">
        <v>60</v>
      </c>
      <c r="H84" s="9" t="s">
        <v>76</v>
      </c>
      <c r="I84" s="9">
        <v>100</v>
      </c>
      <c r="J84" s="9" t="s">
        <v>57</v>
      </c>
      <c r="K84" s="9">
        <v>5</v>
      </c>
      <c r="L84" s="9" t="s">
        <v>91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112</v>
      </c>
      <c r="T84" s="12" t="s">
        <v>63</v>
      </c>
      <c r="U84" s="11">
        <v>117</v>
      </c>
      <c r="V84" s="10">
        <v>0</v>
      </c>
      <c r="W84" s="10">
        <v>117</v>
      </c>
      <c r="X84" s="10">
        <v>10065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63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45523</v>
      </c>
      <c r="B85" s="14" t="s">
        <v>195</v>
      </c>
      <c r="C85" s="9" t="s">
        <v>147</v>
      </c>
      <c r="D85" s="13" t="s">
        <v>193</v>
      </c>
      <c r="E85" s="9">
        <v>20</v>
      </c>
      <c r="F85" s="9">
        <v>36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91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112</v>
      </c>
      <c r="T85" s="12" t="s">
        <v>63</v>
      </c>
      <c r="U85" s="11">
        <v>1260</v>
      </c>
      <c r="V85" s="10">
        <v>0</v>
      </c>
      <c r="W85" s="10">
        <v>1260</v>
      </c>
      <c r="X85" s="10">
        <v>11095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63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45523</v>
      </c>
      <c r="B86" s="14" t="s">
        <v>195</v>
      </c>
      <c r="C86" s="9" t="s">
        <v>147</v>
      </c>
      <c r="D86" s="13" t="s">
        <v>194</v>
      </c>
      <c r="E86" s="9">
        <v>20</v>
      </c>
      <c r="F86" s="9">
        <v>36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91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112</v>
      </c>
      <c r="T86" s="12" t="s">
        <v>63</v>
      </c>
      <c r="U86" s="11">
        <v>89</v>
      </c>
      <c r="V86" s="10">
        <v>0</v>
      </c>
      <c r="W86" s="10">
        <v>89</v>
      </c>
      <c r="X86" s="10">
        <v>11180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119</v>
      </c>
      <c r="AH86" s="1" t="s">
        <v>75</v>
      </c>
      <c r="AI86" s="1">
        <v>4</v>
      </c>
      <c r="AJ86" s="3" t="s">
        <v>63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45752</v>
      </c>
      <c r="B87" s="14" t="s">
        <v>309</v>
      </c>
      <c r="C87" s="9" t="s">
        <v>80</v>
      </c>
      <c r="D87" s="13" t="s">
        <v>310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137</v>
      </c>
      <c r="U87" s="11">
        <v>2000</v>
      </c>
      <c r="V87" s="10">
        <v>2000</v>
      </c>
      <c r="W87" s="10">
        <v>0</v>
      </c>
      <c r="X87" s="10">
        <v>5400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119</v>
      </c>
      <c r="AH87" s="1" t="s">
        <v>75</v>
      </c>
      <c r="AI87" s="1">
        <v>4</v>
      </c>
      <c r="AJ87" s="3" t="s">
        <v>137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 t="s">
        <v>313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45741</v>
      </c>
      <c r="B88" s="14" t="s">
        <v>304</v>
      </c>
      <c r="C88" s="9" t="s">
        <v>111</v>
      </c>
      <c r="D88" s="13" t="s">
        <v>302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137</v>
      </c>
      <c r="U88" s="11">
        <v>4000</v>
      </c>
      <c r="V88" s="10">
        <v>3857</v>
      </c>
      <c r="W88" s="10">
        <v>143</v>
      </c>
      <c r="X88" s="10">
        <v>4200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119</v>
      </c>
      <c r="AH88" s="1" t="s">
        <v>75</v>
      </c>
      <c r="AI88" s="1">
        <v>4</v>
      </c>
      <c r="AJ88" s="3" t="s">
        <v>137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 t="s">
        <v>313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45720</v>
      </c>
      <c r="B89" s="14" t="s">
        <v>133</v>
      </c>
      <c r="C89" s="9" t="s">
        <v>111</v>
      </c>
      <c r="D89" s="13" t="s">
        <v>238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137</v>
      </c>
      <c r="U89" s="11">
        <v>4000</v>
      </c>
      <c r="V89" s="10">
        <v>4010</v>
      </c>
      <c r="W89" s="10">
        <v>0</v>
      </c>
      <c r="X89" s="10">
        <v>4470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137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45720</v>
      </c>
      <c r="B90" s="14" t="s">
        <v>133</v>
      </c>
      <c r="C90" s="9" t="s">
        <v>111</v>
      </c>
      <c r="D90" s="13" t="s">
        <v>256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137</v>
      </c>
      <c r="U90" s="11">
        <v>3000</v>
      </c>
      <c r="V90" s="10">
        <v>3065</v>
      </c>
      <c r="W90" s="10">
        <v>0</v>
      </c>
      <c r="X90" s="10">
        <v>3300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119</v>
      </c>
      <c r="AH90" s="1" t="s">
        <v>75</v>
      </c>
      <c r="AI90" s="1">
        <v>4</v>
      </c>
      <c r="AJ90" s="3" t="s">
        <v>137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45541</v>
      </c>
      <c r="B91" s="14" t="s">
        <v>199</v>
      </c>
      <c r="C91" s="9" t="s">
        <v>111</v>
      </c>
      <c r="D91" s="13" t="s">
        <v>200</v>
      </c>
      <c r="E91" s="9">
        <v>20</v>
      </c>
      <c r="F91" s="9">
        <v>40</v>
      </c>
      <c r="G91" s="9" t="s">
        <v>60</v>
      </c>
      <c r="H91" s="9" t="s">
        <v>76</v>
      </c>
      <c r="I91" s="9">
        <v>108</v>
      </c>
      <c r="J91" s="9" t="s">
        <v>57</v>
      </c>
      <c r="K91" s="9">
        <v>5</v>
      </c>
      <c r="L91" s="9" t="s">
        <v>92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 t="s">
        <v>137</v>
      </c>
      <c r="U91" s="11">
        <v>3000</v>
      </c>
      <c r="V91" s="10">
        <v>3318</v>
      </c>
      <c r="W91" s="10">
        <v>0</v>
      </c>
      <c r="X91" s="10">
        <v>0</v>
      </c>
      <c r="Y91" s="10">
        <v>0</v>
      </c>
      <c r="Z91" s="9" t="s">
        <v>81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203</v>
      </c>
      <c r="AG91" s="1" t="s">
        <v>119</v>
      </c>
      <c r="AH91" s="1" t="s">
        <v>75</v>
      </c>
      <c r="AI91" s="1">
        <v>4</v>
      </c>
      <c r="AJ91" s="3" t="s">
        <v>137</v>
      </c>
      <c r="AK91" s="3" t="e">
        <v>#VALUE!</v>
      </c>
      <c r="AL91" s="3" t="e">
        <v>#VALUE!</v>
      </c>
      <c r="AM91" s="3" t="e">
        <v>#VALUE!</v>
      </c>
      <c r="AN91" s="3" t="e">
        <v>#VALUE!</v>
      </c>
      <c r="AO91" s="3" t="e">
        <v>#VALUE!</v>
      </c>
      <c r="AP91" s="3" t="e">
        <v>#VALUE!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>
        <v>0</v>
      </c>
      <c r="AY91" s="2" t="s">
        <v>259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45548</v>
      </c>
      <c r="B92" s="14" t="s">
        <v>202</v>
      </c>
      <c r="C92" s="9" t="s">
        <v>111</v>
      </c>
      <c r="D92" s="13" t="s">
        <v>201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92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 t="s">
        <v>137</v>
      </c>
      <c r="U92" s="11">
        <v>2500</v>
      </c>
      <c r="V92" s="10">
        <v>2364</v>
      </c>
      <c r="W92" s="10">
        <v>136</v>
      </c>
      <c r="X92" s="10">
        <v>5500</v>
      </c>
      <c r="Y92" s="10">
        <v>0</v>
      </c>
      <c r="Z92" s="9" t="s">
        <v>81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119</v>
      </c>
      <c r="AH92" s="1" t="s">
        <v>75</v>
      </c>
      <c r="AI92" s="1">
        <v>4</v>
      </c>
      <c r="AJ92" s="3" t="s">
        <v>137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140</v>
      </c>
      <c r="AY92" s="2">
        <v>0</v>
      </c>
      <c r="AZ92" s="2">
        <v>0</v>
      </c>
      <c r="BA92" s="2">
        <v>0</v>
      </c>
      <c r="BB92" s="2">
        <v>0</v>
      </c>
      <c r="BC92" s="1" t="s">
        <v>107</v>
      </c>
      <c r="BD92" s="56">
        <v>0</v>
      </c>
    </row>
    <row r="93" spans="1:56" ht="27.75" customHeight="1" x14ac:dyDescent="0.45">
      <c r="A93" s="3">
        <v>45581</v>
      </c>
      <c r="B93" s="14" t="s">
        <v>207</v>
      </c>
      <c r="C93" s="9" t="s">
        <v>111</v>
      </c>
      <c r="D93" s="13" t="s">
        <v>208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92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 t="s">
        <v>137</v>
      </c>
      <c r="U93" s="11">
        <v>3000</v>
      </c>
      <c r="V93" s="10">
        <v>3194</v>
      </c>
      <c r="W93" s="10">
        <v>0</v>
      </c>
      <c r="X93" s="10">
        <v>5632</v>
      </c>
      <c r="Y93" s="10">
        <v>0</v>
      </c>
      <c r="Z93" s="9" t="s">
        <v>81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119</v>
      </c>
      <c r="AH93" s="1" t="s">
        <v>75</v>
      </c>
      <c r="AI93" s="1">
        <v>4</v>
      </c>
      <c r="AJ93" s="3" t="s">
        <v>137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107</v>
      </c>
      <c r="BD93" s="56">
        <v>0</v>
      </c>
    </row>
    <row r="94" spans="1:56" ht="27.75" customHeight="1" x14ac:dyDescent="0.45">
      <c r="A94" s="3">
        <v>0</v>
      </c>
      <c r="B94" s="14">
        <v>0</v>
      </c>
      <c r="C94" s="9">
        <v>0</v>
      </c>
      <c r="D94" s="13">
        <v>0</v>
      </c>
      <c r="E94" s="9">
        <v>20</v>
      </c>
      <c r="F94" s="9">
        <v>38</v>
      </c>
      <c r="G94" s="9">
        <v>0</v>
      </c>
      <c r="H94" s="9">
        <v>0</v>
      </c>
      <c r="I94" s="9">
        <v>84</v>
      </c>
      <c r="J94" s="9" t="s">
        <v>57</v>
      </c>
      <c r="K94" s="9">
        <v>5</v>
      </c>
      <c r="L94" s="9">
        <v>0</v>
      </c>
      <c r="M94" s="10">
        <v>0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>
        <v>0</v>
      </c>
      <c r="T94" s="12"/>
      <c r="U94" s="11">
        <v>0</v>
      </c>
      <c r="V94" s="10">
        <v>0</v>
      </c>
      <c r="W94" s="10">
        <v>0</v>
      </c>
      <c r="X94" s="10">
        <v>0</v>
      </c>
      <c r="Y94" s="10">
        <v>0</v>
      </c>
      <c r="Z94" s="9" t="s">
        <v>81</v>
      </c>
      <c r="AA94" s="8">
        <v>308328.72675000009</v>
      </c>
      <c r="AB94" s="8">
        <v>86652.766749999995</v>
      </c>
      <c r="AC94" s="8">
        <v>221675.96000000002</v>
      </c>
      <c r="AD94" s="8">
        <v>0</v>
      </c>
      <c r="AE94" s="8">
        <v>308328.72675000009</v>
      </c>
      <c r="AF94" s="8" t="s">
        <v>58</v>
      </c>
      <c r="AG94" s="1" t="s">
        <v>119</v>
      </c>
      <c r="AH94" s="1">
        <v>0</v>
      </c>
      <c r="AI94" s="1" t="s">
        <v>15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1" t="s">
        <v>107</v>
      </c>
      <c r="BD94" s="56">
        <v>0</v>
      </c>
    </row>
    <row r="95" spans="1:56" ht="27.75" customHeight="1" x14ac:dyDescent="0.45">
      <c r="A95" s="3">
        <v>45796</v>
      </c>
      <c r="B95" s="14" t="s">
        <v>375</v>
      </c>
      <c r="C95" s="9" t="s">
        <v>147</v>
      </c>
      <c r="D95" s="13" t="s">
        <v>363</v>
      </c>
      <c r="E95" s="9">
        <v>20</v>
      </c>
      <c r="F95" s="9">
        <v>36</v>
      </c>
      <c r="G95" s="9" t="s">
        <v>60</v>
      </c>
      <c r="H95" s="9">
        <v>0</v>
      </c>
      <c r="I95" s="9">
        <v>78</v>
      </c>
      <c r="J95" s="9" t="s">
        <v>57</v>
      </c>
      <c r="K95" s="9">
        <v>5</v>
      </c>
      <c r="L95" s="9" t="s">
        <v>221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112</v>
      </c>
      <c r="T95" s="12">
        <v>45814</v>
      </c>
      <c r="U95" s="11">
        <v>640</v>
      </c>
      <c r="V95" s="10">
        <v>0</v>
      </c>
      <c r="W95" s="10">
        <v>640</v>
      </c>
      <c r="X95" s="10">
        <v>83500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240</v>
      </c>
      <c r="AG95" s="1" t="s">
        <v>119</v>
      </c>
      <c r="AH95" s="1" t="s">
        <v>74</v>
      </c>
      <c r="AI95" s="1">
        <v>2</v>
      </c>
      <c r="AJ95" s="3">
        <v>45814</v>
      </c>
      <c r="AK95" s="3">
        <v>0</v>
      </c>
      <c r="AL95" s="3">
        <v>45805</v>
      </c>
      <c r="AM95" s="3">
        <v>45812</v>
      </c>
      <c r="AN95" s="3">
        <v>45813</v>
      </c>
      <c r="AO95" s="3">
        <v>45813</v>
      </c>
      <c r="AP95" s="3">
        <v>45809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45785</v>
      </c>
      <c r="B96" s="14" t="s">
        <v>345</v>
      </c>
      <c r="C96" s="9" t="s">
        <v>86</v>
      </c>
      <c r="D96" s="13" t="s">
        <v>346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212</v>
      </c>
      <c r="T96" s="12">
        <v>45817</v>
      </c>
      <c r="U96" s="11">
        <v>60000</v>
      </c>
      <c r="V96" s="10">
        <v>60679</v>
      </c>
      <c r="W96" s="10">
        <v>0</v>
      </c>
      <c r="X96" s="10">
        <v>62600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347</v>
      </c>
      <c r="AG96" s="1" t="s">
        <v>119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45785</v>
      </c>
      <c r="B97" s="14" t="s">
        <v>348</v>
      </c>
      <c r="C97" s="9" t="s">
        <v>86</v>
      </c>
      <c r="D97" s="13" t="s">
        <v>349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212</v>
      </c>
      <c r="T97" s="12">
        <v>45817</v>
      </c>
      <c r="U97" s="11">
        <v>15000</v>
      </c>
      <c r="V97" s="10">
        <v>14947</v>
      </c>
      <c r="W97" s="10">
        <v>53</v>
      </c>
      <c r="X97" s="10">
        <v>15750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347</v>
      </c>
      <c r="AG97" s="1" t="s">
        <v>120</v>
      </c>
      <c r="AH97" s="1" t="s">
        <v>74</v>
      </c>
      <c r="AI97" s="1">
        <v>2</v>
      </c>
      <c r="AJ97" s="3">
        <v>45817</v>
      </c>
      <c r="AK97" s="3">
        <v>0</v>
      </c>
      <c r="AL97" s="3">
        <v>45808</v>
      </c>
      <c r="AM97" s="3">
        <v>45815</v>
      </c>
      <c r="AN97" s="3">
        <v>45816</v>
      </c>
      <c r="AO97" s="3">
        <v>45816</v>
      </c>
      <c r="AP97" s="3">
        <v>45812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45785</v>
      </c>
      <c r="B98" s="14" t="s">
        <v>348</v>
      </c>
      <c r="C98" s="9" t="s">
        <v>86</v>
      </c>
      <c r="D98" s="13" t="s">
        <v>278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92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212</v>
      </c>
      <c r="T98" s="12">
        <v>45817</v>
      </c>
      <c r="U98" s="11">
        <v>40000</v>
      </c>
      <c r="V98" s="10">
        <v>39929</v>
      </c>
      <c r="W98" s="10">
        <v>71</v>
      </c>
      <c r="X98" s="10">
        <v>41600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347</v>
      </c>
      <c r="AG98" s="1" t="s">
        <v>120</v>
      </c>
      <c r="AH98" s="1" t="s">
        <v>74</v>
      </c>
      <c r="AI98" s="1">
        <v>2</v>
      </c>
      <c r="AJ98" s="3">
        <v>45817</v>
      </c>
      <c r="AK98" s="3">
        <v>0</v>
      </c>
      <c r="AL98" s="3">
        <v>45808</v>
      </c>
      <c r="AM98" s="3">
        <v>45815</v>
      </c>
      <c r="AN98" s="3">
        <v>45816</v>
      </c>
      <c r="AO98" s="3">
        <v>45816</v>
      </c>
      <c r="AP98" s="3">
        <v>45812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45786</v>
      </c>
      <c r="B99" s="14" t="s">
        <v>356</v>
      </c>
      <c r="C99" s="9" t="s">
        <v>86</v>
      </c>
      <c r="D99" s="13" t="s">
        <v>351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93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252</v>
      </c>
      <c r="T99" s="12">
        <v>45838</v>
      </c>
      <c r="U99" s="11">
        <v>10000</v>
      </c>
      <c r="V99" s="10">
        <v>10196</v>
      </c>
      <c r="W99" s="10">
        <v>0</v>
      </c>
      <c r="X99" s="10">
        <v>10500</v>
      </c>
      <c r="Y99" s="10">
        <v>0</v>
      </c>
      <c r="Z99" s="9" t="s">
        <v>82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 t="s">
        <v>239</v>
      </c>
      <c r="AG99" s="1" t="s">
        <v>120</v>
      </c>
      <c r="AH99" s="1" t="s">
        <v>74</v>
      </c>
      <c r="AI99" s="1">
        <v>2</v>
      </c>
      <c r="AJ99" s="3">
        <v>45838</v>
      </c>
      <c r="AK99" s="3">
        <v>0</v>
      </c>
      <c r="AL99" s="3">
        <v>45829</v>
      </c>
      <c r="AM99" s="3">
        <v>45836</v>
      </c>
      <c r="AN99" s="3">
        <v>45837</v>
      </c>
      <c r="AO99" s="3">
        <v>45837</v>
      </c>
      <c r="AP99" s="3">
        <v>45833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45812</v>
      </c>
      <c r="B100" s="14" t="s">
        <v>133</v>
      </c>
      <c r="C100" s="9" t="s">
        <v>73</v>
      </c>
      <c r="D100" s="13" t="s">
        <v>466</v>
      </c>
      <c r="E100" s="9">
        <v>20</v>
      </c>
      <c r="F100" s="9">
        <v>32</v>
      </c>
      <c r="G100" s="9" t="s">
        <v>60</v>
      </c>
      <c r="H100" s="9">
        <v>0</v>
      </c>
      <c r="I100" s="9">
        <v>72</v>
      </c>
      <c r="J100" s="9" t="s">
        <v>57</v>
      </c>
      <c r="K100" s="9">
        <v>5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150</v>
      </c>
      <c r="T100" s="12">
        <v>45827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82</v>
      </c>
      <c r="AA100" s="8">
        <v>4679.9500000000007</v>
      </c>
      <c r="AB100" s="8">
        <v>0</v>
      </c>
      <c r="AC100" s="8">
        <v>4679.9500000000007</v>
      </c>
      <c r="AD100" s="8">
        <v>0</v>
      </c>
      <c r="AE100" s="8">
        <v>0</v>
      </c>
      <c r="AF100" s="8" t="s">
        <v>467</v>
      </c>
      <c r="AG100" s="1" t="s">
        <v>61</v>
      </c>
      <c r="AH100" s="1" t="s">
        <v>74</v>
      </c>
      <c r="AI100" s="1">
        <v>2</v>
      </c>
      <c r="AJ100" s="3">
        <v>45827</v>
      </c>
      <c r="AK100" s="3">
        <v>0</v>
      </c>
      <c r="AL100" s="3">
        <v>45818</v>
      </c>
      <c r="AM100" s="3">
        <v>45825</v>
      </c>
      <c r="AN100" s="3">
        <v>45826</v>
      </c>
      <c r="AO100" s="3">
        <v>45826</v>
      </c>
      <c r="AP100" s="3">
        <v>45822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357.75617777777779</v>
      </c>
    </row>
    <row r="101" spans="1:56" ht="27.75" customHeight="1" x14ac:dyDescent="0.45">
      <c r="A101" s="3">
        <v>45805</v>
      </c>
      <c r="B101" s="14" t="s">
        <v>430</v>
      </c>
      <c r="C101" s="9" t="s">
        <v>86</v>
      </c>
      <c r="D101" s="13" t="s">
        <v>431</v>
      </c>
      <c r="E101" s="9">
        <v>20</v>
      </c>
      <c r="F101" s="9">
        <v>37</v>
      </c>
      <c r="G101" s="9" t="s">
        <v>60</v>
      </c>
      <c r="H101" s="9">
        <v>0</v>
      </c>
      <c r="I101" s="9">
        <v>80</v>
      </c>
      <c r="J101" s="9" t="s">
        <v>57</v>
      </c>
      <c r="K101" s="9">
        <v>3</v>
      </c>
      <c r="L101" s="9" t="s">
        <v>92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212</v>
      </c>
      <c r="T101" s="12">
        <v>45845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82</v>
      </c>
      <c r="AA101" s="8">
        <v>5378.4500000000007</v>
      </c>
      <c r="AB101" s="8">
        <v>5378.4500000000007</v>
      </c>
      <c r="AC101" s="8">
        <v>0</v>
      </c>
      <c r="AD101" s="8">
        <v>0</v>
      </c>
      <c r="AE101" s="8">
        <v>0</v>
      </c>
      <c r="AF101" s="8" t="s">
        <v>347</v>
      </c>
      <c r="AG101" s="1" t="s">
        <v>119</v>
      </c>
      <c r="AH101" s="1" t="s">
        <v>74</v>
      </c>
      <c r="AI101" s="1">
        <v>2</v>
      </c>
      <c r="AJ101" s="3">
        <v>45845</v>
      </c>
      <c r="AK101" s="3">
        <v>0</v>
      </c>
      <c r="AL101" s="3">
        <v>45836</v>
      </c>
      <c r="AM101" s="3">
        <v>45843</v>
      </c>
      <c r="AN101" s="3">
        <v>45844</v>
      </c>
      <c r="AO101" s="3">
        <v>45844</v>
      </c>
      <c r="AP101" s="3">
        <v>45840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0</v>
      </c>
    </row>
    <row r="102" spans="1:56" ht="27.75" customHeight="1" x14ac:dyDescent="0.45">
      <c r="A102" s="3">
        <v>45805</v>
      </c>
      <c r="B102" s="14" t="s">
        <v>430</v>
      </c>
      <c r="C102" s="9" t="s">
        <v>86</v>
      </c>
      <c r="D102" s="13" t="s">
        <v>328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57</v>
      </c>
      <c r="K102" s="9">
        <v>3</v>
      </c>
      <c r="L102" s="9" t="s">
        <v>92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212</v>
      </c>
      <c r="T102" s="12">
        <v>45845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82</v>
      </c>
      <c r="AA102" s="8">
        <v>5378.4500000000007</v>
      </c>
      <c r="AB102" s="8">
        <v>5378.4500000000007</v>
      </c>
      <c r="AC102" s="8">
        <v>0</v>
      </c>
      <c r="AD102" s="8">
        <v>0</v>
      </c>
      <c r="AE102" s="8">
        <v>0</v>
      </c>
      <c r="AF102" s="8" t="s">
        <v>347</v>
      </c>
      <c r="AG102" s="1" t="s">
        <v>119</v>
      </c>
      <c r="AH102" s="1" t="s">
        <v>74</v>
      </c>
      <c r="AI102" s="1">
        <v>2</v>
      </c>
      <c r="AJ102" s="3">
        <v>45845</v>
      </c>
      <c r="AK102" s="3">
        <v>0</v>
      </c>
      <c r="AL102" s="3">
        <v>45836</v>
      </c>
      <c r="AM102" s="3">
        <v>45843</v>
      </c>
      <c r="AN102" s="3">
        <v>45844</v>
      </c>
      <c r="AO102" s="3">
        <v>45844</v>
      </c>
      <c r="AP102" s="3">
        <v>45840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 t="s">
        <v>141</v>
      </c>
      <c r="B103" s="14" t="s">
        <v>141</v>
      </c>
      <c r="C103" s="9" t="s">
        <v>147</v>
      </c>
      <c r="D103" s="13" t="s">
        <v>61</v>
      </c>
      <c r="E103" s="9">
        <v>20</v>
      </c>
      <c r="F103" s="9">
        <v>36</v>
      </c>
      <c r="G103" s="9" t="s">
        <v>60</v>
      </c>
      <c r="H103" s="9">
        <v>0</v>
      </c>
      <c r="I103" s="9">
        <v>78</v>
      </c>
      <c r="J103" s="9" t="s">
        <v>57</v>
      </c>
      <c r="K103" s="9">
        <v>5</v>
      </c>
      <c r="L103" s="9" t="s">
        <v>221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112</v>
      </c>
      <c r="T103" s="12">
        <v>45838</v>
      </c>
      <c r="U103" s="11">
        <v>150000</v>
      </c>
      <c r="V103" s="10">
        <v>0</v>
      </c>
      <c r="W103" s="10">
        <v>150000</v>
      </c>
      <c r="X103" s="10">
        <v>0</v>
      </c>
      <c r="Y103" s="10">
        <v>157500</v>
      </c>
      <c r="Z103" s="9" t="s">
        <v>82</v>
      </c>
      <c r="AA103" s="8">
        <v>157162.5</v>
      </c>
      <c r="AB103" s="8">
        <v>119664</v>
      </c>
      <c r="AC103" s="8">
        <v>37498.5</v>
      </c>
      <c r="AD103" s="8">
        <v>0</v>
      </c>
      <c r="AE103" s="8">
        <v>0</v>
      </c>
      <c r="AF103" s="8" t="s">
        <v>240</v>
      </c>
      <c r="AG103" s="1" t="s">
        <v>119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104</v>
      </c>
      <c r="BD103" s="56">
        <v>2866.5520000000001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37</v>
      </c>
      <c r="G104" s="9">
        <v>0</v>
      </c>
      <c r="H104" s="9">
        <v>0</v>
      </c>
      <c r="I104" s="9">
        <v>80</v>
      </c>
      <c r="J104" s="9" t="s">
        <v>57</v>
      </c>
      <c r="K104" s="9">
        <v>3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82</v>
      </c>
      <c r="AA104" s="8">
        <v>172599.35</v>
      </c>
      <c r="AB104" s="8">
        <v>130420.9</v>
      </c>
      <c r="AC104" s="8">
        <v>42178.45</v>
      </c>
      <c r="AD104" s="8">
        <v>0</v>
      </c>
      <c r="AE104" s="8">
        <v>0</v>
      </c>
      <c r="AF104" s="8" t="s">
        <v>58</v>
      </c>
      <c r="AG104" s="1" t="s">
        <v>119</v>
      </c>
      <c r="AH104" s="1">
        <v>0</v>
      </c>
      <c r="AI104" s="1" t="s">
        <v>15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104</v>
      </c>
      <c r="BD104" s="56">
        <v>0</v>
      </c>
    </row>
    <row r="105" spans="1:56" ht="27.75" customHeight="1" x14ac:dyDescent="0.45">
      <c r="A105" s="3">
        <v>0</v>
      </c>
      <c r="B105" s="14" t="s">
        <v>133</v>
      </c>
      <c r="C105" s="9" t="s">
        <v>332</v>
      </c>
      <c r="D105" s="13" t="s">
        <v>332</v>
      </c>
      <c r="E105" s="9">
        <v>20</v>
      </c>
      <c r="F105" s="9">
        <v>34</v>
      </c>
      <c r="G105" s="9" t="s">
        <v>60</v>
      </c>
      <c r="H105" s="9">
        <v>0</v>
      </c>
      <c r="I105" s="9">
        <v>85</v>
      </c>
      <c r="J105" s="9" t="s">
        <v>57</v>
      </c>
      <c r="K105" s="9">
        <v>5</v>
      </c>
      <c r="L105" s="9" t="s">
        <v>93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>
        <v>45838</v>
      </c>
      <c r="U105" s="11">
        <v>1345000</v>
      </c>
      <c r="V105" s="10">
        <v>0</v>
      </c>
      <c r="W105" s="10">
        <v>1345000</v>
      </c>
      <c r="X105" s="10">
        <v>381895</v>
      </c>
      <c r="Y105" s="10">
        <v>1011260.25</v>
      </c>
      <c r="Z105" s="9" t="s">
        <v>333</v>
      </c>
      <c r="AA105" s="8">
        <v>920971.90109924995</v>
      </c>
      <c r="AB105" s="8">
        <v>316435</v>
      </c>
      <c r="AC105" s="8">
        <v>604536.90109924995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74</v>
      </c>
      <c r="AI105" s="1">
        <v>2</v>
      </c>
      <c r="AJ105" s="3">
        <v>45838</v>
      </c>
      <c r="AK105" s="3">
        <v>0</v>
      </c>
      <c r="AL105" s="3">
        <v>45829</v>
      </c>
      <c r="AM105" s="3">
        <v>45836</v>
      </c>
      <c r="AN105" s="3">
        <v>45837</v>
      </c>
      <c r="AO105" s="3">
        <v>45837</v>
      </c>
      <c r="AP105" s="3">
        <v>45833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334</v>
      </c>
      <c r="BD105" s="56">
        <v>53098.49114655079</v>
      </c>
    </row>
    <row r="106" spans="1:56" ht="27.75" customHeight="1" x14ac:dyDescent="0.45">
      <c r="A106" s="3">
        <v>0</v>
      </c>
      <c r="B106" s="14">
        <v>0</v>
      </c>
      <c r="C106" s="9">
        <v>0</v>
      </c>
      <c r="D106" s="13">
        <v>0</v>
      </c>
      <c r="E106" s="9">
        <v>20</v>
      </c>
      <c r="F106" s="9">
        <v>34</v>
      </c>
      <c r="G106" s="9">
        <v>0</v>
      </c>
      <c r="H106" s="9">
        <v>0</v>
      </c>
      <c r="I106" s="9">
        <v>85</v>
      </c>
      <c r="J106" s="9" t="s">
        <v>57</v>
      </c>
      <c r="K106" s="9">
        <v>5</v>
      </c>
      <c r="L106" s="9">
        <v>0</v>
      </c>
      <c r="M106" s="10">
        <v>0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>
        <v>0</v>
      </c>
      <c r="T106" s="12"/>
      <c r="U106" s="11">
        <v>0</v>
      </c>
      <c r="V106" s="10">
        <v>0</v>
      </c>
      <c r="W106" s="10">
        <v>0</v>
      </c>
      <c r="X106" s="10">
        <v>0</v>
      </c>
      <c r="Y106" s="10">
        <v>0</v>
      </c>
      <c r="Z106" s="9" t="s">
        <v>333</v>
      </c>
      <c r="AA106" s="8">
        <v>920971.90109924995</v>
      </c>
      <c r="AB106" s="8">
        <v>316435</v>
      </c>
      <c r="AC106" s="8">
        <v>604536.90109924995</v>
      </c>
      <c r="AD106" s="8">
        <v>0</v>
      </c>
      <c r="AE106" s="8">
        <v>0</v>
      </c>
      <c r="AF106" s="8" t="s">
        <v>58</v>
      </c>
      <c r="AG106" s="1" t="s">
        <v>120</v>
      </c>
      <c r="AH106" s="1">
        <v>0</v>
      </c>
      <c r="AI106" s="1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335</v>
      </c>
      <c r="BD106" s="56">
        <v>0</v>
      </c>
    </row>
    <row r="107" spans="1:56" ht="27.75" customHeight="1" x14ac:dyDescent="0.45">
      <c r="A107" s="3">
        <v>45803</v>
      </c>
      <c r="B107" s="14" t="s">
        <v>415</v>
      </c>
      <c r="C107" s="9" t="s">
        <v>232</v>
      </c>
      <c r="D107" s="13" t="s">
        <v>403</v>
      </c>
      <c r="E107" s="9">
        <v>21</v>
      </c>
      <c r="F107" s="9">
        <v>34</v>
      </c>
      <c r="G107" s="9" t="s">
        <v>60</v>
      </c>
      <c r="H107" s="9">
        <v>0</v>
      </c>
      <c r="I107" s="9">
        <v>60</v>
      </c>
      <c r="J107" s="9" t="s">
        <v>57</v>
      </c>
      <c r="K107" s="9">
        <v>5</v>
      </c>
      <c r="L107" s="9" t="s">
        <v>93</v>
      </c>
      <c r="M107" s="10">
        <v>22</v>
      </c>
      <c r="N107" s="9">
        <v>36</v>
      </c>
      <c r="O107" s="9">
        <v>40</v>
      </c>
      <c r="P107" s="10">
        <v>195.39367372799995</v>
      </c>
      <c r="Q107" s="10">
        <v>0</v>
      </c>
      <c r="R107" s="10">
        <v>195.39367372799995</v>
      </c>
      <c r="S107" s="9" t="s">
        <v>67</v>
      </c>
      <c r="T107" s="12">
        <v>45824</v>
      </c>
      <c r="U107" s="11">
        <v>10000</v>
      </c>
      <c r="V107" s="10">
        <v>0</v>
      </c>
      <c r="W107" s="10">
        <v>10000</v>
      </c>
      <c r="X107" s="10">
        <v>0</v>
      </c>
      <c r="Y107" s="10">
        <v>10500</v>
      </c>
      <c r="Z107" s="9" t="s">
        <v>135</v>
      </c>
      <c r="AA107" s="8">
        <v>9918.7000000000007</v>
      </c>
      <c r="AB107" s="8">
        <v>0</v>
      </c>
      <c r="AC107" s="8">
        <v>9918.7000000000007</v>
      </c>
      <c r="AD107" s="8">
        <v>0</v>
      </c>
      <c r="AE107" s="8">
        <v>0</v>
      </c>
      <c r="AF107" s="8">
        <v>0</v>
      </c>
      <c r="AG107" s="1" t="s">
        <v>119</v>
      </c>
      <c r="AH107" s="1" t="s">
        <v>72</v>
      </c>
      <c r="AI107" s="1">
        <v>3</v>
      </c>
      <c r="AJ107" s="3">
        <v>45824</v>
      </c>
      <c r="AK107" s="3">
        <v>0</v>
      </c>
      <c r="AL107" s="3">
        <v>45814</v>
      </c>
      <c r="AM107" s="3">
        <v>45821</v>
      </c>
      <c r="AN107" s="3">
        <v>45822</v>
      </c>
      <c r="AO107" s="3">
        <v>45822</v>
      </c>
      <c r="AP107" s="3">
        <v>45819</v>
      </c>
      <c r="AQ107" s="3">
        <v>45823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676.95127500000001</v>
      </c>
    </row>
    <row r="108" spans="1:56" ht="27.75" customHeight="1" x14ac:dyDescent="0.45">
      <c r="A108" s="3" t="s">
        <v>141</v>
      </c>
      <c r="B108" s="14" t="s">
        <v>141</v>
      </c>
      <c r="C108" s="9" t="s">
        <v>185</v>
      </c>
      <c r="D108" s="13" t="s">
        <v>59</v>
      </c>
      <c r="E108" s="9">
        <v>21</v>
      </c>
      <c r="F108" s="9">
        <v>38</v>
      </c>
      <c r="G108" s="9" t="s">
        <v>60</v>
      </c>
      <c r="H108" s="9">
        <v>0</v>
      </c>
      <c r="I108" s="9">
        <v>69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71</v>
      </c>
      <c r="T108" s="12">
        <v>45838</v>
      </c>
      <c r="U108" s="11">
        <v>5000</v>
      </c>
      <c r="V108" s="10">
        <v>0</v>
      </c>
      <c r="W108" s="10">
        <v>5000</v>
      </c>
      <c r="X108" s="10">
        <v>0</v>
      </c>
      <c r="Y108" s="10">
        <v>0</v>
      </c>
      <c r="Z108" s="9" t="s">
        <v>135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0</v>
      </c>
      <c r="AF108" s="8">
        <v>0</v>
      </c>
      <c r="AG108" s="1" t="s">
        <v>119</v>
      </c>
      <c r="AH108" s="1" t="s">
        <v>77</v>
      </c>
      <c r="AI108" s="1">
        <v>2</v>
      </c>
      <c r="AJ108" s="3">
        <v>45838</v>
      </c>
      <c r="AK108" s="3">
        <v>0</v>
      </c>
      <c r="AL108" s="3">
        <v>0</v>
      </c>
      <c r="AM108" s="3">
        <v>0</v>
      </c>
      <c r="AN108" s="3">
        <v>0</v>
      </c>
      <c r="AO108" s="3">
        <v>45836</v>
      </c>
      <c r="AP108" s="3">
        <v>45833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376.6137374999999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21</v>
      </c>
      <c r="F109" s="9">
        <v>37</v>
      </c>
      <c r="G109" s="9" t="s">
        <v>60</v>
      </c>
      <c r="H109" s="9">
        <v>0</v>
      </c>
      <c r="I109" s="9">
        <v>67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135</v>
      </c>
      <c r="AA109" s="8">
        <v>15436.85</v>
      </c>
      <c r="AB109" s="8">
        <v>0</v>
      </c>
      <c r="AC109" s="8">
        <v>15436.85</v>
      </c>
      <c r="AD109" s="8">
        <v>0</v>
      </c>
      <c r="AE109" s="8">
        <v>0</v>
      </c>
      <c r="AF109" s="8" t="s">
        <v>58</v>
      </c>
      <c r="AG109" s="1" t="s">
        <v>120</v>
      </c>
      <c r="AH109" s="1">
        <v>0</v>
      </c>
      <c r="AI109" s="1" t="s">
        <v>15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105</v>
      </c>
      <c r="BD109" s="56">
        <v>0</v>
      </c>
    </row>
    <row r="110" spans="1:56" ht="27.75" customHeight="1" x14ac:dyDescent="0.45">
      <c r="A110" s="3">
        <v>45799</v>
      </c>
      <c r="B110" s="14" t="s">
        <v>419</v>
      </c>
      <c r="C110" s="9" t="s">
        <v>115</v>
      </c>
      <c r="D110" s="13" t="s">
        <v>298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45814</v>
      </c>
      <c r="U110" s="11">
        <v>50000</v>
      </c>
      <c r="V110" s="10">
        <v>0</v>
      </c>
      <c r="W110" s="10">
        <v>50000</v>
      </c>
      <c r="X110" s="10">
        <v>0</v>
      </c>
      <c r="Y110" s="10">
        <v>52500</v>
      </c>
      <c r="Z110" s="9" t="s">
        <v>124</v>
      </c>
      <c r="AA110" s="8">
        <v>53784.500000000007</v>
      </c>
      <c r="AB110" s="8">
        <v>0</v>
      </c>
      <c r="AC110" s="8">
        <v>53784.500000000007</v>
      </c>
      <c r="AD110" s="8">
        <v>0</v>
      </c>
      <c r="AE110" s="8">
        <v>53784.500000000007</v>
      </c>
      <c r="AF110" s="8">
        <v>0</v>
      </c>
      <c r="AG110" s="1" t="s">
        <v>120</v>
      </c>
      <c r="AH110" s="1" t="s">
        <v>68</v>
      </c>
      <c r="AI110" s="1">
        <v>4</v>
      </c>
      <c r="AJ110" s="3">
        <v>45814</v>
      </c>
      <c r="AK110" s="3">
        <v>45810</v>
      </c>
      <c r="AL110" s="3">
        <v>45804</v>
      </c>
      <c r="AM110" s="3">
        <v>45811</v>
      </c>
      <c r="AN110" s="3">
        <v>45812</v>
      </c>
      <c r="AO110" s="3">
        <v>45812</v>
      </c>
      <c r="AP110" s="3">
        <v>45809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125</v>
      </c>
      <c r="BD110" s="56">
        <v>3867.8226766666667</v>
      </c>
    </row>
    <row r="111" spans="1:56" ht="27.75" customHeight="1" x14ac:dyDescent="0.45">
      <c r="A111" s="3">
        <v>45799</v>
      </c>
      <c r="B111" s="14" t="s">
        <v>419</v>
      </c>
      <c r="C111" s="9" t="s">
        <v>115</v>
      </c>
      <c r="D111" s="13" t="s">
        <v>324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45814</v>
      </c>
      <c r="U111" s="11">
        <v>50000</v>
      </c>
      <c r="V111" s="10">
        <v>0</v>
      </c>
      <c r="W111" s="10">
        <v>50000</v>
      </c>
      <c r="X111" s="10">
        <v>37015</v>
      </c>
      <c r="Y111" s="10">
        <v>13634.25</v>
      </c>
      <c r="Z111" s="9" t="s">
        <v>124</v>
      </c>
      <c r="AA111" s="8">
        <v>14666.226382500001</v>
      </c>
      <c r="AB111" s="8">
        <v>14666.226382500001</v>
      </c>
      <c r="AC111" s="8">
        <v>0</v>
      </c>
      <c r="AD111" s="8">
        <v>0</v>
      </c>
      <c r="AE111" s="8">
        <v>14666.226382500001</v>
      </c>
      <c r="AF111" s="8">
        <v>0</v>
      </c>
      <c r="AG111" s="1" t="s">
        <v>120</v>
      </c>
      <c r="AH111" s="1" t="s">
        <v>68</v>
      </c>
      <c r="AI111" s="1">
        <v>4</v>
      </c>
      <c r="AJ111" s="3">
        <v>45814</v>
      </c>
      <c r="AK111" s="3">
        <v>45810</v>
      </c>
      <c r="AL111" s="3">
        <v>45804</v>
      </c>
      <c r="AM111" s="3">
        <v>45811</v>
      </c>
      <c r="AN111" s="3">
        <v>45812</v>
      </c>
      <c r="AO111" s="3">
        <v>45812</v>
      </c>
      <c r="AP111" s="3">
        <v>45809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125</v>
      </c>
      <c r="BD111" s="56">
        <v>0</v>
      </c>
    </row>
    <row r="112" spans="1:56" ht="27.75" customHeight="1" x14ac:dyDescent="0.45">
      <c r="A112" s="3">
        <v>45808</v>
      </c>
      <c r="B112" s="14" t="s">
        <v>447</v>
      </c>
      <c r="C112" s="9" t="s">
        <v>111</v>
      </c>
      <c r="D112" s="13" t="s">
        <v>394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92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67</v>
      </c>
      <c r="T112" s="12">
        <v>45814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124</v>
      </c>
      <c r="AA112" s="8">
        <v>11036.3</v>
      </c>
      <c r="AB112" s="8">
        <v>11036.3</v>
      </c>
      <c r="AC112" s="8">
        <v>0</v>
      </c>
      <c r="AD112" s="8">
        <v>0</v>
      </c>
      <c r="AE112" s="8">
        <v>11036.3</v>
      </c>
      <c r="AF112" s="8">
        <v>0</v>
      </c>
      <c r="AG112" s="1" t="s">
        <v>120</v>
      </c>
      <c r="AH112" s="1" t="s">
        <v>68</v>
      </c>
      <c r="AI112" s="1">
        <v>4</v>
      </c>
      <c r="AJ112" s="3">
        <v>45814</v>
      </c>
      <c r="AK112" s="3">
        <v>45810</v>
      </c>
      <c r="AL112" s="3">
        <v>45804</v>
      </c>
      <c r="AM112" s="3">
        <v>45811</v>
      </c>
      <c r="AN112" s="3">
        <v>45812</v>
      </c>
      <c r="AO112" s="3">
        <v>45812</v>
      </c>
      <c r="AP112" s="3">
        <v>45809</v>
      </c>
      <c r="AQ112" s="3">
        <v>45813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125</v>
      </c>
      <c r="BD112" s="56">
        <v>0</v>
      </c>
    </row>
    <row r="113" spans="1:56" ht="27.75" customHeight="1" x14ac:dyDescent="0.45">
      <c r="A113" s="3">
        <v>45798</v>
      </c>
      <c r="B113" s="14" t="s">
        <v>400</v>
      </c>
      <c r="C113" s="9" t="s">
        <v>111</v>
      </c>
      <c r="D113" s="13" t="s">
        <v>393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>
        <v>45817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124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120</v>
      </c>
      <c r="AH113" s="1" t="s">
        <v>68</v>
      </c>
      <c r="AI113" s="1">
        <v>4</v>
      </c>
      <c r="AJ113" s="3">
        <v>45817</v>
      </c>
      <c r="AK113" s="3">
        <v>45813</v>
      </c>
      <c r="AL113" s="3">
        <v>45807</v>
      </c>
      <c r="AM113" s="3">
        <v>45814</v>
      </c>
      <c r="AN113" s="3">
        <v>45815</v>
      </c>
      <c r="AO113" s="3">
        <v>45815</v>
      </c>
      <c r="AP113" s="3">
        <v>45812</v>
      </c>
      <c r="AQ113" s="3">
        <v>45816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125</v>
      </c>
      <c r="BD113" s="56">
        <v>238.09713619999999</v>
      </c>
    </row>
    <row r="114" spans="1:56" ht="27.75" customHeight="1" x14ac:dyDescent="0.45">
      <c r="A114" s="3">
        <v>45799</v>
      </c>
      <c r="B114" s="14" t="s">
        <v>418</v>
      </c>
      <c r="C114" s="9" t="s">
        <v>115</v>
      </c>
      <c r="D114" s="13" t="s">
        <v>390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45821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124</v>
      </c>
      <c r="AA114" s="8">
        <v>32270.700000000004</v>
      </c>
      <c r="AB114" s="8">
        <v>0</v>
      </c>
      <c r="AC114" s="8">
        <v>32270.700000000004</v>
      </c>
      <c r="AD114" s="8">
        <v>0</v>
      </c>
      <c r="AE114" s="8">
        <v>32270.700000000004</v>
      </c>
      <c r="AF114" s="8">
        <v>0</v>
      </c>
      <c r="AG114" s="1" t="s">
        <v>120</v>
      </c>
      <c r="AH114" s="1" t="s">
        <v>68</v>
      </c>
      <c r="AI114" s="1">
        <v>4</v>
      </c>
      <c r="AJ114" s="3">
        <v>45821</v>
      </c>
      <c r="AK114" s="3">
        <v>45817</v>
      </c>
      <c r="AL114" s="3">
        <v>45811</v>
      </c>
      <c r="AM114" s="3">
        <v>45818</v>
      </c>
      <c r="AN114" s="3">
        <v>45819</v>
      </c>
      <c r="AO114" s="3">
        <v>45819</v>
      </c>
      <c r="AP114" s="3">
        <v>45816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2320.6936060000003</v>
      </c>
    </row>
    <row r="115" spans="1:56" ht="27.75" customHeight="1" x14ac:dyDescent="0.45">
      <c r="A115" s="3">
        <v>45799</v>
      </c>
      <c r="B115" s="14" t="s">
        <v>418</v>
      </c>
      <c r="C115" s="9" t="s">
        <v>115</v>
      </c>
      <c r="D115" s="13" t="s">
        <v>341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45821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124</v>
      </c>
      <c r="AA115" s="8">
        <v>32270.700000000004</v>
      </c>
      <c r="AB115" s="8">
        <v>0</v>
      </c>
      <c r="AC115" s="8">
        <v>32270.700000000004</v>
      </c>
      <c r="AD115" s="8">
        <v>0</v>
      </c>
      <c r="AE115" s="8">
        <v>32270.700000000004</v>
      </c>
      <c r="AF115" s="8">
        <v>0</v>
      </c>
      <c r="AG115" s="1" t="s">
        <v>61</v>
      </c>
      <c r="AH115" s="1" t="s">
        <v>68</v>
      </c>
      <c r="AI115" s="1">
        <v>4</v>
      </c>
      <c r="AJ115" s="3">
        <v>45821</v>
      </c>
      <c r="AK115" s="3">
        <v>45817</v>
      </c>
      <c r="AL115" s="3">
        <v>45811</v>
      </c>
      <c r="AM115" s="3">
        <v>45818</v>
      </c>
      <c r="AN115" s="3">
        <v>45819</v>
      </c>
      <c r="AO115" s="3">
        <v>45819</v>
      </c>
      <c r="AP115" s="3">
        <v>45816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125</v>
      </c>
      <c r="BD115" s="56">
        <v>2320.6936060000003</v>
      </c>
    </row>
    <row r="116" spans="1:56" ht="27.75" customHeight="1" x14ac:dyDescent="0.45">
      <c r="A116" s="3">
        <v>45799</v>
      </c>
      <c r="B116" s="14" t="s">
        <v>418</v>
      </c>
      <c r="C116" s="9" t="s">
        <v>115</v>
      </c>
      <c r="D116" s="13" t="s">
        <v>391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45821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124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120</v>
      </c>
      <c r="AH116" s="1" t="s">
        <v>68</v>
      </c>
      <c r="AI116" s="1">
        <v>4</v>
      </c>
      <c r="AJ116" s="3">
        <v>45821</v>
      </c>
      <c r="AK116" s="3">
        <v>45817</v>
      </c>
      <c r="AL116" s="3">
        <v>45811</v>
      </c>
      <c r="AM116" s="3">
        <v>45818</v>
      </c>
      <c r="AN116" s="3">
        <v>45819</v>
      </c>
      <c r="AO116" s="3">
        <v>45819</v>
      </c>
      <c r="AP116" s="3">
        <v>45816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125</v>
      </c>
      <c r="BD116" s="56">
        <v>1547.1290706666666</v>
      </c>
    </row>
    <row r="117" spans="1:56" ht="27.75" customHeight="1" x14ac:dyDescent="0.45">
      <c r="A117" s="3">
        <v>45803</v>
      </c>
      <c r="B117" s="14" t="s">
        <v>416</v>
      </c>
      <c r="C117" s="9" t="s">
        <v>111</v>
      </c>
      <c r="D117" s="13" t="s">
        <v>417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>
        <v>45831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124</v>
      </c>
      <c r="AA117" s="8">
        <v>5797.55</v>
      </c>
      <c r="AB117" s="8">
        <v>0</v>
      </c>
      <c r="AC117" s="8">
        <v>5797.55</v>
      </c>
      <c r="AD117" s="8">
        <v>0</v>
      </c>
      <c r="AE117" s="8">
        <v>5797.55</v>
      </c>
      <c r="AF117" s="8">
        <v>0</v>
      </c>
      <c r="AG117" s="1" t="s">
        <v>121</v>
      </c>
      <c r="AH117" s="1" t="s">
        <v>68</v>
      </c>
      <c r="AI117" s="1">
        <v>4</v>
      </c>
      <c r="AJ117" s="3">
        <v>45831</v>
      </c>
      <c r="AK117" s="3">
        <v>45827</v>
      </c>
      <c r="AL117" s="3">
        <v>45821</v>
      </c>
      <c r="AM117" s="3">
        <v>45828</v>
      </c>
      <c r="AN117" s="3">
        <v>45829</v>
      </c>
      <c r="AO117" s="3">
        <v>45829</v>
      </c>
      <c r="AP117" s="3">
        <v>45826</v>
      </c>
      <c r="AQ117" s="3">
        <v>45830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416.92114566666663</v>
      </c>
    </row>
    <row r="118" spans="1:56" ht="27.75" customHeight="1" x14ac:dyDescent="0.45">
      <c r="A118" s="3" t="s">
        <v>141</v>
      </c>
      <c r="B118" s="14" t="s">
        <v>141</v>
      </c>
      <c r="C118" s="9" t="s">
        <v>115</v>
      </c>
      <c r="D118" s="13" t="s">
        <v>61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114</v>
      </c>
      <c r="T118" s="12">
        <v>45838</v>
      </c>
      <c r="U118" s="11">
        <v>130000</v>
      </c>
      <c r="V118" s="10">
        <v>0</v>
      </c>
      <c r="W118" s="10">
        <v>130000</v>
      </c>
      <c r="X118" s="10">
        <v>0</v>
      </c>
      <c r="Y118" s="10">
        <v>136500</v>
      </c>
      <c r="Z118" s="9" t="s">
        <v>124</v>
      </c>
      <c r="AA118" s="8">
        <v>139839.70000000001</v>
      </c>
      <c r="AB118" s="8">
        <v>0</v>
      </c>
      <c r="AC118" s="8">
        <v>139839.70000000001</v>
      </c>
      <c r="AD118" s="8">
        <v>0</v>
      </c>
      <c r="AE118" s="8">
        <v>139839.70000000001</v>
      </c>
      <c r="AF118" s="8">
        <v>0</v>
      </c>
      <c r="AG118" s="1" t="s">
        <v>120</v>
      </c>
      <c r="AH118" s="1" t="s">
        <v>68</v>
      </c>
      <c r="AI118" s="1">
        <v>4</v>
      </c>
      <c r="AJ118" s="3">
        <v>45838</v>
      </c>
      <c r="AK118" s="3">
        <v>45834</v>
      </c>
      <c r="AL118" s="3">
        <v>45828</v>
      </c>
      <c r="AM118" s="3">
        <v>45835</v>
      </c>
      <c r="AN118" s="3">
        <v>45836</v>
      </c>
      <c r="AO118" s="3">
        <v>45836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125</v>
      </c>
      <c r="BD118" s="56">
        <v>10056.338959333332</v>
      </c>
    </row>
    <row r="119" spans="1:56" ht="27.75" customHeight="1" x14ac:dyDescent="0.45">
      <c r="A119" s="3">
        <v>45628</v>
      </c>
      <c r="B119" s="14" t="s">
        <v>226</v>
      </c>
      <c r="C119" s="9" t="s">
        <v>113</v>
      </c>
      <c r="D119" s="13" t="s">
        <v>153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114</v>
      </c>
      <c r="T119" s="12">
        <v>45838</v>
      </c>
      <c r="U119" s="11">
        <v>8000</v>
      </c>
      <c r="V119" s="10">
        <v>0</v>
      </c>
      <c r="W119" s="10">
        <v>8000</v>
      </c>
      <c r="X119" s="10">
        <v>0</v>
      </c>
      <c r="Y119" s="10">
        <v>8400</v>
      </c>
      <c r="Z119" s="9" t="s">
        <v>124</v>
      </c>
      <c r="AA119" s="8">
        <v>8605.52</v>
      </c>
      <c r="AB119" s="8">
        <v>0</v>
      </c>
      <c r="AC119" s="8">
        <v>8605.52</v>
      </c>
      <c r="AD119" s="8">
        <v>0</v>
      </c>
      <c r="AE119" s="8">
        <v>8605.52</v>
      </c>
      <c r="AF119" s="8">
        <v>0</v>
      </c>
      <c r="AG119" s="1" t="s">
        <v>120</v>
      </c>
      <c r="AH119" s="1" t="s">
        <v>68</v>
      </c>
      <c r="AI119" s="1">
        <v>4</v>
      </c>
      <c r="AJ119" s="3">
        <v>45838</v>
      </c>
      <c r="AK119" s="3">
        <v>45834</v>
      </c>
      <c r="AL119" s="3">
        <v>45828</v>
      </c>
      <c r="AM119" s="3">
        <v>45835</v>
      </c>
      <c r="AN119" s="3">
        <v>45836</v>
      </c>
      <c r="AO119" s="3">
        <v>45836</v>
      </c>
      <c r="AP119" s="3">
        <v>45833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253</v>
      </c>
      <c r="AZ119" s="2">
        <v>0</v>
      </c>
      <c r="BA119" s="2">
        <v>0</v>
      </c>
      <c r="BB119" s="2">
        <v>0</v>
      </c>
      <c r="BC119" s="1" t="s">
        <v>125</v>
      </c>
      <c r="BD119" s="56">
        <v>618.85162826666658</v>
      </c>
    </row>
    <row r="120" spans="1:56" ht="27.75" customHeight="1" x14ac:dyDescent="0.45">
      <c r="A120" s="3">
        <v>45800</v>
      </c>
      <c r="B120" s="14" t="s">
        <v>397</v>
      </c>
      <c r="C120" s="9" t="s">
        <v>80</v>
      </c>
      <c r="D120" s="13" t="s">
        <v>398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42</v>
      </c>
      <c r="O120" s="9">
        <v>40</v>
      </c>
      <c r="P120" s="10">
        <v>113.97964300799998</v>
      </c>
      <c r="Q120" s="10">
        <v>0</v>
      </c>
      <c r="R120" s="10">
        <v>113.97964300799998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10420</v>
      </c>
      <c r="Y120" s="10">
        <v>0</v>
      </c>
      <c r="Z120" s="9" t="s">
        <v>124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120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125</v>
      </c>
      <c r="BD120" s="56">
        <v>0</v>
      </c>
    </row>
    <row r="121" spans="1:56" ht="27.75" customHeight="1" x14ac:dyDescent="0.45">
      <c r="A121" s="3">
        <v>45800</v>
      </c>
      <c r="B121" s="14" t="s">
        <v>397</v>
      </c>
      <c r="C121" s="9" t="s">
        <v>80</v>
      </c>
      <c r="D121" s="13" t="s">
        <v>398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42</v>
      </c>
      <c r="O121" s="9">
        <v>40</v>
      </c>
      <c r="P121" s="10">
        <v>113.97964300799998</v>
      </c>
      <c r="Q121" s="10">
        <v>0</v>
      </c>
      <c r="R121" s="10">
        <v>113.97964300799998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124</v>
      </c>
      <c r="AA121" s="8">
        <v>5797.55</v>
      </c>
      <c r="AB121" s="8">
        <v>5797.55</v>
      </c>
      <c r="AC121" s="8">
        <v>0</v>
      </c>
      <c r="AD121" s="8">
        <v>5797.55</v>
      </c>
      <c r="AE121" s="8">
        <v>0</v>
      </c>
      <c r="AF121" s="8">
        <v>0</v>
      </c>
      <c r="AG121" s="1" t="s">
        <v>120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125</v>
      </c>
      <c r="BD121" s="56">
        <v>0</v>
      </c>
    </row>
    <row r="122" spans="1:56" ht="27.75" customHeight="1" x14ac:dyDescent="0.45">
      <c r="A122" s="3">
        <v>45798</v>
      </c>
      <c r="B122" s="14" t="s">
        <v>399</v>
      </c>
      <c r="C122" s="9" t="s">
        <v>111</v>
      </c>
      <c r="D122" s="13" t="s">
        <v>392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124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120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238.09713619999999</v>
      </c>
    </row>
    <row r="123" spans="1:56" ht="27.75" customHeight="1" x14ac:dyDescent="0.45">
      <c r="A123" s="3">
        <v>45631</v>
      </c>
      <c r="B123" s="14" t="s">
        <v>229</v>
      </c>
      <c r="C123" s="9" t="s">
        <v>113</v>
      </c>
      <c r="D123" s="13" t="s">
        <v>153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114</v>
      </c>
      <c r="T123" s="12">
        <v>45838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124</v>
      </c>
      <c r="AA123" s="8">
        <v>17211.04</v>
      </c>
      <c r="AB123" s="8">
        <v>0</v>
      </c>
      <c r="AC123" s="8">
        <v>17211.04</v>
      </c>
      <c r="AD123" s="8">
        <v>0</v>
      </c>
      <c r="AE123" s="8">
        <v>17211.04</v>
      </c>
      <c r="AF123" s="8">
        <v>0</v>
      </c>
      <c r="AG123" s="1" t="s">
        <v>61</v>
      </c>
      <c r="AH123" s="1" t="s">
        <v>68</v>
      </c>
      <c r="AI123" s="1">
        <v>4</v>
      </c>
      <c r="AJ123" s="3">
        <v>45838</v>
      </c>
      <c r="AK123" s="3">
        <v>45834</v>
      </c>
      <c r="AL123" s="3">
        <v>45828</v>
      </c>
      <c r="AM123" s="3">
        <v>45835</v>
      </c>
      <c r="AN123" s="3">
        <v>45836</v>
      </c>
      <c r="AO123" s="3">
        <v>45836</v>
      </c>
      <c r="AP123" s="3">
        <v>45833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254</v>
      </c>
      <c r="AZ123" s="2">
        <v>0</v>
      </c>
      <c r="BA123" s="2">
        <v>0</v>
      </c>
      <c r="BB123" s="2">
        <v>0</v>
      </c>
      <c r="BC123" s="1" t="s">
        <v>125</v>
      </c>
      <c r="BD123" s="56">
        <v>1237.7032565333332</v>
      </c>
    </row>
    <row r="124" spans="1:56" ht="27.75" customHeight="1" x14ac:dyDescent="0.45">
      <c r="A124" s="3">
        <v>45631</v>
      </c>
      <c r="B124" s="14" t="s">
        <v>230</v>
      </c>
      <c r="C124" s="9" t="s">
        <v>113</v>
      </c>
      <c r="D124" s="13" t="s">
        <v>153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114</v>
      </c>
      <c r="T124" s="12" t="s">
        <v>63</v>
      </c>
      <c r="U124" s="11">
        <v>16000</v>
      </c>
      <c r="V124" s="10">
        <v>0</v>
      </c>
      <c r="W124" s="10">
        <v>16000</v>
      </c>
      <c r="X124" s="10">
        <v>0</v>
      </c>
      <c r="Y124" s="10">
        <v>16800</v>
      </c>
      <c r="Z124" s="9" t="s">
        <v>124</v>
      </c>
      <c r="AA124" s="8">
        <v>17211.04</v>
      </c>
      <c r="AB124" s="8">
        <v>0</v>
      </c>
      <c r="AC124" s="8">
        <v>17211.04</v>
      </c>
      <c r="AD124" s="8">
        <v>0</v>
      </c>
      <c r="AE124" s="8">
        <v>17211.04</v>
      </c>
      <c r="AF124" s="8">
        <v>0</v>
      </c>
      <c r="AG124" s="1" t="s">
        <v>120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255</v>
      </c>
      <c r="AZ124" s="2">
        <v>0</v>
      </c>
      <c r="BA124" s="2">
        <v>0</v>
      </c>
      <c r="BB124" s="2">
        <v>0</v>
      </c>
      <c r="BC124" s="1" t="s">
        <v>125</v>
      </c>
      <c r="BD124" s="56">
        <v>1237.7032565333332</v>
      </c>
    </row>
    <row r="125" spans="1:56" ht="27.75" customHeight="1" x14ac:dyDescent="0.45">
      <c r="A125" s="3" t="s">
        <v>141</v>
      </c>
      <c r="B125" s="14" t="s">
        <v>141</v>
      </c>
      <c r="C125" s="9" t="s">
        <v>113</v>
      </c>
      <c r="D125" s="13" t="s">
        <v>153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124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10756.900000000001</v>
      </c>
      <c r="AF125" s="8">
        <v>0</v>
      </c>
      <c r="AG125" s="1" t="s">
        <v>119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125</v>
      </c>
      <c r="BD125" s="56">
        <v>773.56453533333331</v>
      </c>
    </row>
    <row r="126" spans="1:56" ht="27.75" customHeight="1" x14ac:dyDescent="0.45">
      <c r="A126" s="3" t="s">
        <v>141</v>
      </c>
      <c r="B126" s="14" t="s">
        <v>141</v>
      </c>
      <c r="C126" s="9" t="s">
        <v>111</v>
      </c>
      <c r="D126" s="13" t="s">
        <v>61</v>
      </c>
      <c r="E126" s="9">
        <v>21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42</v>
      </c>
      <c r="O126" s="9">
        <v>40</v>
      </c>
      <c r="P126" s="10">
        <v>227.95928601599996</v>
      </c>
      <c r="Q126" s="10">
        <v>0</v>
      </c>
      <c r="R126" s="10">
        <v>227.95928601599996</v>
      </c>
      <c r="S126" s="9" t="s">
        <v>67</v>
      </c>
      <c r="T126" s="12">
        <v>45838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124</v>
      </c>
      <c r="AA126" s="8">
        <v>11595.1</v>
      </c>
      <c r="AB126" s="8">
        <v>0</v>
      </c>
      <c r="AC126" s="8">
        <v>11595.1</v>
      </c>
      <c r="AD126" s="8">
        <v>0</v>
      </c>
      <c r="AE126" s="8">
        <v>11595.1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45838</v>
      </c>
      <c r="AK126" s="3">
        <v>45834</v>
      </c>
      <c r="AL126" s="3">
        <v>45828</v>
      </c>
      <c r="AM126" s="3">
        <v>45835</v>
      </c>
      <c r="AN126" s="3">
        <v>45836</v>
      </c>
      <c r="AO126" s="3">
        <v>45836</v>
      </c>
      <c r="AP126" s="3">
        <v>45833</v>
      </c>
      <c r="AQ126" s="3">
        <v>45837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125</v>
      </c>
      <c r="BD126" s="56">
        <v>833.84229133333326</v>
      </c>
    </row>
    <row r="127" spans="1:56" ht="27.75" customHeight="1" x14ac:dyDescent="0.45">
      <c r="A127" s="3">
        <v>45066</v>
      </c>
      <c r="B127" s="14" t="s">
        <v>131</v>
      </c>
      <c r="C127" s="9" t="s">
        <v>80</v>
      </c>
      <c r="D127" s="13" t="s">
        <v>130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124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119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125</v>
      </c>
      <c r="BD127" s="56">
        <v>396.82856033333326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21</v>
      </c>
      <c r="F128" s="9">
        <v>37</v>
      </c>
      <c r="G128" s="9">
        <v>0</v>
      </c>
      <c r="H128" s="9">
        <v>0</v>
      </c>
      <c r="I128" s="9">
        <v>74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 t="s">
        <v>83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124</v>
      </c>
      <c r="AA128" s="8">
        <v>394496.55638250004</v>
      </c>
      <c r="AB128" s="8">
        <v>31500.076382499999</v>
      </c>
      <c r="AC128" s="8">
        <v>362996.48000000004</v>
      </c>
      <c r="AD128" s="8">
        <v>5797.55</v>
      </c>
      <c r="AE128" s="8">
        <v>388699.00638250005</v>
      </c>
      <c r="AF128" s="8" t="s">
        <v>58</v>
      </c>
      <c r="AG128" s="1" t="s">
        <v>61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126</v>
      </c>
      <c r="BD128" s="56">
        <v>0</v>
      </c>
    </row>
    <row r="129" spans="1:56" ht="27.75" customHeight="1" x14ac:dyDescent="0.45">
      <c r="A129" s="3">
        <v>9</v>
      </c>
      <c r="B129" s="14" t="s">
        <v>357</v>
      </c>
      <c r="C129" s="9" t="s">
        <v>352</v>
      </c>
      <c r="D129" s="13" t="s">
        <v>353</v>
      </c>
      <c r="E129" s="9">
        <v>22</v>
      </c>
      <c r="F129" s="9">
        <v>34</v>
      </c>
      <c r="G129" s="9" t="s">
        <v>60</v>
      </c>
      <c r="H129" s="9" t="s">
        <v>66</v>
      </c>
      <c r="I129" s="9">
        <v>115</v>
      </c>
      <c r="J129" s="9" t="s">
        <v>78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354</v>
      </c>
      <c r="T129" s="12">
        <v>45833</v>
      </c>
      <c r="U129" s="11">
        <v>239700</v>
      </c>
      <c r="V129" s="10">
        <v>0</v>
      </c>
      <c r="W129" s="10">
        <v>239700</v>
      </c>
      <c r="X129" s="10">
        <v>117200</v>
      </c>
      <c r="Y129" s="10">
        <v>128625</v>
      </c>
      <c r="Z129" s="9" t="s">
        <v>279</v>
      </c>
      <c r="AA129" s="8">
        <v>127579.27875</v>
      </c>
      <c r="AB129" s="8">
        <v>31742</v>
      </c>
      <c r="AC129" s="8">
        <v>95837.278749999998</v>
      </c>
      <c r="AD129" s="8">
        <v>0</v>
      </c>
      <c r="AE129" s="8">
        <v>127579.27875</v>
      </c>
      <c r="AF129" s="8" t="s">
        <v>355</v>
      </c>
      <c r="AG129" s="1" t="s">
        <v>61</v>
      </c>
      <c r="AH129" s="1" t="s">
        <v>68</v>
      </c>
      <c r="AI129" s="1">
        <v>4</v>
      </c>
      <c r="AJ129" s="3">
        <v>45833</v>
      </c>
      <c r="AK129" s="3">
        <v>45829</v>
      </c>
      <c r="AL129" s="3">
        <v>45823</v>
      </c>
      <c r="AM129" s="3">
        <v>45830</v>
      </c>
      <c r="AN129" s="3">
        <v>45831</v>
      </c>
      <c r="AO129" s="3">
        <v>45831</v>
      </c>
      <c r="AP129" s="3">
        <v>45828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281</v>
      </c>
      <c r="BD129" s="56">
        <v>10239.893776841667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21.6</v>
      </c>
      <c r="F130" s="9">
        <v>34</v>
      </c>
      <c r="G130" s="9">
        <v>0</v>
      </c>
      <c r="H130" s="9">
        <v>0</v>
      </c>
      <c r="I130" s="9">
        <v>97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279</v>
      </c>
      <c r="AA130" s="8">
        <v>127579.27875</v>
      </c>
      <c r="AB130" s="8">
        <v>31742</v>
      </c>
      <c r="AC130" s="8">
        <v>95837.278749999998</v>
      </c>
      <c r="AD130" s="8">
        <v>0</v>
      </c>
      <c r="AE130" s="8">
        <v>127579.27875</v>
      </c>
      <c r="AF130" s="8" t="s">
        <v>58</v>
      </c>
      <c r="AG130" s="1" t="s">
        <v>119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281</v>
      </c>
      <c r="BD130" s="56">
        <v>0</v>
      </c>
    </row>
    <row r="131" spans="1:56" ht="27.75" customHeight="1" x14ac:dyDescent="0.45">
      <c r="A131" s="3" t="s">
        <v>141</v>
      </c>
      <c r="B131" s="14" t="s">
        <v>141</v>
      </c>
      <c r="C131" s="9" t="s">
        <v>258</v>
      </c>
      <c r="D131" s="13" t="s">
        <v>61</v>
      </c>
      <c r="E131" s="9">
        <v>23</v>
      </c>
      <c r="F131" s="9">
        <v>34</v>
      </c>
      <c r="G131" s="9" t="s">
        <v>60</v>
      </c>
      <c r="H131" s="9" t="s">
        <v>66</v>
      </c>
      <c r="I131" s="9">
        <v>92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128</v>
      </c>
      <c r="T131" s="12">
        <v>45838</v>
      </c>
      <c r="U131" s="11">
        <v>10000</v>
      </c>
      <c r="V131" s="10">
        <v>0</v>
      </c>
      <c r="W131" s="10">
        <v>10000</v>
      </c>
      <c r="X131" s="10">
        <v>0</v>
      </c>
      <c r="Y131" s="10">
        <v>10500</v>
      </c>
      <c r="Z131" s="9" t="s">
        <v>84</v>
      </c>
      <c r="AA131" s="8">
        <v>9918.7000000000007</v>
      </c>
      <c r="AB131" s="8">
        <v>9918.7000000000007</v>
      </c>
      <c r="AC131" s="8">
        <v>0</v>
      </c>
      <c r="AD131" s="8">
        <v>0</v>
      </c>
      <c r="AE131" s="8">
        <v>9918.7000000000007</v>
      </c>
      <c r="AF131" s="8">
        <v>0</v>
      </c>
      <c r="AG131" s="1" t="s">
        <v>61</v>
      </c>
      <c r="AH131" s="1" t="s">
        <v>68</v>
      </c>
      <c r="AI131" s="1">
        <v>4</v>
      </c>
      <c r="AJ131" s="3">
        <v>45838</v>
      </c>
      <c r="AK131" s="3">
        <v>45834</v>
      </c>
      <c r="AL131" s="3">
        <v>45828</v>
      </c>
      <c r="AM131" s="3">
        <v>45835</v>
      </c>
      <c r="AN131" s="3">
        <v>45836</v>
      </c>
      <c r="AO131" s="3">
        <v>45836</v>
      </c>
      <c r="AP131" s="3">
        <v>45833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65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customHeight="1" x14ac:dyDescent="0.45">
      <c r="A132" s="3" t="s">
        <v>141</v>
      </c>
      <c r="B132" s="14" t="s">
        <v>141</v>
      </c>
      <c r="C132" s="9" t="s">
        <v>258</v>
      </c>
      <c r="D132" s="13" t="s">
        <v>61</v>
      </c>
      <c r="E132" s="9">
        <v>23</v>
      </c>
      <c r="F132" s="9">
        <v>34</v>
      </c>
      <c r="G132" s="9" t="s">
        <v>60</v>
      </c>
      <c r="H132" s="9">
        <v>0</v>
      </c>
      <c r="I132" s="9">
        <v>68</v>
      </c>
      <c r="J132" s="9" t="s">
        <v>57</v>
      </c>
      <c r="K132" s="9">
        <v>5</v>
      </c>
      <c r="L132" s="9" t="s">
        <v>93</v>
      </c>
      <c r="M132" s="10">
        <v>24</v>
      </c>
      <c r="N132" s="9">
        <v>37</v>
      </c>
      <c r="O132" s="9">
        <v>50</v>
      </c>
      <c r="P132" s="10">
        <v>273.84719423999996</v>
      </c>
      <c r="Q132" s="10">
        <v>0</v>
      </c>
      <c r="R132" s="10">
        <v>273.84719423999996</v>
      </c>
      <c r="S132" s="9" t="s">
        <v>128</v>
      </c>
      <c r="T132" s="12">
        <v>45838</v>
      </c>
      <c r="U132" s="11">
        <v>10000</v>
      </c>
      <c r="V132" s="10">
        <v>0</v>
      </c>
      <c r="W132" s="10">
        <v>10000</v>
      </c>
      <c r="X132" s="10">
        <v>0</v>
      </c>
      <c r="Y132" s="10">
        <v>10500</v>
      </c>
      <c r="Z132" s="9" t="s">
        <v>84</v>
      </c>
      <c r="AA132" s="8">
        <v>9918.7000000000007</v>
      </c>
      <c r="AB132" s="8">
        <v>9918.7000000000007</v>
      </c>
      <c r="AC132" s="8">
        <v>0</v>
      </c>
      <c r="AD132" s="8">
        <v>0</v>
      </c>
      <c r="AE132" s="8">
        <v>0</v>
      </c>
      <c r="AF132" s="8">
        <v>0</v>
      </c>
      <c r="AG132" s="1" t="s">
        <v>119</v>
      </c>
      <c r="AH132" s="1" t="s">
        <v>72</v>
      </c>
      <c r="AI132" s="1">
        <v>3</v>
      </c>
      <c r="AJ132" s="3">
        <v>45838</v>
      </c>
      <c r="AK132" s="3">
        <v>0</v>
      </c>
      <c r="AL132" s="3">
        <v>45828</v>
      </c>
      <c r="AM132" s="3">
        <v>45835</v>
      </c>
      <c r="AN132" s="3">
        <v>45836</v>
      </c>
      <c r="AO132" s="3">
        <v>45836</v>
      </c>
      <c r="AP132" s="3">
        <v>45833</v>
      </c>
      <c r="AQ132" s="3">
        <v>45837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65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23</v>
      </c>
      <c r="F133" s="9">
        <v>34</v>
      </c>
      <c r="G133" s="9" t="s">
        <v>60</v>
      </c>
      <c r="H133" s="9">
        <v>0</v>
      </c>
      <c r="I133" s="9">
        <v>68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84</v>
      </c>
      <c r="AA133" s="8">
        <v>19837.400000000001</v>
      </c>
      <c r="AB133" s="8">
        <v>19837.400000000001</v>
      </c>
      <c r="AC133" s="8">
        <v>0</v>
      </c>
      <c r="AD133" s="8">
        <v>0</v>
      </c>
      <c r="AE133" s="8">
        <v>9918.7000000000007</v>
      </c>
      <c r="AF133" s="8" t="s">
        <v>58</v>
      </c>
      <c r="AG133" s="1" t="s">
        <v>119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45">
      <c r="A134" s="3" t="s">
        <v>141</v>
      </c>
      <c r="B134" s="14" t="s">
        <v>141</v>
      </c>
      <c r="C134" s="9" t="s">
        <v>250</v>
      </c>
      <c r="D134" s="13" t="s">
        <v>61</v>
      </c>
      <c r="E134" s="9">
        <v>23</v>
      </c>
      <c r="F134" s="9">
        <v>34</v>
      </c>
      <c r="G134" s="9" t="s">
        <v>189</v>
      </c>
      <c r="H134" s="9">
        <v>0</v>
      </c>
      <c r="I134" s="9">
        <v>68</v>
      </c>
      <c r="J134" s="9" t="s">
        <v>57</v>
      </c>
      <c r="K134" s="9">
        <v>5</v>
      </c>
      <c r="L134" s="9" t="s">
        <v>92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45838</v>
      </c>
      <c r="U134" s="11">
        <v>10000</v>
      </c>
      <c r="V134" s="10">
        <v>0</v>
      </c>
      <c r="W134" s="10">
        <v>10000</v>
      </c>
      <c r="X134" s="10">
        <v>0</v>
      </c>
      <c r="Y134" s="10">
        <v>10500</v>
      </c>
      <c r="Z134" s="9" t="s">
        <v>191</v>
      </c>
      <c r="AA134" s="8">
        <v>9918.7000000000007</v>
      </c>
      <c r="AB134" s="8">
        <v>0</v>
      </c>
      <c r="AC134" s="8">
        <v>9918.7000000000007</v>
      </c>
      <c r="AD134" s="8">
        <v>0</v>
      </c>
      <c r="AE134" s="8">
        <v>0</v>
      </c>
      <c r="AF134" s="8">
        <v>0</v>
      </c>
      <c r="AG134" s="1" t="s">
        <v>119</v>
      </c>
      <c r="AH134" s="1" t="s">
        <v>74</v>
      </c>
      <c r="AI134" s="1">
        <v>2</v>
      </c>
      <c r="AJ134" s="3">
        <v>45838</v>
      </c>
      <c r="AK134" s="3">
        <v>0</v>
      </c>
      <c r="AL134" s="3">
        <v>45829</v>
      </c>
      <c r="AM134" s="3">
        <v>45836</v>
      </c>
      <c r="AN134" s="3">
        <v>45837</v>
      </c>
      <c r="AO134" s="3">
        <v>45837</v>
      </c>
      <c r="AP134" s="3">
        <v>45833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65</v>
      </c>
      <c r="AY134" s="2">
        <v>0</v>
      </c>
      <c r="AZ134" s="2">
        <v>0</v>
      </c>
      <c r="BA134" s="2">
        <v>0</v>
      </c>
      <c r="BB134" s="2">
        <v>0</v>
      </c>
      <c r="BC134" s="1" t="s">
        <v>190</v>
      </c>
      <c r="BD134" s="56">
        <v>800.41704844444439</v>
      </c>
    </row>
    <row r="135" spans="1:56" ht="27.75" customHeight="1" x14ac:dyDescent="0.45">
      <c r="A135" s="3">
        <v>0</v>
      </c>
      <c r="B135" s="14">
        <v>0</v>
      </c>
      <c r="C135" s="9">
        <v>0</v>
      </c>
      <c r="D135" s="13">
        <v>0</v>
      </c>
      <c r="E135" s="9">
        <v>23</v>
      </c>
      <c r="F135" s="9">
        <v>34</v>
      </c>
      <c r="G135" s="9" t="s">
        <v>189</v>
      </c>
      <c r="H135" s="9">
        <v>0</v>
      </c>
      <c r="I135" s="9">
        <v>68</v>
      </c>
      <c r="J135" s="9" t="s">
        <v>57</v>
      </c>
      <c r="K135" s="9">
        <v>5</v>
      </c>
      <c r="L135" s="9">
        <v>0</v>
      </c>
      <c r="M135" s="10">
        <v>0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>
        <v>0</v>
      </c>
      <c r="T135" s="12"/>
      <c r="U135" s="11">
        <v>0</v>
      </c>
      <c r="V135" s="10">
        <v>0</v>
      </c>
      <c r="W135" s="10">
        <v>0</v>
      </c>
      <c r="X135" s="10">
        <v>0</v>
      </c>
      <c r="Y135" s="10">
        <v>0</v>
      </c>
      <c r="Z135" s="9" t="s">
        <v>191</v>
      </c>
      <c r="AA135" s="8">
        <v>9918.7000000000007</v>
      </c>
      <c r="AB135" s="8">
        <v>0</v>
      </c>
      <c r="AC135" s="8">
        <v>9918.7000000000007</v>
      </c>
      <c r="AD135" s="8">
        <v>0</v>
      </c>
      <c r="AE135" s="8">
        <v>0</v>
      </c>
      <c r="AF135" s="8">
        <v>0</v>
      </c>
      <c r="AG135" s="1" t="s">
        <v>120</v>
      </c>
      <c r="AH135" s="1">
        <v>0</v>
      </c>
      <c r="AI135" s="1" t="s">
        <v>15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1" t="s">
        <v>190</v>
      </c>
      <c r="BD135" s="56">
        <v>0</v>
      </c>
    </row>
    <row r="136" spans="1:56" ht="27.75" customHeight="1" x14ac:dyDescent="0.45">
      <c r="A136" s="3">
        <v>45810</v>
      </c>
      <c r="B136" s="14" t="s">
        <v>468</v>
      </c>
      <c r="C136" s="9" t="s">
        <v>448</v>
      </c>
      <c r="D136" s="13" t="s">
        <v>325</v>
      </c>
      <c r="E136" s="9">
        <v>23</v>
      </c>
      <c r="F136" s="9">
        <v>37</v>
      </c>
      <c r="G136" s="9" t="s">
        <v>60</v>
      </c>
      <c r="H136" s="9">
        <v>0</v>
      </c>
      <c r="I136" s="9">
        <v>85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>
        <v>45817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244</v>
      </c>
      <c r="AA136" s="8">
        <v>10756.900000000001</v>
      </c>
      <c r="AB136" s="8">
        <v>10108</v>
      </c>
      <c r="AC136" s="8">
        <v>648.90000000000146</v>
      </c>
      <c r="AD136" s="8">
        <v>0</v>
      </c>
      <c r="AE136" s="8">
        <v>0</v>
      </c>
      <c r="AF136" s="8" t="s">
        <v>421</v>
      </c>
      <c r="AG136" s="1" t="s">
        <v>119</v>
      </c>
      <c r="AH136" s="1" t="s">
        <v>74</v>
      </c>
      <c r="AI136" s="1">
        <v>2</v>
      </c>
      <c r="AJ136" s="3">
        <v>45817</v>
      </c>
      <c r="AK136" s="3">
        <v>0</v>
      </c>
      <c r="AL136" s="3">
        <v>45808</v>
      </c>
      <c r="AM136" s="3">
        <v>45815</v>
      </c>
      <c r="AN136" s="3">
        <v>45816</v>
      </c>
      <c r="AO136" s="3">
        <v>45816</v>
      </c>
      <c r="AP136" s="3">
        <v>45812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108</v>
      </c>
      <c r="BD136" s="56">
        <v>57.211350000000117</v>
      </c>
    </row>
    <row r="137" spans="1:56" ht="27.75" customHeight="1" x14ac:dyDescent="0.45">
      <c r="A137" s="3">
        <v>45727</v>
      </c>
      <c r="B137" s="14" t="s">
        <v>300</v>
      </c>
      <c r="C137" s="9" t="s">
        <v>115</v>
      </c>
      <c r="D137" s="13" t="s">
        <v>59</v>
      </c>
      <c r="E137" s="9">
        <v>23</v>
      </c>
      <c r="F137" s="9">
        <v>40</v>
      </c>
      <c r="G137" s="9" t="s">
        <v>60</v>
      </c>
      <c r="H137" s="9" t="s">
        <v>66</v>
      </c>
      <c r="I137" s="9">
        <v>125</v>
      </c>
      <c r="J137" s="9" t="s">
        <v>57</v>
      </c>
      <c r="K137" s="9">
        <v>5</v>
      </c>
      <c r="L137" s="9" t="s">
        <v>221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67</v>
      </c>
      <c r="T137" s="12" t="s">
        <v>63</v>
      </c>
      <c r="U137" s="11">
        <v>1000</v>
      </c>
      <c r="V137" s="10">
        <v>0</v>
      </c>
      <c r="W137" s="10">
        <v>1000</v>
      </c>
      <c r="X137" s="10">
        <v>0</v>
      </c>
      <c r="Y137" s="10">
        <v>0</v>
      </c>
      <c r="Z137" s="9" t="s">
        <v>244</v>
      </c>
      <c r="AA137" s="8">
        <v>1159.5100000000002</v>
      </c>
      <c r="AB137" s="8">
        <v>0</v>
      </c>
      <c r="AC137" s="8">
        <v>1159.5100000000002</v>
      </c>
      <c r="AD137" s="8">
        <v>0</v>
      </c>
      <c r="AE137" s="8">
        <v>1159.5100000000002</v>
      </c>
      <c r="AF137" s="8" t="s">
        <v>247</v>
      </c>
      <c r="AG137" s="1" t="s">
        <v>119</v>
      </c>
      <c r="AH137" s="1" t="s">
        <v>156</v>
      </c>
      <c r="AI137" s="1">
        <v>2</v>
      </c>
      <c r="AJ137" s="3" t="s">
        <v>63</v>
      </c>
      <c r="AK137" s="3" t="e">
        <v>#VALUE!</v>
      </c>
      <c r="AL137" s="3">
        <v>0</v>
      </c>
      <c r="AM137" s="3">
        <v>0</v>
      </c>
      <c r="AN137" s="3">
        <v>0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152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108</v>
      </c>
      <c r="BD137" s="56">
        <v>102.23013166666668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23</v>
      </c>
      <c r="F138" s="9">
        <v>37</v>
      </c>
      <c r="G138" s="9">
        <v>0</v>
      </c>
      <c r="H138" s="9">
        <v>0</v>
      </c>
      <c r="I138" s="9">
        <v>85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244</v>
      </c>
      <c r="AA138" s="8">
        <v>11916.410000000002</v>
      </c>
      <c r="AB138" s="8">
        <v>10108</v>
      </c>
      <c r="AC138" s="8">
        <v>1808.4100000000017</v>
      </c>
      <c r="AD138" s="8">
        <v>0</v>
      </c>
      <c r="AE138" s="8">
        <v>1159.5100000000002</v>
      </c>
      <c r="AF138" s="8" t="s">
        <v>58</v>
      </c>
      <c r="AG138" s="1" t="s">
        <v>119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245</v>
      </c>
      <c r="BD138" s="56">
        <v>0</v>
      </c>
    </row>
    <row r="139" spans="1:56" ht="27.75" customHeight="1" x14ac:dyDescent="0.45">
      <c r="A139" s="3">
        <v>45601</v>
      </c>
      <c r="B139" s="14" t="s">
        <v>216</v>
      </c>
      <c r="C139" s="9" t="s">
        <v>94</v>
      </c>
      <c r="D139" s="13" t="s">
        <v>110</v>
      </c>
      <c r="E139" s="9">
        <v>23</v>
      </c>
      <c r="F139" s="9">
        <v>37</v>
      </c>
      <c r="G139" s="9" t="s">
        <v>60</v>
      </c>
      <c r="H139" s="9">
        <v>0</v>
      </c>
      <c r="I139" s="9">
        <v>130</v>
      </c>
      <c r="J139" s="9" t="s">
        <v>57</v>
      </c>
      <c r="K139" s="9">
        <v>5</v>
      </c>
      <c r="L139" s="9" t="s">
        <v>92</v>
      </c>
      <c r="M139" s="10">
        <v>24</v>
      </c>
      <c r="N139" s="9">
        <v>40</v>
      </c>
      <c r="O139" s="9">
        <v>55</v>
      </c>
      <c r="P139" s="10">
        <v>1758.5430635519999</v>
      </c>
      <c r="Q139" s="10">
        <v>0</v>
      </c>
      <c r="R139" s="10">
        <v>1758.5430635519999</v>
      </c>
      <c r="S139" s="9" t="s">
        <v>100</v>
      </c>
      <c r="T139" s="12">
        <v>45831</v>
      </c>
      <c r="U139" s="11">
        <v>54000</v>
      </c>
      <c r="V139" s="10">
        <v>0</v>
      </c>
      <c r="W139" s="10">
        <v>54000</v>
      </c>
      <c r="X139" s="10">
        <v>0</v>
      </c>
      <c r="Y139" s="10">
        <v>56700</v>
      </c>
      <c r="Z139" s="9" t="s">
        <v>101</v>
      </c>
      <c r="AA139" s="8">
        <v>58087.26</v>
      </c>
      <c r="AB139" s="8">
        <v>47083</v>
      </c>
      <c r="AC139" s="8">
        <v>11004.260000000002</v>
      </c>
      <c r="AD139" s="8">
        <v>0</v>
      </c>
      <c r="AE139" s="8">
        <v>0</v>
      </c>
      <c r="AF139" s="8">
        <v>0</v>
      </c>
      <c r="AG139" s="1" t="s">
        <v>120</v>
      </c>
      <c r="AH139" s="1" t="s">
        <v>72</v>
      </c>
      <c r="AI139" s="1">
        <v>3</v>
      </c>
      <c r="AJ139" s="3">
        <v>45831</v>
      </c>
      <c r="AK139" s="3">
        <v>0</v>
      </c>
      <c r="AL139" s="3">
        <v>45821</v>
      </c>
      <c r="AM139" s="3">
        <v>45828</v>
      </c>
      <c r="AN139" s="3">
        <v>45829</v>
      </c>
      <c r="AO139" s="3">
        <v>45829</v>
      </c>
      <c r="AP139" s="3">
        <v>45826</v>
      </c>
      <c r="AQ139" s="3">
        <v>45830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117</v>
      </c>
      <c r="BD139" s="56">
        <v>1409.685443605556</v>
      </c>
    </row>
    <row r="140" spans="1:56" ht="27.75" customHeight="1" x14ac:dyDescent="0.45">
      <c r="A140" s="3">
        <v>45601</v>
      </c>
      <c r="B140" s="14" t="s">
        <v>216</v>
      </c>
      <c r="C140" s="9" t="s">
        <v>94</v>
      </c>
      <c r="D140" s="13" t="s">
        <v>110</v>
      </c>
      <c r="E140" s="9">
        <v>23</v>
      </c>
      <c r="F140" s="9">
        <v>37</v>
      </c>
      <c r="G140" s="9" t="s">
        <v>60</v>
      </c>
      <c r="H140" s="9">
        <v>0</v>
      </c>
      <c r="I140" s="9">
        <v>130</v>
      </c>
      <c r="J140" s="9" t="s">
        <v>57</v>
      </c>
      <c r="K140" s="9">
        <v>5</v>
      </c>
      <c r="L140" s="9" t="s">
        <v>92</v>
      </c>
      <c r="M140" s="10">
        <v>24</v>
      </c>
      <c r="N140" s="9">
        <v>40</v>
      </c>
      <c r="O140" s="9">
        <v>55</v>
      </c>
      <c r="P140" s="10">
        <v>1758.5430635519999</v>
      </c>
      <c r="Q140" s="10">
        <v>0</v>
      </c>
      <c r="R140" s="10">
        <v>1758.5430635519999</v>
      </c>
      <c r="S140" s="9" t="s">
        <v>100</v>
      </c>
      <c r="T140" s="12">
        <v>45835</v>
      </c>
      <c r="U140" s="11">
        <v>54000</v>
      </c>
      <c r="V140" s="10">
        <v>0</v>
      </c>
      <c r="W140" s="10">
        <v>54000</v>
      </c>
      <c r="X140" s="10">
        <v>0</v>
      </c>
      <c r="Y140" s="10">
        <v>56700</v>
      </c>
      <c r="Z140" s="9" t="s">
        <v>101</v>
      </c>
      <c r="AA140" s="8">
        <v>58087.26</v>
      </c>
      <c r="AB140" s="8">
        <v>0</v>
      </c>
      <c r="AC140" s="8">
        <v>58087.26</v>
      </c>
      <c r="AD140" s="8">
        <v>0</v>
      </c>
      <c r="AE140" s="8">
        <v>0</v>
      </c>
      <c r="AF140" s="8">
        <v>0</v>
      </c>
      <c r="AG140" s="1" t="s">
        <v>120</v>
      </c>
      <c r="AH140" s="1" t="s">
        <v>72</v>
      </c>
      <c r="AI140" s="1">
        <v>3</v>
      </c>
      <c r="AJ140" s="3">
        <v>45835</v>
      </c>
      <c r="AK140" s="3">
        <v>0</v>
      </c>
      <c r="AL140" s="3">
        <v>45825</v>
      </c>
      <c r="AM140" s="3">
        <v>45832</v>
      </c>
      <c r="AN140" s="3">
        <v>45833</v>
      </c>
      <c r="AO140" s="3">
        <v>45833</v>
      </c>
      <c r="AP140" s="3">
        <v>45830</v>
      </c>
      <c r="AQ140" s="3">
        <v>45834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117</v>
      </c>
      <c r="BD140" s="56">
        <v>7441.1877655499993</v>
      </c>
    </row>
    <row r="141" spans="1:56" ht="27.75" customHeight="1" x14ac:dyDescent="0.45">
      <c r="A141" s="3">
        <v>45601</v>
      </c>
      <c r="B141" s="14" t="s">
        <v>216</v>
      </c>
      <c r="C141" s="9" t="s">
        <v>94</v>
      </c>
      <c r="D141" s="13" t="s">
        <v>110</v>
      </c>
      <c r="E141" s="9">
        <v>23</v>
      </c>
      <c r="F141" s="9">
        <v>37</v>
      </c>
      <c r="G141" s="9" t="s">
        <v>60</v>
      </c>
      <c r="H141" s="9">
        <v>0</v>
      </c>
      <c r="I141" s="9">
        <v>130</v>
      </c>
      <c r="J141" s="9" t="s">
        <v>57</v>
      </c>
      <c r="K141" s="9">
        <v>5</v>
      </c>
      <c r="L141" s="9" t="s">
        <v>92</v>
      </c>
      <c r="M141" s="10">
        <v>24</v>
      </c>
      <c r="N141" s="9">
        <v>40</v>
      </c>
      <c r="O141" s="9">
        <v>55</v>
      </c>
      <c r="P141" s="10">
        <v>1396.4134549094399</v>
      </c>
      <c r="Q141" s="10">
        <v>0</v>
      </c>
      <c r="R141" s="10">
        <v>1396.4134549094399</v>
      </c>
      <c r="S141" s="9" t="s">
        <v>100</v>
      </c>
      <c r="T141" s="12">
        <v>45842</v>
      </c>
      <c r="U141" s="11">
        <v>50800</v>
      </c>
      <c r="V141" s="10">
        <v>7920</v>
      </c>
      <c r="W141" s="10">
        <v>42880</v>
      </c>
      <c r="X141" s="10">
        <v>0</v>
      </c>
      <c r="Y141" s="10">
        <v>45024</v>
      </c>
      <c r="Z141" s="9" t="s">
        <v>101</v>
      </c>
      <c r="AA141" s="8">
        <v>46125.587200000002</v>
      </c>
      <c r="AB141" s="8">
        <v>0</v>
      </c>
      <c r="AC141" s="8">
        <v>46125.587200000002</v>
      </c>
      <c r="AD141" s="8">
        <v>0</v>
      </c>
      <c r="AE141" s="8">
        <v>0</v>
      </c>
      <c r="AF141" s="8">
        <v>0</v>
      </c>
      <c r="AG141" s="1" t="s">
        <v>120</v>
      </c>
      <c r="AH141" s="1" t="s">
        <v>72</v>
      </c>
      <c r="AI141" s="1">
        <v>3</v>
      </c>
      <c r="AJ141" s="3">
        <v>45842</v>
      </c>
      <c r="AK141" s="3">
        <v>0</v>
      </c>
      <c r="AL141" s="3">
        <v>45832</v>
      </c>
      <c r="AM141" s="3">
        <v>45839</v>
      </c>
      <c r="AN141" s="3">
        <v>45840</v>
      </c>
      <c r="AO141" s="3">
        <v>45840</v>
      </c>
      <c r="AP141" s="3">
        <v>45837</v>
      </c>
      <c r="AQ141" s="3">
        <v>45841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117</v>
      </c>
      <c r="BD141" s="56">
        <v>5908.8542849404448</v>
      </c>
    </row>
    <row r="142" spans="1:56" ht="27.75" customHeight="1" x14ac:dyDescent="0.45">
      <c r="A142" s="3">
        <v>45601</v>
      </c>
      <c r="B142" s="14" t="s">
        <v>216</v>
      </c>
      <c r="C142" s="9" t="s">
        <v>94</v>
      </c>
      <c r="D142" s="13" t="s">
        <v>151</v>
      </c>
      <c r="E142" s="9">
        <v>23</v>
      </c>
      <c r="F142" s="9">
        <v>37</v>
      </c>
      <c r="G142" s="9" t="s">
        <v>60</v>
      </c>
      <c r="H142" s="9">
        <v>0</v>
      </c>
      <c r="I142" s="9">
        <v>130</v>
      </c>
      <c r="J142" s="9" t="s">
        <v>57</v>
      </c>
      <c r="K142" s="9">
        <v>5</v>
      </c>
      <c r="L142" s="9" t="s">
        <v>92</v>
      </c>
      <c r="M142" s="10">
        <v>24</v>
      </c>
      <c r="N142" s="9">
        <v>40</v>
      </c>
      <c r="O142" s="9">
        <v>55</v>
      </c>
      <c r="P142" s="10">
        <v>4070.701536</v>
      </c>
      <c r="Q142" s="10">
        <v>264</v>
      </c>
      <c r="R142" s="10">
        <v>3806.701536</v>
      </c>
      <c r="S142" s="9" t="s">
        <v>100</v>
      </c>
      <c r="T142" s="12" t="s">
        <v>63</v>
      </c>
      <c r="U142" s="11">
        <v>200000</v>
      </c>
      <c r="V142" s="10">
        <v>75000</v>
      </c>
      <c r="W142" s="10">
        <v>125000</v>
      </c>
      <c r="X142" s="10">
        <v>0</v>
      </c>
      <c r="Y142" s="10">
        <v>131250</v>
      </c>
      <c r="Z142" s="9" t="s">
        <v>276</v>
      </c>
      <c r="AA142" s="8">
        <v>134461.25</v>
      </c>
      <c r="AB142" s="8">
        <v>0</v>
      </c>
      <c r="AC142" s="8">
        <v>134461.25</v>
      </c>
      <c r="AD142" s="8">
        <v>0</v>
      </c>
      <c r="AE142" s="8">
        <v>0</v>
      </c>
      <c r="AF142" s="8" t="s">
        <v>277</v>
      </c>
      <c r="AG142" s="1" t="s">
        <v>120</v>
      </c>
      <c r="AH142" s="1" t="s">
        <v>72</v>
      </c>
      <c r="AI142" s="1">
        <v>3</v>
      </c>
      <c r="AJ142" s="3" t="s">
        <v>63</v>
      </c>
      <c r="AK142" s="3">
        <v>0</v>
      </c>
      <c r="AL142" s="3" t="e">
        <v>#VALUE!</v>
      </c>
      <c r="AM142" s="3" t="e">
        <v>#VALUE!</v>
      </c>
      <c r="AN142" s="3" t="e">
        <v>#VALUE!</v>
      </c>
      <c r="AO142" s="3" t="e">
        <v>#VALUE!</v>
      </c>
      <c r="AP142" s="3" t="e">
        <v>#VALUE!</v>
      </c>
      <c r="AQ142" s="3" t="e">
        <v>#VALUE!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377</v>
      </c>
      <c r="AZ142" s="2">
        <v>0</v>
      </c>
      <c r="BA142" s="2">
        <v>0</v>
      </c>
      <c r="BB142" s="2">
        <v>0</v>
      </c>
      <c r="BC142" s="1" t="s">
        <v>117</v>
      </c>
      <c r="BD142" s="56">
        <v>17224.971679513892</v>
      </c>
    </row>
    <row r="143" spans="1:56" ht="27.75" customHeight="1" x14ac:dyDescent="0.45">
      <c r="A143" s="3">
        <v>45601</v>
      </c>
      <c r="B143" s="14" t="s">
        <v>216</v>
      </c>
      <c r="C143" s="9" t="s">
        <v>94</v>
      </c>
      <c r="D143" s="13" t="s">
        <v>151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92</v>
      </c>
      <c r="M143" s="10">
        <v>24</v>
      </c>
      <c r="N143" s="9">
        <v>40</v>
      </c>
      <c r="O143" s="9">
        <v>55</v>
      </c>
      <c r="P143" s="10">
        <v>6513.1224575999995</v>
      </c>
      <c r="Q143" s="10">
        <v>0</v>
      </c>
      <c r="R143" s="10">
        <v>6513.1224575999995</v>
      </c>
      <c r="S143" s="9" t="s">
        <v>100</v>
      </c>
      <c r="T143" s="12" t="s">
        <v>63</v>
      </c>
      <c r="U143" s="11">
        <v>200000</v>
      </c>
      <c r="V143" s="10">
        <v>0</v>
      </c>
      <c r="W143" s="10">
        <v>200000</v>
      </c>
      <c r="X143" s="10">
        <v>0</v>
      </c>
      <c r="Y143" s="10">
        <v>210000</v>
      </c>
      <c r="Z143" s="9" t="s">
        <v>276</v>
      </c>
      <c r="AA143" s="8">
        <v>215138.00000000003</v>
      </c>
      <c r="AB143" s="8">
        <v>0</v>
      </c>
      <c r="AC143" s="8">
        <v>215138.00000000003</v>
      </c>
      <c r="AD143" s="8">
        <v>0</v>
      </c>
      <c r="AE143" s="8">
        <v>0</v>
      </c>
      <c r="AF143" s="8" t="s">
        <v>277</v>
      </c>
      <c r="AG143" s="1" t="s">
        <v>119</v>
      </c>
      <c r="AH143" s="1" t="s">
        <v>72</v>
      </c>
      <c r="AI143" s="1">
        <v>3</v>
      </c>
      <c r="AJ143" s="3" t="s">
        <v>63</v>
      </c>
      <c r="AK143" s="3">
        <v>0</v>
      </c>
      <c r="AL143" s="3" t="e">
        <v>#VALUE!</v>
      </c>
      <c r="AM143" s="3" t="e">
        <v>#VALUE!</v>
      </c>
      <c r="AN143" s="3" t="e">
        <v>#VALUE!</v>
      </c>
      <c r="AO143" s="3" t="e">
        <v>#VALUE!</v>
      </c>
      <c r="AP143" s="3" t="e">
        <v>#VALUE!</v>
      </c>
      <c r="AQ143" s="3" t="e">
        <v>#VALUE!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45858</v>
      </c>
      <c r="AZ143" s="2">
        <v>0</v>
      </c>
      <c r="BA143" s="2">
        <v>0</v>
      </c>
      <c r="BB143" s="2">
        <v>0</v>
      </c>
      <c r="BC143" s="1" t="s">
        <v>117</v>
      </c>
      <c r="BD143" s="56">
        <v>27559.954687222227</v>
      </c>
    </row>
    <row r="144" spans="1:56" ht="27.75" customHeight="1" x14ac:dyDescent="0.45">
      <c r="A144" s="3">
        <v>45601</v>
      </c>
      <c r="B144" s="14" t="s">
        <v>216</v>
      </c>
      <c r="C144" s="9" t="s">
        <v>94</v>
      </c>
      <c r="D144" s="13" t="s">
        <v>151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92</v>
      </c>
      <c r="M144" s="10">
        <v>24</v>
      </c>
      <c r="N144" s="9">
        <v>40</v>
      </c>
      <c r="O144" s="9">
        <v>55</v>
      </c>
      <c r="P144" s="10">
        <v>6513.1224575999995</v>
      </c>
      <c r="Q144" s="10">
        <v>0</v>
      </c>
      <c r="R144" s="10">
        <v>6513.1224575999995</v>
      </c>
      <c r="S144" s="9" t="s">
        <v>100</v>
      </c>
      <c r="T144" s="12" t="s">
        <v>63</v>
      </c>
      <c r="U144" s="11">
        <v>200000</v>
      </c>
      <c r="V144" s="10">
        <v>0</v>
      </c>
      <c r="W144" s="10">
        <v>200000</v>
      </c>
      <c r="X144" s="10">
        <v>0</v>
      </c>
      <c r="Y144" s="10">
        <v>210000</v>
      </c>
      <c r="Z144" s="9" t="s">
        <v>101</v>
      </c>
      <c r="AA144" s="8">
        <v>215138.00000000003</v>
      </c>
      <c r="AB144" s="8">
        <v>0</v>
      </c>
      <c r="AC144" s="8">
        <v>215138.00000000003</v>
      </c>
      <c r="AD144" s="8">
        <v>0</v>
      </c>
      <c r="AE144" s="8">
        <v>0</v>
      </c>
      <c r="AF144" s="8" t="s">
        <v>277</v>
      </c>
      <c r="AG144" s="1" t="s">
        <v>119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45889</v>
      </c>
      <c r="AZ144" s="2">
        <v>0</v>
      </c>
      <c r="BA144" s="2">
        <v>0</v>
      </c>
      <c r="BB144" s="2">
        <v>0</v>
      </c>
      <c r="BC144" s="1" t="s">
        <v>117</v>
      </c>
      <c r="BD144" s="56">
        <v>27559.954687222227</v>
      </c>
    </row>
    <row r="145" spans="1:56" ht="27.75" customHeight="1" x14ac:dyDescent="0.45">
      <c r="A145" s="3">
        <v>45601</v>
      </c>
      <c r="B145" s="14" t="s">
        <v>216</v>
      </c>
      <c r="C145" s="9" t="s">
        <v>94</v>
      </c>
      <c r="D145" s="13" t="s">
        <v>151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92</v>
      </c>
      <c r="M145" s="10">
        <v>24</v>
      </c>
      <c r="N145" s="9">
        <v>40</v>
      </c>
      <c r="O145" s="9">
        <v>55</v>
      </c>
      <c r="P145" s="10">
        <v>3461.0081427440637</v>
      </c>
      <c r="Q145" s="10">
        <v>0</v>
      </c>
      <c r="R145" s="10">
        <v>3461.0081427440637</v>
      </c>
      <c r="S145" s="9" t="s">
        <v>100</v>
      </c>
      <c r="T145" s="12" t="s">
        <v>63</v>
      </c>
      <c r="U145" s="11">
        <v>106278</v>
      </c>
      <c r="V145" s="10">
        <v>0</v>
      </c>
      <c r="W145" s="10">
        <v>106278</v>
      </c>
      <c r="X145" s="10">
        <v>0</v>
      </c>
      <c r="Y145" s="10">
        <v>111591.90000000001</v>
      </c>
      <c r="Z145" s="9" t="s">
        <v>101</v>
      </c>
      <c r="AA145" s="8">
        <v>114322.18182000001</v>
      </c>
      <c r="AB145" s="8">
        <v>0</v>
      </c>
      <c r="AC145" s="8">
        <v>114322.18182000001</v>
      </c>
      <c r="AD145" s="8">
        <v>0</v>
      </c>
      <c r="AE145" s="8">
        <v>0</v>
      </c>
      <c r="AF145" s="8" t="s">
        <v>277</v>
      </c>
      <c r="AG145" s="1" t="s">
        <v>119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117</v>
      </c>
      <c r="BD145" s="56">
        <v>14645.084321243019</v>
      </c>
    </row>
    <row r="146" spans="1:56" ht="27.75" customHeight="1" x14ac:dyDescent="0.45">
      <c r="A146" s="3">
        <v>45601</v>
      </c>
      <c r="B146" s="14" t="s">
        <v>216</v>
      </c>
      <c r="C146" s="9" t="s">
        <v>94</v>
      </c>
      <c r="D146" s="13" t="s">
        <v>151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92</v>
      </c>
      <c r="M146" s="10">
        <v>24</v>
      </c>
      <c r="N146" s="9">
        <v>40</v>
      </c>
      <c r="O146" s="9">
        <v>55</v>
      </c>
      <c r="P146" s="10">
        <v>0</v>
      </c>
      <c r="Q146" s="10">
        <v>0</v>
      </c>
      <c r="R146" s="10">
        <v>0</v>
      </c>
      <c r="S146" s="9" t="s">
        <v>100</v>
      </c>
      <c r="T146" s="12" t="s">
        <v>137</v>
      </c>
      <c r="U146" s="11">
        <v>10000</v>
      </c>
      <c r="V146" s="10">
        <v>12607</v>
      </c>
      <c r="W146" s="10">
        <v>0</v>
      </c>
      <c r="X146" s="10">
        <v>56730</v>
      </c>
      <c r="Y146" s="10">
        <v>0</v>
      </c>
      <c r="Z146" s="9" t="s">
        <v>276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119</v>
      </c>
      <c r="AH146" s="1" t="s">
        <v>72</v>
      </c>
      <c r="AI146" s="1">
        <v>3</v>
      </c>
      <c r="AJ146" s="3" t="s">
        <v>137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 t="s">
        <v>280</v>
      </c>
      <c r="AZ146" s="2">
        <v>0</v>
      </c>
      <c r="BA146" s="2">
        <v>0</v>
      </c>
      <c r="BB146" s="2">
        <v>0</v>
      </c>
      <c r="BC146" s="1" t="s">
        <v>117</v>
      </c>
      <c r="BD146" s="56">
        <v>0</v>
      </c>
    </row>
    <row r="147" spans="1:56" ht="27.75" customHeight="1" x14ac:dyDescent="0.45">
      <c r="A147" s="3">
        <v>0</v>
      </c>
      <c r="B147" s="14">
        <v>0</v>
      </c>
      <c r="C147" s="9">
        <v>0</v>
      </c>
      <c r="D147" s="13">
        <v>0</v>
      </c>
      <c r="E147" s="9">
        <v>23</v>
      </c>
      <c r="F147" s="9">
        <v>37</v>
      </c>
      <c r="G147" s="9">
        <v>0</v>
      </c>
      <c r="H147" s="9">
        <v>0</v>
      </c>
      <c r="I147" s="9">
        <v>128</v>
      </c>
      <c r="J147" s="9" t="s">
        <v>57</v>
      </c>
      <c r="K147" s="9">
        <v>5</v>
      </c>
      <c r="L147" s="9">
        <v>0</v>
      </c>
      <c r="M147" s="10">
        <v>0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>
        <v>0</v>
      </c>
      <c r="T147" s="12"/>
      <c r="U147" s="11">
        <v>0</v>
      </c>
      <c r="V147" s="10">
        <v>0</v>
      </c>
      <c r="W147" s="10">
        <v>0</v>
      </c>
      <c r="X147" s="10">
        <v>0</v>
      </c>
      <c r="Y147" s="10">
        <v>0</v>
      </c>
      <c r="Z147" s="9" t="s">
        <v>101</v>
      </c>
      <c r="AA147" s="8">
        <v>841359.53902000003</v>
      </c>
      <c r="AB147" s="8">
        <v>47083</v>
      </c>
      <c r="AC147" s="8">
        <v>794276.53902000014</v>
      </c>
      <c r="AD147" s="8">
        <v>0</v>
      </c>
      <c r="AE147" s="8">
        <v>0</v>
      </c>
      <c r="AF147" s="8" t="s">
        <v>58</v>
      </c>
      <c r="AG147" s="1" t="s">
        <v>119</v>
      </c>
      <c r="AH147" s="1">
        <v>0</v>
      </c>
      <c r="AI147" s="1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1" t="s">
        <v>118</v>
      </c>
      <c r="BD147" s="56">
        <v>0</v>
      </c>
    </row>
    <row r="148" spans="1:56" ht="27.75" customHeight="1" x14ac:dyDescent="0.45">
      <c r="A148" s="3">
        <v>45782</v>
      </c>
      <c r="B148" s="14" t="s">
        <v>350</v>
      </c>
      <c r="C148" s="9" t="s">
        <v>145</v>
      </c>
      <c r="D148" s="13" t="s">
        <v>59</v>
      </c>
      <c r="E148" s="9">
        <v>26</v>
      </c>
      <c r="F148" s="9">
        <v>39</v>
      </c>
      <c r="G148" s="9" t="s">
        <v>60</v>
      </c>
      <c r="H148" s="9">
        <v>0</v>
      </c>
      <c r="I148" s="9">
        <v>93</v>
      </c>
      <c r="J148" s="9" t="s">
        <v>57</v>
      </c>
      <c r="K148" s="9">
        <v>5</v>
      </c>
      <c r="L148" s="9" t="s">
        <v>93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128</v>
      </c>
      <c r="T148" s="12">
        <v>45814</v>
      </c>
      <c r="U148" s="11">
        <v>5000</v>
      </c>
      <c r="V148" s="10">
        <v>5069</v>
      </c>
      <c r="W148" s="10">
        <v>0</v>
      </c>
      <c r="X148" s="10">
        <v>0</v>
      </c>
      <c r="Y148" s="10">
        <v>0</v>
      </c>
      <c r="Z148" s="9" t="s">
        <v>157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61</v>
      </c>
      <c r="AH148" s="1" t="s">
        <v>77</v>
      </c>
      <c r="AI148" s="1">
        <v>1</v>
      </c>
      <c r="AJ148" s="3">
        <v>45814</v>
      </c>
      <c r="AK148" s="3">
        <v>0</v>
      </c>
      <c r="AL148" s="3">
        <v>0</v>
      </c>
      <c r="AM148" s="3">
        <v>0</v>
      </c>
      <c r="AN148" s="3">
        <v>0</v>
      </c>
      <c r="AO148" s="3">
        <v>45813</v>
      </c>
      <c r="AP148" s="3">
        <v>45809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1" t="s">
        <v>106</v>
      </c>
      <c r="BD148" s="56">
        <v>0</v>
      </c>
    </row>
    <row r="149" spans="1:56" ht="27.75" customHeight="1" x14ac:dyDescent="0.45">
      <c r="A149" s="3">
        <v>45804</v>
      </c>
      <c r="B149" s="14" t="s">
        <v>133</v>
      </c>
      <c r="C149" s="9" t="s">
        <v>145</v>
      </c>
      <c r="D149" s="13" t="s">
        <v>59</v>
      </c>
      <c r="E149" s="9">
        <v>26</v>
      </c>
      <c r="F149" s="9">
        <v>39</v>
      </c>
      <c r="G149" s="9" t="s">
        <v>60</v>
      </c>
      <c r="H149" s="9">
        <v>0</v>
      </c>
      <c r="I149" s="9">
        <v>93</v>
      </c>
      <c r="J149" s="9" t="s">
        <v>57</v>
      </c>
      <c r="K149" s="9">
        <v>5</v>
      </c>
      <c r="L149" s="9" t="s">
        <v>93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128</v>
      </c>
      <c r="T149" s="12">
        <v>45818</v>
      </c>
      <c r="U149" s="11">
        <v>10000</v>
      </c>
      <c r="V149" s="10">
        <v>0</v>
      </c>
      <c r="W149" s="10">
        <v>10000</v>
      </c>
      <c r="X149" s="10">
        <v>0</v>
      </c>
      <c r="Y149" s="10">
        <v>0</v>
      </c>
      <c r="Z149" s="9" t="s">
        <v>85</v>
      </c>
      <c r="AA149" s="8">
        <v>11315.7</v>
      </c>
      <c r="AB149" s="8">
        <v>3000</v>
      </c>
      <c r="AC149" s="8">
        <v>8315.7000000000007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77</v>
      </c>
      <c r="AI149" s="1">
        <v>1</v>
      </c>
      <c r="AJ149" s="3">
        <v>45818</v>
      </c>
      <c r="AK149" s="3">
        <v>0</v>
      </c>
      <c r="AL149" s="3">
        <v>0</v>
      </c>
      <c r="AM149" s="3">
        <v>0</v>
      </c>
      <c r="AN149" s="3">
        <v>0</v>
      </c>
      <c r="AO149" s="3">
        <v>45817</v>
      </c>
      <c r="AP149" s="3">
        <v>45813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1" t="s">
        <v>105</v>
      </c>
      <c r="BD149" s="56">
        <v>671.44657666666672</v>
      </c>
    </row>
    <row r="150" spans="1:56" ht="27.75" customHeight="1" x14ac:dyDescent="0.45">
      <c r="A150" s="3" t="s">
        <v>141</v>
      </c>
      <c r="B150" s="14" t="s">
        <v>141</v>
      </c>
      <c r="C150" s="9" t="s">
        <v>148</v>
      </c>
      <c r="D150" s="13" t="s">
        <v>59</v>
      </c>
      <c r="E150" s="9">
        <v>26</v>
      </c>
      <c r="F150" s="9">
        <v>42</v>
      </c>
      <c r="G150" s="9" t="s">
        <v>60</v>
      </c>
      <c r="H150" s="9">
        <v>0</v>
      </c>
      <c r="I150" s="9">
        <v>100</v>
      </c>
      <c r="J150" s="9" t="s">
        <v>57</v>
      </c>
      <c r="K150" s="9">
        <v>5</v>
      </c>
      <c r="L150" s="9" t="s">
        <v>93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71</v>
      </c>
      <c r="T150" s="12">
        <v>45838</v>
      </c>
      <c r="U150" s="11">
        <v>40000</v>
      </c>
      <c r="V150" s="10">
        <v>0</v>
      </c>
      <c r="W150" s="10">
        <v>40000</v>
      </c>
      <c r="X150" s="10">
        <v>0</v>
      </c>
      <c r="Y150" s="10">
        <v>0</v>
      </c>
      <c r="Z150" s="9" t="s">
        <v>85</v>
      </c>
      <c r="AA150" s="8">
        <v>48615.600000000006</v>
      </c>
      <c r="AB150" s="8">
        <v>0</v>
      </c>
      <c r="AC150" s="8">
        <v>48615.600000000006</v>
      </c>
      <c r="AD150" s="8">
        <v>0</v>
      </c>
      <c r="AE150" s="8">
        <v>0</v>
      </c>
      <c r="AF150" s="8">
        <v>0</v>
      </c>
      <c r="AG150" s="1" t="s">
        <v>120</v>
      </c>
      <c r="AH150" s="1" t="s">
        <v>77</v>
      </c>
      <c r="AI150" s="1">
        <v>1</v>
      </c>
      <c r="AJ150" s="3">
        <v>45838</v>
      </c>
      <c r="AK150" s="3">
        <v>0</v>
      </c>
      <c r="AL150" s="3">
        <v>0</v>
      </c>
      <c r="AM150" s="3">
        <v>0</v>
      </c>
      <c r="AN150" s="3">
        <v>0</v>
      </c>
      <c r="AO150" s="3">
        <v>45837</v>
      </c>
      <c r="AP150" s="3">
        <v>45833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1" t="s">
        <v>105</v>
      </c>
      <c r="BD150" s="56">
        <v>3925.4396133333335</v>
      </c>
    </row>
    <row r="151" spans="1:56" ht="27.75" customHeight="1" x14ac:dyDescent="0.45">
      <c r="A151" s="3" t="s">
        <v>141</v>
      </c>
      <c r="B151" s="14" t="s">
        <v>141</v>
      </c>
      <c r="C151" s="9" t="s">
        <v>196</v>
      </c>
      <c r="D151" s="13" t="s">
        <v>61</v>
      </c>
      <c r="E151" s="9">
        <v>26</v>
      </c>
      <c r="F151" s="9">
        <v>41</v>
      </c>
      <c r="G151" s="9" t="s">
        <v>60</v>
      </c>
      <c r="H151" s="9">
        <v>0</v>
      </c>
      <c r="I151" s="9">
        <v>97</v>
      </c>
      <c r="J151" s="9" t="s">
        <v>57</v>
      </c>
      <c r="K151" s="9">
        <v>5</v>
      </c>
      <c r="L151" s="9" t="s">
        <v>92</v>
      </c>
      <c r="M151" s="10">
        <v>27</v>
      </c>
      <c r="N151" s="9">
        <v>43</v>
      </c>
      <c r="O151" s="9">
        <v>40</v>
      </c>
      <c r="P151" s="10">
        <v>286.42936262399996</v>
      </c>
      <c r="Q151" s="10">
        <v>0</v>
      </c>
      <c r="R151" s="10">
        <v>286.42936262399996</v>
      </c>
      <c r="S151" s="9" t="s">
        <v>204</v>
      </c>
      <c r="T151" s="12">
        <v>45838</v>
      </c>
      <c r="U151" s="11">
        <v>10000</v>
      </c>
      <c r="V151" s="10">
        <v>0</v>
      </c>
      <c r="W151" s="10">
        <v>10000</v>
      </c>
      <c r="X151" s="10">
        <v>0</v>
      </c>
      <c r="Y151" s="10">
        <v>10500</v>
      </c>
      <c r="Z151" s="9" t="s">
        <v>85</v>
      </c>
      <c r="AA151" s="8">
        <v>11874.499999999998</v>
      </c>
      <c r="AB151" s="8">
        <v>0</v>
      </c>
      <c r="AC151" s="8">
        <v>11874.499999999998</v>
      </c>
      <c r="AD151" s="8">
        <v>0</v>
      </c>
      <c r="AE151" s="8">
        <v>0</v>
      </c>
      <c r="AF151" s="8">
        <v>0</v>
      </c>
      <c r="AG151" s="1" t="s">
        <v>120</v>
      </c>
      <c r="AH151" s="1" t="s">
        <v>72</v>
      </c>
      <c r="AI151" s="1">
        <v>3</v>
      </c>
      <c r="AJ151" s="3">
        <v>45838</v>
      </c>
      <c r="AK151" s="3">
        <v>0</v>
      </c>
      <c r="AL151" s="3">
        <v>45828</v>
      </c>
      <c r="AM151" s="3">
        <v>45835</v>
      </c>
      <c r="AN151" s="3">
        <v>45836</v>
      </c>
      <c r="AO151" s="3">
        <v>45836</v>
      </c>
      <c r="AP151" s="3">
        <v>45833</v>
      </c>
      <c r="AQ151" s="3">
        <v>45837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65</v>
      </c>
      <c r="AY151" s="2">
        <v>0</v>
      </c>
      <c r="AZ151" s="2">
        <v>0</v>
      </c>
      <c r="BA151" s="2">
        <v>0</v>
      </c>
      <c r="BB151" s="2">
        <v>0</v>
      </c>
      <c r="BC151" s="1" t="s">
        <v>105</v>
      </c>
      <c r="BD151" s="56">
        <v>958.79990555555537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26</v>
      </c>
      <c r="F152" s="9">
        <v>43</v>
      </c>
      <c r="G152" s="9" t="s">
        <v>60</v>
      </c>
      <c r="H152" s="9">
        <v>0</v>
      </c>
      <c r="I152" s="9">
        <v>102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85</v>
      </c>
      <c r="AA152" s="8">
        <v>71805.8</v>
      </c>
      <c r="AB152" s="8">
        <v>3000</v>
      </c>
      <c r="AC152" s="8">
        <v>68805.8</v>
      </c>
      <c r="AD152" s="8">
        <v>0</v>
      </c>
      <c r="AE152" s="8">
        <v>0</v>
      </c>
      <c r="AF152" s="8" t="s">
        <v>58</v>
      </c>
      <c r="AG152" s="1" t="s">
        <v>119</v>
      </c>
      <c r="AH152" s="1">
        <v>0</v>
      </c>
      <c r="AI152" s="1" t="s">
        <v>15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105</v>
      </c>
      <c r="BD152" s="56">
        <v>0</v>
      </c>
    </row>
    <row r="153" spans="1:56" ht="27.75" customHeight="1" x14ac:dyDescent="0.45">
      <c r="A153" s="3">
        <v>45806</v>
      </c>
      <c r="B153" s="14" t="s">
        <v>433</v>
      </c>
      <c r="C153" s="9" t="s">
        <v>196</v>
      </c>
      <c r="D153" s="13" t="s">
        <v>434</v>
      </c>
      <c r="E153" s="9">
        <v>26</v>
      </c>
      <c r="F153" s="9">
        <v>41</v>
      </c>
      <c r="G153" s="9" t="s">
        <v>60</v>
      </c>
      <c r="H153" s="9">
        <v>0</v>
      </c>
      <c r="I153" s="9">
        <v>97</v>
      </c>
      <c r="J153" s="9" t="s">
        <v>57</v>
      </c>
      <c r="K153" s="9">
        <v>5</v>
      </c>
      <c r="L153" s="9" t="s">
        <v>92</v>
      </c>
      <c r="M153" s="10">
        <v>27</v>
      </c>
      <c r="N153" s="9">
        <v>43</v>
      </c>
      <c r="O153" s="9">
        <v>40</v>
      </c>
      <c r="P153" s="10">
        <v>114.57174504959998</v>
      </c>
      <c r="Q153" s="10">
        <v>0</v>
      </c>
      <c r="R153" s="10">
        <v>114.57174504959998</v>
      </c>
      <c r="S153" s="9" t="s">
        <v>204</v>
      </c>
      <c r="T153" s="12">
        <v>45817</v>
      </c>
      <c r="U153" s="11">
        <v>4000</v>
      </c>
      <c r="V153" s="10">
        <v>0</v>
      </c>
      <c r="W153" s="10">
        <v>4000</v>
      </c>
      <c r="X153" s="10">
        <v>0</v>
      </c>
      <c r="Y153" s="10">
        <v>4200</v>
      </c>
      <c r="Z153" s="9" t="s">
        <v>157</v>
      </c>
      <c r="AA153" s="8">
        <v>4749.8</v>
      </c>
      <c r="AB153" s="8">
        <v>4749.8</v>
      </c>
      <c r="AC153" s="8">
        <v>0</v>
      </c>
      <c r="AD153" s="8">
        <v>0</v>
      </c>
      <c r="AE153" s="8">
        <v>0</v>
      </c>
      <c r="AF153" s="8">
        <v>0</v>
      </c>
      <c r="AG153" s="1" t="s">
        <v>119</v>
      </c>
      <c r="AH153" s="1" t="s">
        <v>72</v>
      </c>
      <c r="AI153" s="1">
        <v>3</v>
      </c>
      <c r="AJ153" s="3">
        <v>45817</v>
      </c>
      <c r="AK153" s="3">
        <v>0</v>
      </c>
      <c r="AL153" s="3">
        <v>45807</v>
      </c>
      <c r="AM153" s="3">
        <v>45814</v>
      </c>
      <c r="AN153" s="3">
        <v>45815</v>
      </c>
      <c r="AO153" s="3">
        <v>45815</v>
      </c>
      <c r="AP153" s="3">
        <v>45812</v>
      </c>
      <c r="AQ153" s="3">
        <v>45816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7.75" customHeight="1" x14ac:dyDescent="0.45">
      <c r="A154" s="3">
        <v>45806</v>
      </c>
      <c r="B154" s="14" t="s">
        <v>433</v>
      </c>
      <c r="C154" s="9" t="s">
        <v>196</v>
      </c>
      <c r="D154" s="13" t="s">
        <v>435</v>
      </c>
      <c r="E154" s="9">
        <v>26</v>
      </c>
      <c r="F154" s="9">
        <v>41</v>
      </c>
      <c r="G154" s="9" t="s">
        <v>60</v>
      </c>
      <c r="H154" s="9">
        <v>0</v>
      </c>
      <c r="I154" s="9">
        <v>97</v>
      </c>
      <c r="J154" s="9" t="s">
        <v>57</v>
      </c>
      <c r="K154" s="9">
        <v>5</v>
      </c>
      <c r="L154" s="9" t="s">
        <v>92</v>
      </c>
      <c r="M154" s="10">
        <v>27</v>
      </c>
      <c r="N154" s="9">
        <v>43</v>
      </c>
      <c r="O154" s="9">
        <v>40</v>
      </c>
      <c r="P154" s="10">
        <v>114.57174504959998</v>
      </c>
      <c r="Q154" s="10">
        <v>0</v>
      </c>
      <c r="R154" s="10">
        <v>114.57174504959998</v>
      </c>
      <c r="S154" s="9" t="s">
        <v>204</v>
      </c>
      <c r="T154" s="12">
        <v>45817</v>
      </c>
      <c r="U154" s="11">
        <v>4000</v>
      </c>
      <c r="V154" s="10">
        <v>0</v>
      </c>
      <c r="W154" s="10">
        <v>4000</v>
      </c>
      <c r="X154" s="10">
        <v>0</v>
      </c>
      <c r="Y154" s="10">
        <v>4200</v>
      </c>
      <c r="Z154" s="9" t="s">
        <v>157</v>
      </c>
      <c r="AA154" s="8">
        <v>4749.8</v>
      </c>
      <c r="AB154" s="8">
        <v>4749.8</v>
      </c>
      <c r="AC154" s="8">
        <v>0</v>
      </c>
      <c r="AD154" s="8">
        <v>0</v>
      </c>
      <c r="AE154" s="8">
        <v>0</v>
      </c>
      <c r="AF154" s="8">
        <v>0</v>
      </c>
      <c r="AG154" s="1" t="s">
        <v>119</v>
      </c>
      <c r="AH154" s="1" t="s">
        <v>72</v>
      </c>
      <c r="AI154" s="1">
        <v>3</v>
      </c>
      <c r="AJ154" s="3">
        <v>45817</v>
      </c>
      <c r="AK154" s="3">
        <v>0</v>
      </c>
      <c r="AL154" s="3">
        <v>45807</v>
      </c>
      <c r="AM154" s="3">
        <v>45814</v>
      </c>
      <c r="AN154" s="3">
        <v>45815</v>
      </c>
      <c r="AO154" s="3">
        <v>45815</v>
      </c>
      <c r="AP154" s="3">
        <v>45812</v>
      </c>
      <c r="AQ154" s="3">
        <v>45816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106</v>
      </c>
      <c r="BD154" s="56">
        <v>0</v>
      </c>
    </row>
    <row r="155" spans="1:56" ht="27.75" customHeight="1" x14ac:dyDescent="0.45">
      <c r="A155" s="3">
        <v>0</v>
      </c>
      <c r="B155" s="14">
        <v>0</v>
      </c>
      <c r="C155" s="9">
        <v>0</v>
      </c>
      <c r="D155" s="13">
        <v>0</v>
      </c>
      <c r="E155" s="9">
        <v>26</v>
      </c>
      <c r="F155" s="9">
        <v>43</v>
      </c>
      <c r="G155" s="9">
        <v>0</v>
      </c>
      <c r="H155" s="9">
        <v>0</v>
      </c>
      <c r="I155" s="9">
        <v>100</v>
      </c>
      <c r="J155" s="9" t="s">
        <v>57</v>
      </c>
      <c r="K155" s="9">
        <v>5</v>
      </c>
      <c r="L155" s="9">
        <v>0</v>
      </c>
      <c r="M155" s="10">
        <v>0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>
        <v>0</v>
      </c>
      <c r="T155" s="12"/>
      <c r="U155" s="11">
        <v>0</v>
      </c>
      <c r="V155" s="10">
        <v>0</v>
      </c>
      <c r="W155" s="10">
        <v>0</v>
      </c>
      <c r="X155" s="10">
        <v>0</v>
      </c>
      <c r="Y155" s="10">
        <v>0</v>
      </c>
      <c r="Z155" s="9" t="s">
        <v>157</v>
      </c>
      <c r="AA155" s="8">
        <v>9499.6</v>
      </c>
      <c r="AB155" s="8">
        <v>9499.6</v>
      </c>
      <c r="AC155" s="8">
        <v>0</v>
      </c>
      <c r="AD155" s="8">
        <v>0</v>
      </c>
      <c r="AE155" s="8">
        <v>0</v>
      </c>
      <c r="AF155" s="8" t="s">
        <v>58</v>
      </c>
      <c r="AG155" s="1" t="s">
        <v>120</v>
      </c>
      <c r="AH155" s="1">
        <v>0</v>
      </c>
      <c r="AI155" s="1" t="s">
        <v>15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106</v>
      </c>
      <c r="BD155" s="56">
        <v>0</v>
      </c>
    </row>
    <row r="156" spans="1:56" ht="27.75" customHeight="1" x14ac:dyDescent="0.45">
      <c r="A156" s="3">
        <v>0</v>
      </c>
      <c r="B156" s="14" t="s">
        <v>133</v>
      </c>
      <c r="C156" s="9">
        <v>0</v>
      </c>
      <c r="D156" s="13" t="s">
        <v>454</v>
      </c>
      <c r="E156" s="9">
        <v>26</v>
      </c>
      <c r="F156" s="9">
        <v>40</v>
      </c>
      <c r="G156" s="9" t="s">
        <v>60</v>
      </c>
      <c r="H156" s="9">
        <v>0</v>
      </c>
      <c r="I156" s="9">
        <v>108</v>
      </c>
      <c r="J156" s="9" t="s">
        <v>57</v>
      </c>
      <c r="K156" s="9">
        <v>5</v>
      </c>
      <c r="L156" s="9" t="s">
        <v>93</v>
      </c>
      <c r="M156" s="10">
        <v>27</v>
      </c>
      <c r="N156" s="9">
        <v>43</v>
      </c>
      <c r="O156" s="9">
        <v>40</v>
      </c>
      <c r="P156" s="10">
        <v>286.42936262399996</v>
      </c>
      <c r="Q156" s="10">
        <v>0</v>
      </c>
      <c r="R156" s="10">
        <v>286.42936262399996</v>
      </c>
      <c r="S156" s="9">
        <v>0</v>
      </c>
      <c r="T156" s="12">
        <v>45825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223</v>
      </c>
      <c r="AA156" s="8">
        <v>11595.1</v>
      </c>
      <c r="AB156" s="8">
        <v>9516</v>
      </c>
      <c r="AC156" s="8">
        <v>2079.1000000000004</v>
      </c>
      <c r="AD156" s="8">
        <v>0</v>
      </c>
      <c r="AE156" s="8">
        <v>0</v>
      </c>
      <c r="AF156" s="8">
        <v>0</v>
      </c>
      <c r="AG156" s="1" t="s">
        <v>119</v>
      </c>
      <c r="AH156" s="1" t="s">
        <v>72</v>
      </c>
      <c r="AI156" s="1">
        <v>3</v>
      </c>
      <c r="AJ156" s="3">
        <v>45825</v>
      </c>
      <c r="AK156" s="3">
        <v>0</v>
      </c>
      <c r="AL156" s="3">
        <v>45815</v>
      </c>
      <c r="AM156" s="3">
        <v>45822</v>
      </c>
      <c r="AN156" s="3">
        <v>45823</v>
      </c>
      <c r="AO156" s="3">
        <v>45823</v>
      </c>
      <c r="AP156" s="3">
        <v>45820</v>
      </c>
      <c r="AQ156" s="3">
        <v>45824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104</v>
      </c>
      <c r="BD156" s="56">
        <v>206.6163377777778</v>
      </c>
    </row>
    <row r="157" spans="1:56" ht="27.75" customHeight="1" x14ac:dyDescent="0.45">
      <c r="A157" s="3" t="s">
        <v>141</v>
      </c>
      <c r="B157" s="14" t="s">
        <v>141</v>
      </c>
      <c r="C157" s="9" t="s">
        <v>113</v>
      </c>
      <c r="D157" s="13" t="s">
        <v>59</v>
      </c>
      <c r="E157" s="9">
        <v>26</v>
      </c>
      <c r="F157" s="9">
        <v>43</v>
      </c>
      <c r="G157" s="9" t="s">
        <v>60</v>
      </c>
      <c r="H157" s="9">
        <v>0</v>
      </c>
      <c r="I157" s="9">
        <v>116</v>
      </c>
      <c r="J157" s="9" t="s">
        <v>57</v>
      </c>
      <c r="K157" s="9">
        <v>5</v>
      </c>
      <c r="L157" s="9" t="s">
        <v>93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114</v>
      </c>
      <c r="T157" s="12">
        <v>45838</v>
      </c>
      <c r="U157" s="11">
        <v>20000</v>
      </c>
      <c r="V157" s="10">
        <v>0</v>
      </c>
      <c r="W157" s="10">
        <v>20000</v>
      </c>
      <c r="X157" s="10">
        <v>0</v>
      </c>
      <c r="Y157" s="10">
        <v>0</v>
      </c>
      <c r="Z157" s="9" t="s">
        <v>223</v>
      </c>
      <c r="AA157" s="8">
        <v>24866.6</v>
      </c>
      <c r="AB157" s="8">
        <v>0</v>
      </c>
      <c r="AC157" s="8">
        <v>24866.6</v>
      </c>
      <c r="AD157" s="8">
        <v>0</v>
      </c>
      <c r="AE157" s="8">
        <v>0</v>
      </c>
      <c r="AF157" s="8">
        <v>0</v>
      </c>
      <c r="AG157" s="1" t="s">
        <v>122</v>
      </c>
      <c r="AH157" s="1" t="s">
        <v>77</v>
      </c>
      <c r="AI157" s="1">
        <v>1</v>
      </c>
      <c r="AJ157" s="3">
        <v>45838</v>
      </c>
      <c r="AK157" s="3">
        <v>0</v>
      </c>
      <c r="AL157" s="3">
        <v>0</v>
      </c>
      <c r="AM157" s="3">
        <v>0</v>
      </c>
      <c r="AN157" s="3">
        <v>0</v>
      </c>
      <c r="AO157" s="3">
        <v>45837</v>
      </c>
      <c r="AP157" s="3">
        <v>45833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104</v>
      </c>
      <c r="BD157" s="56">
        <v>2471.1874488888889</v>
      </c>
    </row>
    <row r="158" spans="1:56" ht="27.75" customHeight="1" x14ac:dyDescent="0.45">
      <c r="A158" s="3">
        <v>0</v>
      </c>
      <c r="B158" s="14">
        <v>0</v>
      </c>
      <c r="C158" s="9">
        <v>0</v>
      </c>
      <c r="D158" s="13">
        <v>0</v>
      </c>
      <c r="E158" s="9">
        <v>26</v>
      </c>
      <c r="F158" s="9">
        <v>43</v>
      </c>
      <c r="G158" s="9">
        <v>0</v>
      </c>
      <c r="H158" s="9">
        <v>0</v>
      </c>
      <c r="I158" s="9">
        <v>116</v>
      </c>
      <c r="J158" s="9" t="s">
        <v>57</v>
      </c>
      <c r="K158" s="9">
        <v>5</v>
      </c>
      <c r="L158" s="9">
        <v>0</v>
      </c>
      <c r="M158" s="10">
        <v>0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>
        <v>0</v>
      </c>
      <c r="T158" s="12"/>
      <c r="U158" s="11">
        <v>0</v>
      </c>
      <c r="V158" s="10">
        <v>0</v>
      </c>
      <c r="W158" s="10">
        <v>0</v>
      </c>
      <c r="X158" s="10">
        <v>0</v>
      </c>
      <c r="Y158" s="10">
        <v>0</v>
      </c>
      <c r="Z158" s="9" t="s">
        <v>223</v>
      </c>
      <c r="AA158" s="8">
        <v>36461.699999999997</v>
      </c>
      <c r="AB158" s="8">
        <v>9516</v>
      </c>
      <c r="AC158" s="8">
        <v>26945.699999999997</v>
      </c>
      <c r="AD158" s="8">
        <v>0</v>
      </c>
      <c r="AE158" s="8">
        <v>0</v>
      </c>
      <c r="AF158" s="8" t="s">
        <v>58</v>
      </c>
      <c r="AG158" s="1" t="s">
        <v>122</v>
      </c>
      <c r="AH158" s="1">
        <v>0</v>
      </c>
      <c r="AI158" s="1" t="s">
        <v>15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224</v>
      </c>
      <c r="BD158" s="56">
        <v>0</v>
      </c>
    </row>
    <row r="159" spans="1:56" ht="27.75" customHeight="1" x14ac:dyDescent="0.45">
      <c r="A159" s="3">
        <v>45723</v>
      </c>
      <c r="B159" s="14" t="s">
        <v>299</v>
      </c>
      <c r="C159" s="9" t="s">
        <v>113</v>
      </c>
      <c r="D159" s="13" t="s">
        <v>153</v>
      </c>
      <c r="E159" s="9">
        <v>26</v>
      </c>
      <c r="F159" s="9">
        <v>43</v>
      </c>
      <c r="G159" s="9" t="s">
        <v>60</v>
      </c>
      <c r="H159" s="9" t="s">
        <v>66</v>
      </c>
      <c r="I159" s="9">
        <v>150</v>
      </c>
      <c r="J159" s="9" t="s">
        <v>57</v>
      </c>
      <c r="K159" s="9">
        <v>5</v>
      </c>
      <c r="L159" s="9" t="s">
        <v>92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114</v>
      </c>
      <c r="T159" s="12">
        <v>45814</v>
      </c>
      <c r="U159" s="11">
        <v>13693</v>
      </c>
      <c r="V159" s="10">
        <v>13500</v>
      </c>
      <c r="W159" s="10">
        <v>193</v>
      </c>
      <c r="X159" s="10">
        <v>14800</v>
      </c>
      <c r="Y159" s="10">
        <v>0</v>
      </c>
      <c r="Z159" s="9" t="s">
        <v>89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 t="s">
        <v>247</v>
      </c>
      <c r="AG159" s="1" t="s">
        <v>119</v>
      </c>
      <c r="AH159" s="1" t="s">
        <v>68</v>
      </c>
      <c r="AI159" s="1">
        <v>4</v>
      </c>
      <c r="AJ159" s="3">
        <v>45814</v>
      </c>
      <c r="AK159" s="3">
        <v>45810</v>
      </c>
      <c r="AL159" s="3">
        <v>45804</v>
      </c>
      <c r="AM159" s="3">
        <v>45811</v>
      </c>
      <c r="AN159" s="3">
        <v>45812</v>
      </c>
      <c r="AO159" s="3">
        <v>45812</v>
      </c>
      <c r="AP159" s="3">
        <v>45809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69</v>
      </c>
      <c r="AX159" s="2" t="s">
        <v>70</v>
      </c>
      <c r="AY159" s="2" t="s">
        <v>422</v>
      </c>
      <c r="AZ159" s="2">
        <v>0</v>
      </c>
      <c r="BA159" s="2">
        <v>0</v>
      </c>
      <c r="BB159" s="2">
        <v>0</v>
      </c>
      <c r="BC159" s="1" t="s">
        <v>107</v>
      </c>
      <c r="BD159" s="56">
        <v>0</v>
      </c>
    </row>
    <row r="160" spans="1:56" ht="27.75" customHeight="1" x14ac:dyDescent="0.45">
      <c r="A160" s="3">
        <v>45799</v>
      </c>
      <c r="B160" s="14" t="s">
        <v>423</v>
      </c>
      <c r="C160" s="9" t="s">
        <v>113</v>
      </c>
      <c r="D160" s="13" t="s">
        <v>59</v>
      </c>
      <c r="E160" s="9">
        <v>26</v>
      </c>
      <c r="F160" s="9">
        <v>43</v>
      </c>
      <c r="G160" s="9" t="s">
        <v>60</v>
      </c>
      <c r="H160" s="9" t="s">
        <v>66</v>
      </c>
      <c r="I160" s="9">
        <v>150</v>
      </c>
      <c r="J160" s="9" t="s">
        <v>57</v>
      </c>
      <c r="K160" s="9">
        <v>5</v>
      </c>
      <c r="L160" s="9" t="s">
        <v>92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114</v>
      </c>
      <c r="T160" s="12">
        <v>45814</v>
      </c>
      <c r="U160" s="11">
        <v>15000</v>
      </c>
      <c r="V160" s="10">
        <v>0</v>
      </c>
      <c r="W160" s="10">
        <v>15000</v>
      </c>
      <c r="X160" s="10">
        <v>0</v>
      </c>
      <c r="Y160" s="10">
        <v>0</v>
      </c>
      <c r="Z160" s="9" t="s">
        <v>89</v>
      </c>
      <c r="AA160" s="8">
        <v>18649.949999999997</v>
      </c>
      <c r="AB160" s="8">
        <v>18649.949999999997</v>
      </c>
      <c r="AC160" s="8">
        <v>0</v>
      </c>
      <c r="AD160" s="8">
        <v>0</v>
      </c>
      <c r="AE160" s="8">
        <v>18649.949999999997</v>
      </c>
      <c r="AF160" s="8" t="s">
        <v>247</v>
      </c>
      <c r="AG160" s="1" t="s">
        <v>119</v>
      </c>
      <c r="AH160" s="1" t="s">
        <v>389</v>
      </c>
      <c r="AI160" s="1">
        <v>2</v>
      </c>
      <c r="AJ160" s="3">
        <v>45814</v>
      </c>
      <c r="AK160" s="3">
        <v>0</v>
      </c>
      <c r="AL160" s="3">
        <v>0</v>
      </c>
      <c r="AM160" s="3">
        <v>0</v>
      </c>
      <c r="AN160" s="3">
        <v>0</v>
      </c>
      <c r="AO160" s="3">
        <v>45812</v>
      </c>
      <c r="AP160" s="3">
        <v>45809</v>
      </c>
      <c r="AQ160" s="3">
        <v>45813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152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107</v>
      </c>
      <c r="BD160" s="56">
        <v>0</v>
      </c>
    </row>
    <row r="161" spans="1:56" ht="27.75" customHeight="1" x14ac:dyDescent="0.45">
      <c r="A161" s="3">
        <v>45799</v>
      </c>
      <c r="B161" s="14" t="s">
        <v>424</v>
      </c>
      <c r="C161" s="9" t="s">
        <v>113</v>
      </c>
      <c r="D161" s="13" t="s">
        <v>59</v>
      </c>
      <c r="E161" s="9">
        <v>26</v>
      </c>
      <c r="F161" s="9">
        <v>43</v>
      </c>
      <c r="G161" s="9" t="s">
        <v>60</v>
      </c>
      <c r="H161" s="9" t="s">
        <v>66</v>
      </c>
      <c r="I161" s="9">
        <v>150</v>
      </c>
      <c r="J161" s="9" t="s">
        <v>57</v>
      </c>
      <c r="K161" s="9">
        <v>5</v>
      </c>
      <c r="L161" s="9" t="s">
        <v>92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45825</v>
      </c>
      <c r="U161" s="11">
        <v>15000</v>
      </c>
      <c r="V161" s="10">
        <v>0</v>
      </c>
      <c r="W161" s="10">
        <v>15000</v>
      </c>
      <c r="X161" s="10">
        <v>0</v>
      </c>
      <c r="Y161" s="10">
        <v>0</v>
      </c>
      <c r="Z161" s="9" t="s">
        <v>89</v>
      </c>
      <c r="AA161" s="8">
        <v>18649.949999999997</v>
      </c>
      <c r="AB161" s="8">
        <v>18649.949999999997</v>
      </c>
      <c r="AC161" s="8">
        <v>0</v>
      </c>
      <c r="AD161" s="8">
        <v>0</v>
      </c>
      <c r="AE161" s="8">
        <v>18649.949999999997</v>
      </c>
      <c r="AF161" s="8" t="s">
        <v>247</v>
      </c>
      <c r="AG161" s="1" t="s">
        <v>123</v>
      </c>
      <c r="AH161" s="1" t="s">
        <v>389</v>
      </c>
      <c r="AI161" s="1">
        <v>2</v>
      </c>
      <c r="AJ161" s="3">
        <v>45825</v>
      </c>
      <c r="AK161" s="3">
        <v>0</v>
      </c>
      <c r="AL161" s="3">
        <v>0</v>
      </c>
      <c r="AM161" s="3">
        <v>0</v>
      </c>
      <c r="AN161" s="3">
        <v>0</v>
      </c>
      <c r="AO161" s="3">
        <v>45823</v>
      </c>
      <c r="AP161" s="3">
        <v>45820</v>
      </c>
      <c r="AQ161" s="3">
        <v>45824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152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107</v>
      </c>
      <c r="BD161" s="56">
        <v>0</v>
      </c>
    </row>
    <row r="162" spans="1:56" ht="27.75" customHeight="1" x14ac:dyDescent="0.45">
      <c r="A162" s="3">
        <v>0</v>
      </c>
      <c r="B162" s="14">
        <v>0</v>
      </c>
      <c r="C162" s="9">
        <v>0</v>
      </c>
      <c r="D162" s="13">
        <v>0</v>
      </c>
      <c r="E162" s="9">
        <v>26</v>
      </c>
      <c r="F162" s="9">
        <v>43</v>
      </c>
      <c r="G162" s="9">
        <v>0</v>
      </c>
      <c r="H162" s="9">
        <v>0</v>
      </c>
      <c r="I162" s="9">
        <v>120</v>
      </c>
      <c r="J162" s="9" t="s">
        <v>57</v>
      </c>
      <c r="K162" s="9">
        <v>5</v>
      </c>
      <c r="L162" s="9">
        <v>0</v>
      </c>
      <c r="M162" s="10">
        <v>0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>
        <v>0</v>
      </c>
      <c r="T162" s="12"/>
      <c r="U162" s="11">
        <v>0</v>
      </c>
      <c r="V162" s="10">
        <v>0</v>
      </c>
      <c r="W162" s="10">
        <v>0</v>
      </c>
      <c r="X162" s="10">
        <v>0</v>
      </c>
      <c r="Y162" s="10">
        <v>0</v>
      </c>
      <c r="Z162" s="9" t="s">
        <v>89</v>
      </c>
      <c r="AA162" s="8">
        <v>37299.899999999994</v>
      </c>
      <c r="AB162" s="8">
        <v>37299.899999999994</v>
      </c>
      <c r="AC162" s="8">
        <v>0</v>
      </c>
      <c r="AD162" s="8">
        <v>0</v>
      </c>
      <c r="AE162" s="8">
        <v>37299.899999999994</v>
      </c>
      <c r="AF162" s="8" t="s">
        <v>58</v>
      </c>
      <c r="AG162" s="1" t="s">
        <v>122</v>
      </c>
      <c r="AH162" s="1">
        <v>0</v>
      </c>
      <c r="AI162" s="1" t="s">
        <v>15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109</v>
      </c>
      <c r="BD162" s="56">
        <v>0</v>
      </c>
    </row>
    <row r="163" spans="1:56" ht="27.75" customHeight="1" x14ac:dyDescent="0.45">
      <c r="A163" s="3">
        <v>45800</v>
      </c>
      <c r="B163" s="14" t="s">
        <v>420</v>
      </c>
      <c r="C163" s="9" t="s">
        <v>158</v>
      </c>
      <c r="D163" s="13" t="s">
        <v>159</v>
      </c>
      <c r="E163" s="9">
        <v>28</v>
      </c>
      <c r="F163" s="9">
        <v>41</v>
      </c>
      <c r="G163" s="9" t="s">
        <v>60</v>
      </c>
      <c r="H163" s="9">
        <v>0</v>
      </c>
      <c r="I163" s="9">
        <v>120</v>
      </c>
      <c r="J163" s="9" t="s">
        <v>57</v>
      </c>
      <c r="K163" s="9">
        <v>3</v>
      </c>
      <c r="L163" s="9" t="s">
        <v>93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71</v>
      </c>
      <c r="T163" s="12">
        <v>45824</v>
      </c>
      <c r="U163" s="11">
        <v>50000</v>
      </c>
      <c r="V163" s="10">
        <v>0</v>
      </c>
      <c r="W163" s="10">
        <v>50000</v>
      </c>
      <c r="X163" s="10">
        <v>19185</v>
      </c>
      <c r="Y163" s="10">
        <v>32355.75</v>
      </c>
      <c r="Z163" s="9" t="s">
        <v>132</v>
      </c>
      <c r="AA163" s="8">
        <v>38420.835337500001</v>
      </c>
      <c r="AB163" s="8">
        <v>6000</v>
      </c>
      <c r="AC163" s="8">
        <v>32420.835337500001</v>
      </c>
      <c r="AD163" s="8">
        <v>0</v>
      </c>
      <c r="AE163" s="8">
        <v>0</v>
      </c>
      <c r="AF163" s="8">
        <v>0</v>
      </c>
      <c r="AG163" s="1" t="s">
        <v>119</v>
      </c>
      <c r="AH163" s="1" t="s">
        <v>160</v>
      </c>
      <c r="AI163" s="1">
        <v>2</v>
      </c>
      <c r="AJ163" s="3">
        <v>45824</v>
      </c>
      <c r="AK163" s="3">
        <v>0</v>
      </c>
      <c r="AL163" s="3">
        <v>45815</v>
      </c>
      <c r="AM163" s="3">
        <v>45822</v>
      </c>
      <c r="AN163" s="3">
        <v>0</v>
      </c>
      <c r="AO163" s="3">
        <v>45823</v>
      </c>
      <c r="AP163" s="3">
        <v>45819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107</v>
      </c>
      <c r="BD163" s="56">
        <v>3643.7416604312498</v>
      </c>
    </row>
    <row r="164" spans="1:56" ht="27.75" customHeight="1" x14ac:dyDescent="0.45">
      <c r="A164" s="3" t="s">
        <v>141</v>
      </c>
      <c r="B164" s="14" t="s">
        <v>141</v>
      </c>
      <c r="C164" s="9" t="s">
        <v>113</v>
      </c>
      <c r="D164" s="13" t="s">
        <v>59</v>
      </c>
      <c r="E164" s="9">
        <v>28</v>
      </c>
      <c r="F164" s="9">
        <v>47</v>
      </c>
      <c r="G164" s="9" t="s">
        <v>60</v>
      </c>
      <c r="H164" s="9" t="s">
        <v>66</v>
      </c>
      <c r="I164" s="9">
        <v>180</v>
      </c>
      <c r="J164" s="9" t="s">
        <v>57</v>
      </c>
      <c r="K164" s="9">
        <v>5</v>
      </c>
      <c r="L164" s="9" t="s">
        <v>93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45838</v>
      </c>
      <c r="U164" s="11">
        <v>10000</v>
      </c>
      <c r="V164" s="10">
        <v>0</v>
      </c>
      <c r="W164" s="10">
        <v>10000</v>
      </c>
      <c r="X164" s="10">
        <v>0</v>
      </c>
      <c r="Y164" s="10">
        <v>0</v>
      </c>
      <c r="Z164" s="9" t="s">
        <v>132</v>
      </c>
      <c r="AA164" s="8">
        <v>13550.900000000001</v>
      </c>
      <c r="AB164" s="8">
        <v>0</v>
      </c>
      <c r="AC164" s="8">
        <v>13550.900000000001</v>
      </c>
      <c r="AD164" s="8">
        <v>0</v>
      </c>
      <c r="AE164" s="8">
        <v>13550.900000000001</v>
      </c>
      <c r="AF164" s="8">
        <v>0</v>
      </c>
      <c r="AG164" s="1">
        <v>0</v>
      </c>
      <c r="AH164" s="1" t="s">
        <v>77</v>
      </c>
      <c r="AI164" s="1">
        <v>1</v>
      </c>
      <c r="AJ164" s="3">
        <v>45838</v>
      </c>
      <c r="AK164" s="3">
        <v>0</v>
      </c>
      <c r="AL164" s="3">
        <v>0</v>
      </c>
      <c r="AM164" s="3">
        <v>0</v>
      </c>
      <c r="AN164" s="3">
        <v>0</v>
      </c>
      <c r="AO164" s="3">
        <v>45837</v>
      </c>
      <c r="AP164" s="3">
        <v>45833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</v>
      </c>
      <c r="AX164" s="2">
        <v>0</v>
      </c>
      <c r="AY164" s="2" t="s">
        <v>395</v>
      </c>
      <c r="AZ164" s="2">
        <v>0</v>
      </c>
      <c r="BA164" s="2">
        <v>0</v>
      </c>
      <c r="BB164" s="2">
        <v>0</v>
      </c>
      <c r="BC164" s="1" t="s">
        <v>107</v>
      </c>
      <c r="BD164" s="56">
        <v>1522.9705944444447</v>
      </c>
    </row>
    <row r="165" spans="1:56" ht="27.75" customHeight="1" x14ac:dyDescent="0.45">
      <c r="A165" s="3">
        <v>0</v>
      </c>
      <c r="B165" s="14">
        <v>0</v>
      </c>
      <c r="C165" s="9">
        <v>0</v>
      </c>
      <c r="D165" s="13">
        <v>0</v>
      </c>
      <c r="E165" s="9">
        <v>28</v>
      </c>
      <c r="F165" s="9">
        <v>43</v>
      </c>
      <c r="G165" s="9">
        <v>0</v>
      </c>
      <c r="H165" s="9">
        <v>0</v>
      </c>
      <c r="I165" s="9">
        <v>130</v>
      </c>
      <c r="J165" s="9" t="s">
        <v>57</v>
      </c>
      <c r="K165" s="9">
        <v>3</v>
      </c>
      <c r="L165" s="9">
        <v>0</v>
      </c>
      <c r="M165" s="10">
        <v>0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>
        <v>0</v>
      </c>
      <c r="T165" s="12"/>
      <c r="U165" s="11">
        <v>0</v>
      </c>
      <c r="V165" s="10">
        <v>0</v>
      </c>
      <c r="W165" s="10">
        <v>0</v>
      </c>
      <c r="X165" s="10">
        <v>0</v>
      </c>
      <c r="Y165" s="10">
        <v>0</v>
      </c>
      <c r="Z165" s="9" t="s">
        <v>132</v>
      </c>
      <c r="AA165" s="8">
        <v>51971.735337500002</v>
      </c>
      <c r="AB165" s="8">
        <v>6000</v>
      </c>
      <c r="AC165" s="8">
        <v>45971.735337500002</v>
      </c>
      <c r="AD165" s="8">
        <v>0</v>
      </c>
      <c r="AE165" s="8">
        <v>13550.900000000001</v>
      </c>
      <c r="AF165" s="8" t="s">
        <v>58</v>
      </c>
      <c r="AG165" s="1">
        <v>0</v>
      </c>
      <c r="AH165" s="1">
        <v>0</v>
      </c>
      <c r="AI165" s="1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161</v>
      </c>
      <c r="BD165" s="56">
        <v>0</v>
      </c>
    </row>
  </sheetData>
  <autoFilter ref="A5:BD16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65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E0416-3E2C-4358-8CBC-EB14D736D58E}">
  <sheetPr>
    <tabColor rgb="FFFFFF00"/>
  </sheetPr>
  <dimension ref="A1:BD170"/>
  <sheetViews>
    <sheetView topLeftCell="A5" zoomScale="80" zoomScaleNormal="80" workbookViewId="0">
      <selection activeCell="N9" sqref="N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45812</v>
      </c>
      <c r="E3" s="81" t="s">
        <v>52</v>
      </c>
      <c r="F3" s="81"/>
      <c r="G3" s="82">
        <v>11.05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76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76" t="s">
        <v>51</v>
      </c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404</v>
      </c>
      <c r="C6" s="9" t="s">
        <v>381</v>
      </c>
      <c r="D6" s="13" t="s">
        <v>382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266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383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383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384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284</v>
      </c>
      <c r="D8" s="13" t="s">
        <v>285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286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119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286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121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45805</v>
      </c>
      <c r="B10" s="14" t="s">
        <v>425</v>
      </c>
      <c r="C10" s="9" t="s">
        <v>426</v>
      </c>
      <c r="D10" s="13" t="s">
        <v>427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45813</v>
      </c>
      <c r="U10" s="11">
        <v>10200</v>
      </c>
      <c r="V10" s="10">
        <v>8500</v>
      </c>
      <c r="W10" s="10">
        <v>1700</v>
      </c>
      <c r="X10" s="10">
        <v>11050</v>
      </c>
      <c r="Y10" s="10">
        <v>0</v>
      </c>
      <c r="Z10" s="9" t="s">
        <v>317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119</v>
      </c>
      <c r="AH10" s="1" t="s">
        <v>74</v>
      </c>
      <c r="AI10" s="1">
        <v>2</v>
      </c>
      <c r="AJ10" s="3">
        <v>45813</v>
      </c>
      <c r="AK10" s="3">
        <v>0</v>
      </c>
      <c r="AL10" s="3">
        <v>45804</v>
      </c>
      <c r="AM10" s="3">
        <v>45811</v>
      </c>
      <c r="AN10" s="3">
        <v>45812</v>
      </c>
      <c r="AO10" s="3">
        <v>45812</v>
      </c>
      <c r="AP10" s="3">
        <v>45808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317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318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242</v>
      </c>
      <c r="D12" s="13" t="s">
        <v>290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120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228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120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45797</v>
      </c>
      <c r="B14" s="14" t="s">
        <v>378</v>
      </c>
      <c r="C14" s="9" t="s">
        <v>184</v>
      </c>
      <c r="D14" s="13" t="s">
        <v>365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45817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307</v>
      </c>
      <c r="AG14" s="1" t="s">
        <v>120</v>
      </c>
      <c r="AH14" s="1" t="s">
        <v>75</v>
      </c>
      <c r="AI14" s="1">
        <v>4</v>
      </c>
      <c r="AJ14" s="3">
        <v>45817</v>
      </c>
      <c r="AK14" s="3">
        <v>45813</v>
      </c>
      <c r="AL14" s="3">
        <v>45806</v>
      </c>
      <c r="AM14" s="3">
        <v>45814</v>
      </c>
      <c r="AN14" s="3">
        <v>45815</v>
      </c>
      <c r="AO14" s="3">
        <v>45816</v>
      </c>
      <c r="AP14" s="3">
        <v>45812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 t="s">
        <v>450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378</v>
      </c>
      <c r="C15" s="9" t="s">
        <v>184</v>
      </c>
      <c r="D15" s="13" t="s">
        <v>342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45817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 t="s">
        <v>307</v>
      </c>
      <c r="AG15" s="1" t="s">
        <v>119</v>
      </c>
      <c r="AH15" s="1" t="s">
        <v>75</v>
      </c>
      <c r="AI15" s="1">
        <v>4</v>
      </c>
      <c r="AJ15" s="3">
        <v>45817</v>
      </c>
      <c r="AK15" s="3">
        <v>45813</v>
      </c>
      <c r="AL15" s="3">
        <v>45806</v>
      </c>
      <c r="AM15" s="3">
        <v>45814</v>
      </c>
      <c r="AN15" s="3">
        <v>45815</v>
      </c>
      <c r="AO15" s="3">
        <v>45816</v>
      </c>
      <c r="AP15" s="3">
        <v>45812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 t="s">
        <v>450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45805</v>
      </c>
      <c r="B16" s="14" t="s">
        <v>428</v>
      </c>
      <c r="C16" s="9" t="s">
        <v>329</v>
      </c>
      <c r="D16" s="13" t="s">
        <v>429</v>
      </c>
      <c r="E16" s="9">
        <v>18</v>
      </c>
      <c r="F16" s="9">
        <v>28</v>
      </c>
      <c r="G16" s="9" t="s">
        <v>60</v>
      </c>
      <c r="H16" s="9" t="s">
        <v>66</v>
      </c>
      <c r="I16" s="9">
        <v>69</v>
      </c>
      <c r="J16" s="9" t="s">
        <v>57</v>
      </c>
      <c r="K16" s="9">
        <v>5</v>
      </c>
      <c r="L16" s="9" t="s">
        <v>221</v>
      </c>
      <c r="M16" s="10">
        <v>19</v>
      </c>
      <c r="N16" s="9">
        <v>31</v>
      </c>
      <c r="O16" s="9">
        <v>60</v>
      </c>
      <c r="P16" s="10">
        <v>217.96756406399999</v>
      </c>
      <c r="Q16" s="10">
        <v>0</v>
      </c>
      <c r="R16" s="10">
        <v>217.96756406399999</v>
      </c>
      <c r="S16" s="9" t="s">
        <v>71</v>
      </c>
      <c r="T16" s="12">
        <v>45820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143</v>
      </c>
      <c r="AA16" s="8">
        <v>8242.3000000000011</v>
      </c>
      <c r="AB16" s="8">
        <v>2398</v>
      </c>
      <c r="AC16" s="8">
        <v>5844.3000000000011</v>
      </c>
      <c r="AD16" s="8">
        <v>0</v>
      </c>
      <c r="AE16" s="8">
        <v>8242.3000000000011</v>
      </c>
      <c r="AF16" s="8" t="s">
        <v>421</v>
      </c>
      <c r="AG16" s="1" t="s">
        <v>120</v>
      </c>
      <c r="AH16" s="1" t="s">
        <v>75</v>
      </c>
      <c r="AI16" s="1">
        <v>4</v>
      </c>
      <c r="AJ16" s="3">
        <v>45820</v>
      </c>
      <c r="AK16" s="3">
        <v>45816</v>
      </c>
      <c r="AL16" s="3">
        <v>45809</v>
      </c>
      <c r="AM16" s="3">
        <v>45817</v>
      </c>
      <c r="AN16" s="3">
        <v>45818</v>
      </c>
      <c r="AO16" s="3">
        <v>45819</v>
      </c>
      <c r="AP16" s="3">
        <v>45815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374.03520000000015</v>
      </c>
    </row>
    <row r="17" spans="1:56" ht="27.75" customHeight="1" x14ac:dyDescent="0.45">
      <c r="A17" s="3">
        <v>45797</v>
      </c>
      <c r="B17" s="14" t="s">
        <v>379</v>
      </c>
      <c r="C17" s="9" t="s">
        <v>184</v>
      </c>
      <c r="D17" s="13" t="s">
        <v>365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143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307</v>
      </c>
      <c r="AG17" s="1" t="s">
        <v>120</v>
      </c>
      <c r="AH17" s="1" t="s">
        <v>75</v>
      </c>
      <c r="AI17" s="1">
        <v>4</v>
      </c>
      <c r="AJ17" s="3">
        <v>45841</v>
      </c>
      <c r="AK17" s="3">
        <v>45837</v>
      </c>
      <c r="AL17" s="3">
        <v>45830</v>
      </c>
      <c r="AM17" s="3">
        <v>45838</v>
      </c>
      <c r="AN17" s="3">
        <v>45839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563.27040000000011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143</v>
      </c>
      <c r="AA18" s="8">
        <v>34645.599999999999</v>
      </c>
      <c r="AB18" s="8">
        <v>20000.2</v>
      </c>
      <c r="AC18" s="8">
        <v>14645.400000000001</v>
      </c>
      <c r="AD18" s="8">
        <v>0</v>
      </c>
      <c r="AE18" s="8">
        <v>34645.599999999999</v>
      </c>
      <c r="AF18" s="8" t="s">
        <v>58</v>
      </c>
      <c r="AG18" s="1" t="s">
        <v>120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144</v>
      </c>
      <c r="BD18" s="56">
        <v>0</v>
      </c>
    </row>
    <row r="19" spans="1:56" ht="27.75" customHeight="1" x14ac:dyDescent="0.45">
      <c r="A19" s="3">
        <v>45797</v>
      </c>
      <c r="B19" s="14" t="s">
        <v>366</v>
      </c>
      <c r="C19" s="9" t="s">
        <v>142</v>
      </c>
      <c r="D19" s="13" t="s">
        <v>129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92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45819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180</v>
      </c>
      <c r="AA19" s="8">
        <v>35204.400000000001</v>
      </c>
      <c r="AB19" s="8">
        <v>35204.400000000001</v>
      </c>
      <c r="AC19" s="8">
        <v>0</v>
      </c>
      <c r="AD19" s="8">
        <v>0</v>
      </c>
      <c r="AE19" s="8">
        <v>0</v>
      </c>
      <c r="AF19" s="8">
        <v>0</v>
      </c>
      <c r="AG19" s="1" t="s">
        <v>119</v>
      </c>
      <c r="AH19" s="1" t="s">
        <v>74</v>
      </c>
      <c r="AI19" s="1">
        <v>2</v>
      </c>
      <c r="AJ19" s="3">
        <v>45819</v>
      </c>
      <c r="AK19" s="3">
        <v>0</v>
      </c>
      <c r="AL19" s="3">
        <v>45810</v>
      </c>
      <c r="AM19" s="3">
        <v>45817</v>
      </c>
      <c r="AN19" s="3">
        <v>45818</v>
      </c>
      <c r="AO19" s="3">
        <v>45818</v>
      </c>
      <c r="AP19" s="3">
        <v>45814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45797</v>
      </c>
      <c r="B20" s="14" t="s">
        <v>367</v>
      </c>
      <c r="C20" s="9" t="s">
        <v>142</v>
      </c>
      <c r="D20" s="13" t="s">
        <v>225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45819</v>
      </c>
      <c r="U20" s="11">
        <v>30000</v>
      </c>
      <c r="V20" s="10">
        <v>0</v>
      </c>
      <c r="W20" s="10">
        <v>30000</v>
      </c>
      <c r="X20" s="10">
        <v>0</v>
      </c>
      <c r="Y20" s="10">
        <v>31500</v>
      </c>
      <c r="Z20" s="9" t="s">
        <v>180</v>
      </c>
      <c r="AA20" s="8">
        <v>26403.3</v>
      </c>
      <c r="AB20" s="8">
        <v>26403.3</v>
      </c>
      <c r="AC20" s="8">
        <v>0</v>
      </c>
      <c r="AD20" s="8">
        <v>0</v>
      </c>
      <c r="AE20" s="8">
        <v>0</v>
      </c>
      <c r="AF20" s="8">
        <v>0</v>
      </c>
      <c r="AG20" s="1" t="s">
        <v>123</v>
      </c>
      <c r="AH20" s="1" t="s">
        <v>74</v>
      </c>
      <c r="AI20" s="1">
        <v>2</v>
      </c>
      <c r="AJ20" s="3">
        <v>45819</v>
      </c>
      <c r="AK20" s="3">
        <v>0</v>
      </c>
      <c r="AL20" s="3">
        <v>45810</v>
      </c>
      <c r="AM20" s="3">
        <v>45817</v>
      </c>
      <c r="AN20" s="3">
        <v>45818</v>
      </c>
      <c r="AO20" s="3">
        <v>45818</v>
      </c>
      <c r="AP20" s="3">
        <v>45814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 t="s">
        <v>141</v>
      </c>
      <c r="B21" s="14" t="s">
        <v>141</v>
      </c>
      <c r="C21" s="9" t="s">
        <v>232</v>
      </c>
      <c r="D21" s="13" t="s">
        <v>233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93</v>
      </c>
      <c r="M21" s="10">
        <v>20</v>
      </c>
      <c r="N21" s="9">
        <v>35</v>
      </c>
      <c r="O21" s="9">
        <v>40</v>
      </c>
      <c r="P21" s="10">
        <v>172.69642879999998</v>
      </c>
      <c r="Q21" s="10">
        <v>0</v>
      </c>
      <c r="R21" s="10">
        <v>172.69642879999998</v>
      </c>
      <c r="S21" s="9" t="s">
        <v>67</v>
      </c>
      <c r="T21" s="12">
        <v>45838</v>
      </c>
      <c r="U21" s="11">
        <v>10000</v>
      </c>
      <c r="V21" s="10">
        <v>0</v>
      </c>
      <c r="W21" s="10">
        <v>10000</v>
      </c>
      <c r="X21" s="10">
        <v>0</v>
      </c>
      <c r="Y21" s="10">
        <v>10500</v>
      </c>
      <c r="Z21" s="9" t="s">
        <v>180</v>
      </c>
      <c r="AA21" s="8">
        <v>9359.9000000000015</v>
      </c>
      <c r="AB21" s="8">
        <v>0</v>
      </c>
      <c r="AC21" s="8">
        <v>9359.9000000000015</v>
      </c>
      <c r="AD21" s="8">
        <v>0</v>
      </c>
      <c r="AE21" s="8">
        <v>0</v>
      </c>
      <c r="AF21" s="8">
        <v>0</v>
      </c>
      <c r="AG21" s="1" t="s">
        <v>121</v>
      </c>
      <c r="AH21" s="1" t="s">
        <v>72</v>
      </c>
      <c r="AI21" s="1">
        <v>3</v>
      </c>
      <c r="AJ21" s="3">
        <v>45838</v>
      </c>
      <c r="AK21" s="3">
        <v>0</v>
      </c>
      <c r="AL21" s="3">
        <v>45828</v>
      </c>
      <c r="AM21" s="3">
        <v>45835</v>
      </c>
      <c r="AN21" s="3">
        <v>45836</v>
      </c>
      <c r="AO21" s="3">
        <v>45836</v>
      </c>
      <c r="AP21" s="3">
        <v>45833</v>
      </c>
      <c r="AQ21" s="3">
        <v>45837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679.73673777777788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180</v>
      </c>
      <c r="AA22" s="8">
        <v>70967.600000000006</v>
      </c>
      <c r="AB22" s="8">
        <v>61607.7</v>
      </c>
      <c r="AC22" s="8">
        <v>9359.9000000000015</v>
      </c>
      <c r="AD22" s="8">
        <v>0</v>
      </c>
      <c r="AE22" s="8">
        <v>0</v>
      </c>
      <c r="AF22" s="8" t="s">
        <v>58</v>
      </c>
      <c r="AG22" s="1" t="s">
        <v>121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7.75" customHeight="1" x14ac:dyDescent="0.45">
      <c r="A23" s="3">
        <v>45808</v>
      </c>
      <c r="B23" s="14" t="s">
        <v>438</v>
      </c>
      <c r="C23" s="9" t="s">
        <v>73</v>
      </c>
      <c r="D23" s="13" t="s">
        <v>222</v>
      </c>
      <c r="E23" s="9">
        <v>19</v>
      </c>
      <c r="F23" s="9">
        <v>30</v>
      </c>
      <c r="G23" s="9" t="s">
        <v>60</v>
      </c>
      <c r="H23" s="9">
        <v>0</v>
      </c>
      <c r="I23" s="9">
        <v>63</v>
      </c>
      <c r="J23" s="9" t="s">
        <v>78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150</v>
      </c>
      <c r="T23" s="12">
        <v>45814</v>
      </c>
      <c r="U23" s="11">
        <v>15000</v>
      </c>
      <c r="V23" s="10">
        <v>0</v>
      </c>
      <c r="W23" s="10">
        <v>15000</v>
      </c>
      <c r="X23" s="10">
        <v>9210</v>
      </c>
      <c r="Y23" s="10">
        <v>6079.5</v>
      </c>
      <c r="Z23" s="9" t="s">
        <v>186</v>
      </c>
      <c r="AA23" s="8">
        <v>5350.628745</v>
      </c>
      <c r="AB23" s="8">
        <v>5350.628745</v>
      </c>
      <c r="AC23" s="8">
        <v>0</v>
      </c>
      <c r="AD23" s="8">
        <v>0</v>
      </c>
      <c r="AE23" s="8">
        <v>0</v>
      </c>
      <c r="AF23" s="8">
        <v>0</v>
      </c>
      <c r="AG23" s="1" t="s">
        <v>120</v>
      </c>
      <c r="AH23" s="1" t="s">
        <v>74</v>
      </c>
      <c r="AI23" s="1">
        <v>2</v>
      </c>
      <c r="AJ23" s="3">
        <v>45814</v>
      </c>
      <c r="AK23" s="3">
        <v>0</v>
      </c>
      <c r="AL23" s="3">
        <v>45805</v>
      </c>
      <c r="AM23" s="3">
        <v>45812</v>
      </c>
      <c r="AN23" s="3">
        <v>45813</v>
      </c>
      <c r="AO23" s="3">
        <v>45813</v>
      </c>
      <c r="AP23" s="3">
        <v>45809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187</v>
      </c>
      <c r="BD23" s="56">
        <v>0</v>
      </c>
    </row>
    <row r="24" spans="1:56" ht="27.75" customHeight="1" x14ac:dyDescent="0.45">
      <c r="A24" s="3">
        <v>45808</v>
      </c>
      <c r="B24" s="14" t="s">
        <v>438</v>
      </c>
      <c r="C24" s="9" t="s">
        <v>73</v>
      </c>
      <c r="D24" s="13">
        <v>997</v>
      </c>
      <c r="E24" s="9">
        <v>19</v>
      </c>
      <c r="F24" s="9">
        <v>30</v>
      </c>
      <c r="G24" s="9" t="s">
        <v>60</v>
      </c>
      <c r="H24" s="9">
        <v>0</v>
      </c>
      <c r="I24" s="9">
        <v>63</v>
      </c>
      <c r="J24" s="9" t="s">
        <v>78</v>
      </c>
      <c r="K24" s="9">
        <v>5</v>
      </c>
      <c r="L24" s="9" t="s">
        <v>93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150</v>
      </c>
      <c r="T24" s="12">
        <v>45814</v>
      </c>
      <c r="U24" s="11">
        <v>5000</v>
      </c>
      <c r="V24" s="10">
        <v>0</v>
      </c>
      <c r="W24" s="10">
        <v>5000</v>
      </c>
      <c r="X24" s="10">
        <v>5300</v>
      </c>
      <c r="Y24" s="10">
        <v>0</v>
      </c>
      <c r="Z24" s="9" t="s">
        <v>186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120</v>
      </c>
      <c r="AH24" s="1" t="s">
        <v>74</v>
      </c>
      <c r="AI24" s="1">
        <v>2</v>
      </c>
      <c r="AJ24" s="3">
        <v>45814</v>
      </c>
      <c r="AK24" s="3">
        <v>0</v>
      </c>
      <c r="AL24" s="3">
        <v>45805</v>
      </c>
      <c r="AM24" s="3">
        <v>45812</v>
      </c>
      <c r="AN24" s="3">
        <v>45813</v>
      </c>
      <c r="AO24" s="3">
        <v>45813</v>
      </c>
      <c r="AP24" s="3">
        <v>45809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187</v>
      </c>
      <c r="BD24" s="56">
        <v>0</v>
      </c>
    </row>
    <row r="25" spans="1:56" ht="27.75" customHeight="1" x14ac:dyDescent="0.45">
      <c r="A25" s="3">
        <v>45808</v>
      </c>
      <c r="B25" s="14" t="s">
        <v>438</v>
      </c>
      <c r="C25" s="9" t="s">
        <v>73</v>
      </c>
      <c r="D25" s="13">
        <v>913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93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45814</v>
      </c>
      <c r="U25" s="11">
        <v>5000</v>
      </c>
      <c r="V25" s="10">
        <v>0</v>
      </c>
      <c r="W25" s="10">
        <v>5000</v>
      </c>
      <c r="X25" s="10">
        <v>5300</v>
      </c>
      <c r="Y25" s="10">
        <v>0</v>
      </c>
      <c r="Z25" s="9" t="s">
        <v>186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120</v>
      </c>
      <c r="AH25" s="1" t="s">
        <v>74</v>
      </c>
      <c r="AI25" s="1">
        <v>2</v>
      </c>
      <c r="AJ25" s="3">
        <v>45814</v>
      </c>
      <c r="AK25" s="3">
        <v>0</v>
      </c>
      <c r="AL25" s="3">
        <v>45805</v>
      </c>
      <c r="AM25" s="3">
        <v>45812</v>
      </c>
      <c r="AN25" s="3">
        <v>45813</v>
      </c>
      <c r="AO25" s="3">
        <v>45813</v>
      </c>
      <c r="AP25" s="3">
        <v>45809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0</v>
      </c>
    </row>
    <row r="26" spans="1:56" ht="27.75" customHeight="1" x14ac:dyDescent="0.45">
      <c r="A26" s="3">
        <v>45808</v>
      </c>
      <c r="B26" s="14" t="s">
        <v>438</v>
      </c>
      <c r="C26" s="9" t="s">
        <v>73</v>
      </c>
      <c r="D26" s="13" t="s">
        <v>439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92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45815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186</v>
      </c>
      <c r="AA26" s="8">
        <v>4400.55</v>
      </c>
      <c r="AB26" s="8">
        <v>4400.55</v>
      </c>
      <c r="AC26" s="8">
        <v>0</v>
      </c>
      <c r="AD26" s="8">
        <v>0</v>
      </c>
      <c r="AE26" s="8">
        <v>0</v>
      </c>
      <c r="AF26" s="8">
        <v>0</v>
      </c>
      <c r="AG26" s="1" t="s">
        <v>122</v>
      </c>
      <c r="AH26" s="1" t="s">
        <v>74</v>
      </c>
      <c r="AI26" s="1">
        <v>2</v>
      </c>
      <c r="AJ26" s="3">
        <v>45815</v>
      </c>
      <c r="AK26" s="3">
        <v>0</v>
      </c>
      <c r="AL26" s="3">
        <v>45806</v>
      </c>
      <c r="AM26" s="3">
        <v>45813</v>
      </c>
      <c r="AN26" s="3">
        <v>45814</v>
      </c>
      <c r="AO26" s="3">
        <v>45814</v>
      </c>
      <c r="AP26" s="3">
        <v>45810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0</v>
      </c>
    </row>
    <row r="27" spans="1:56" ht="27.75" customHeight="1" x14ac:dyDescent="0.45">
      <c r="A27" s="3">
        <v>45808</v>
      </c>
      <c r="B27" s="14" t="s">
        <v>438</v>
      </c>
      <c r="C27" s="9" t="s">
        <v>73</v>
      </c>
      <c r="D27" s="13" t="s">
        <v>440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92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45815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186</v>
      </c>
      <c r="AA27" s="8">
        <v>4400.55</v>
      </c>
      <c r="AB27" s="8">
        <v>4400.55</v>
      </c>
      <c r="AC27" s="8">
        <v>0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45815</v>
      </c>
      <c r="AK27" s="3">
        <v>0</v>
      </c>
      <c r="AL27" s="3">
        <v>45806</v>
      </c>
      <c r="AM27" s="3">
        <v>45813</v>
      </c>
      <c r="AN27" s="3">
        <v>45814</v>
      </c>
      <c r="AO27" s="3">
        <v>45814</v>
      </c>
      <c r="AP27" s="3">
        <v>45810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0</v>
      </c>
    </row>
    <row r="28" spans="1:56" ht="27.75" customHeight="1" x14ac:dyDescent="0.45">
      <c r="A28" s="3">
        <v>45808</v>
      </c>
      <c r="B28" s="14" t="s">
        <v>438</v>
      </c>
      <c r="C28" s="9" t="s">
        <v>73</v>
      </c>
      <c r="D28" s="13" t="s">
        <v>340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45815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186</v>
      </c>
      <c r="AA28" s="8">
        <v>4400.55</v>
      </c>
      <c r="AB28" s="8">
        <v>4400.55</v>
      </c>
      <c r="AC28" s="8">
        <v>0</v>
      </c>
      <c r="AD28" s="8">
        <v>0</v>
      </c>
      <c r="AE28" s="8">
        <v>0</v>
      </c>
      <c r="AF28" s="8">
        <v>0</v>
      </c>
      <c r="AG28" s="1" t="s">
        <v>120</v>
      </c>
      <c r="AH28" s="1" t="s">
        <v>74</v>
      </c>
      <c r="AI28" s="1">
        <v>2</v>
      </c>
      <c r="AJ28" s="3">
        <v>45815</v>
      </c>
      <c r="AK28" s="3">
        <v>0</v>
      </c>
      <c r="AL28" s="3">
        <v>45806</v>
      </c>
      <c r="AM28" s="3">
        <v>45813</v>
      </c>
      <c r="AN28" s="3">
        <v>45814</v>
      </c>
      <c r="AO28" s="3">
        <v>45814</v>
      </c>
      <c r="AP28" s="3">
        <v>45810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0</v>
      </c>
    </row>
    <row r="29" spans="1:56" ht="27.75" customHeight="1" x14ac:dyDescent="0.45">
      <c r="A29" s="3">
        <v>45808</v>
      </c>
      <c r="B29" s="14" t="s">
        <v>441</v>
      </c>
      <c r="C29" s="9" t="s">
        <v>73</v>
      </c>
      <c r="D29" s="13" t="s">
        <v>59</v>
      </c>
      <c r="E29" s="9">
        <v>19</v>
      </c>
      <c r="F29" s="9">
        <v>36</v>
      </c>
      <c r="G29" s="9" t="s">
        <v>60</v>
      </c>
      <c r="H29" s="9">
        <v>0</v>
      </c>
      <c r="I29" s="9">
        <v>75</v>
      </c>
      <c r="J29" s="9" t="s">
        <v>78</v>
      </c>
      <c r="K29" s="9">
        <v>5</v>
      </c>
      <c r="L29" s="9" t="s">
        <v>93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150</v>
      </c>
      <c r="T29" s="12">
        <v>45815</v>
      </c>
      <c r="U29" s="11">
        <v>10000</v>
      </c>
      <c r="V29" s="10">
        <v>0</v>
      </c>
      <c r="W29" s="10">
        <v>10000</v>
      </c>
      <c r="X29" s="10">
        <v>0</v>
      </c>
      <c r="Y29" s="10">
        <v>0</v>
      </c>
      <c r="Z29" s="9" t="s">
        <v>186</v>
      </c>
      <c r="AA29" s="8">
        <v>10477.5</v>
      </c>
      <c r="AB29" s="8">
        <v>10477.5</v>
      </c>
      <c r="AC29" s="8">
        <v>0</v>
      </c>
      <c r="AD29" s="8">
        <v>0</v>
      </c>
      <c r="AE29" s="8">
        <v>0</v>
      </c>
      <c r="AF29" s="8">
        <v>0</v>
      </c>
      <c r="AG29" s="1" t="s">
        <v>119</v>
      </c>
      <c r="AH29" s="1" t="s">
        <v>77</v>
      </c>
      <c r="AI29" s="1">
        <v>2</v>
      </c>
      <c r="AJ29" s="3">
        <v>45815</v>
      </c>
      <c r="AK29" s="3">
        <v>0</v>
      </c>
      <c r="AL29" s="3">
        <v>0</v>
      </c>
      <c r="AM29" s="3">
        <v>0</v>
      </c>
      <c r="AN29" s="3">
        <v>0</v>
      </c>
      <c r="AO29" s="3">
        <v>45813</v>
      </c>
      <c r="AP29" s="3">
        <v>45810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0</v>
      </c>
    </row>
    <row r="30" spans="1:56" ht="27.75" customHeight="1" x14ac:dyDescent="0.45">
      <c r="A30" s="3">
        <v>45808</v>
      </c>
      <c r="B30" s="14" t="s">
        <v>442</v>
      </c>
      <c r="C30" s="9" t="s">
        <v>73</v>
      </c>
      <c r="D30" s="13" t="s">
        <v>183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150</v>
      </c>
      <c r="T30" s="12">
        <v>45818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186</v>
      </c>
      <c r="AA30" s="8">
        <v>8801.1</v>
      </c>
      <c r="AB30" s="8">
        <v>8801.1</v>
      </c>
      <c r="AC30" s="8">
        <v>0</v>
      </c>
      <c r="AD30" s="8">
        <v>0</v>
      </c>
      <c r="AE30" s="8">
        <v>0</v>
      </c>
      <c r="AF30" s="8">
        <v>0</v>
      </c>
      <c r="AG30" s="1" t="s">
        <v>120</v>
      </c>
      <c r="AH30" s="1" t="s">
        <v>74</v>
      </c>
      <c r="AI30" s="1">
        <v>2</v>
      </c>
      <c r="AJ30" s="3">
        <v>45818</v>
      </c>
      <c r="AK30" s="3">
        <v>0</v>
      </c>
      <c r="AL30" s="3">
        <v>45809</v>
      </c>
      <c r="AM30" s="3">
        <v>45816</v>
      </c>
      <c r="AN30" s="3">
        <v>45817</v>
      </c>
      <c r="AO30" s="3">
        <v>45817</v>
      </c>
      <c r="AP30" s="3">
        <v>45813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0</v>
      </c>
    </row>
    <row r="31" spans="1:56" ht="27.75" customHeight="1" x14ac:dyDescent="0.45">
      <c r="A31" s="3">
        <v>45808</v>
      </c>
      <c r="B31" s="14" t="s">
        <v>442</v>
      </c>
      <c r="C31" s="9" t="s">
        <v>73</v>
      </c>
      <c r="D31" s="13" t="s">
        <v>222</v>
      </c>
      <c r="E31" s="9">
        <v>19</v>
      </c>
      <c r="F31" s="9">
        <v>30</v>
      </c>
      <c r="G31" s="9" t="s">
        <v>60</v>
      </c>
      <c r="H31" s="9">
        <v>0</v>
      </c>
      <c r="I31" s="9">
        <v>63</v>
      </c>
      <c r="J31" s="9" t="s">
        <v>78</v>
      </c>
      <c r="K31" s="9">
        <v>5</v>
      </c>
      <c r="L31" s="9" t="s">
        <v>92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150</v>
      </c>
      <c r="T31" s="12">
        <v>45818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186</v>
      </c>
      <c r="AA31" s="8">
        <v>8801.1</v>
      </c>
      <c r="AB31" s="8">
        <v>8801.1</v>
      </c>
      <c r="AC31" s="8">
        <v>0</v>
      </c>
      <c r="AD31" s="8">
        <v>0</v>
      </c>
      <c r="AE31" s="8">
        <v>0</v>
      </c>
      <c r="AF31" s="8">
        <v>0</v>
      </c>
      <c r="AG31" s="1" t="s">
        <v>120</v>
      </c>
      <c r="AH31" s="1" t="s">
        <v>74</v>
      </c>
      <c r="AI31" s="1">
        <v>2</v>
      </c>
      <c r="AJ31" s="3">
        <v>45818</v>
      </c>
      <c r="AK31" s="3">
        <v>0</v>
      </c>
      <c r="AL31" s="3">
        <v>45809</v>
      </c>
      <c r="AM31" s="3">
        <v>45816</v>
      </c>
      <c r="AN31" s="3">
        <v>45817</v>
      </c>
      <c r="AO31" s="3">
        <v>45817</v>
      </c>
      <c r="AP31" s="3">
        <v>45813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0</v>
      </c>
    </row>
    <row r="32" spans="1:56" ht="27.75" customHeight="1" x14ac:dyDescent="0.45">
      <c r="A32" s="3">
        <v>45808</v>
      </c>
      <c r="B32" s="14" t="s">
        <v>443</v>
      </c>
      <c r="C32" s="9" t="s">
        <v>73</v>
      </c>
      <c r="D32" s="13" t="s">
        <v>211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150</v>
      </c>
      <c r="T32" s="12">
        <v>45818</v>
      </c>
      <c r="U32" s="11">
        <v>5000</v>
      </c>
      <c r="V32" s="10">
        <v>5502</v>
      </c>
      <c r="W32" s="10">
        <v>0</v>
      </c>
      <c r="X32" s="10">
        <v>5300</v>
      </c>
      <c r="Y32" s="10">
        <v>0</v>
      </c>
      <c r="Z32" s="9" t="s">
        <v>186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" t="s">
        <v>120</v>
      </c>
      <c r="AH32" s="1" t="s">
        <v>74</v>
      </c>
      <c r="AI32" s="1">
        <v>2</v>
      </c>
      <c r="AJ32" s="3">
        <v>45818</v>
      </c>
      <c r="AK32" s="3">
        <v>0</v>
      </c>
      <c r="AL32" s="3">
        <v>45809</v>
      </c>
      <c r="AM32" s="3">
        <v>45816</v>
      </c>
      <c r="AN32" s="3">
        <v>45817</v>
      </c>
      <c r="AO32" s="3">
        <v>45817</v>
      </c>
      <c r="AP32" s="3">
        <v>45813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0</v>
      </c>
    </row>
    <row r="33" spans="1:56" ht="27.75" customHeight="1" x14ac:dyDescent="0.45">
      <c r="A33" s="3">
        <v>45808</v>
      </c>
      <c r="B33" s="14" t="s">
        <v>442</v>
      </c>
      <c r="C33" s="9" t="s">
        <v>73</v>
      </c>
      <c r="D33" s="13" t="s">
        <v>222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150</v>
      </c>
      <c r="T33" s="12">
        <v>45820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186</v>
      </c>
      <c r="AA33" s="8">
        <v>4400.55</v>
      </c>
      <c r="AB33" s="8">
        <v>4400.55</v>
      </c>
      <c r="AC33" s="8">
        <v>0</v>
      </c>
      <c r="AD33" s="8">
        <v>0</v>
      </c>
      <c r="AE33" s="8">
        <v>0</v>
      </c>
      <c r="AF33" s="8">
        <v>0</v>
      </c>
      <c r="AG33" s="1" t="s">
        <v>120</v>
      </c>
      <c r="AH33" s="1" t="s">
        <v>74</v>
      </c>
      <c r="AI33" s="1">
        <v>2</v>
      </c>
      <c r="AJ33" s="3">
        <v>45820</v>
      </c>
      <c r="AK33" s="3">
        <v>0</v>
      </c>
      <c r="AL33" s="3">
        <v>45811</v>
      </c>
      <c r="AM33" s="3">
        <v>45818</v>
      </c>
      <c r="AN33" s="3">
        <v>45819</v>
      </c>
      <c r="AO33" s="3">
        <v>45819</v>
      </c>
      <c r="AP33" s="3">
        <v>45815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0</v>
      </c>
    </row>
    <row r="34" spans="1:56" ht="27.75" customHeight="1" x14ac:dyDescent="0.45">
      <c r="A34" s="3">
        <v>45808</v>
      </c>
      <c r="B34" s="14" t="s">
        <v>443</v>
      </c>
      <c r="C34" s="9" t="s">
        <v>73</v>
      </c>
      <c r="D34" s="13" t="s">
        <v>340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444</v>
      </c>
      <c r="T34" s="12">
        <v>45820</v>
      </c>
      <c r="U34" s="11">
        <v>20000</v>
      </c>
      <c r="V34" s="10">
        <v>0</v>
      </c>
      <c r="W34" s="10">
        <v>20000</v>
      </c>
      <c r="X34" s="10">
        <v>0</v>
      </c>
      <c r="Y34" s="10">
        <v>21000</v>
      </c>
      <c r="Z34" s="9" t="s">
        <v>186</v>
      </c>
      <c r="AA34" s="8">
        <v>18719.800000000003</v>
      </c>
      <c r="AB34" s="8">
        <v>3788</v>
      </c>
      <c r="AC34" s="8">
        <v>14931.800000000003</v>
      </c>
      <c r="AD34" s="8">
        <v>0</v>
      </c>
      <c r="AE34" s="8">
        <v>0</v>
      </c>
      <c r="AF34" s="8">
        <v>0</v>
      </c>
      <c r="AG34" s="1" t="s">
        <v>61</v>
      </c>
      <c r="AH34" s="1" t="s">
        <v>74</v>
      </c>
      <c r="AI34" s="1">
        <v>2</v>
      </c>
      <c r="AJ34" s="3">
        <v>45820</v>
      </c>
      <c r="AK34" s="3">
        <v>0</v>
      </c>
      <c r="AL34" s="3">
        <v>45811</v>
      </c>
      <c r="AM34" s="3">
        <v>45818</v>
      </c>
      <c r="AN34" s="3">
        <v>45819</v>
      </c>
      <c r="AO34" s="3">
        <v>45819</v>
      </c>
      <c r="AP34" s="3">
        <v>45815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1124.7295395555557</v>
      </c>
    </row>
    <row r="35" spans="1:56" ht="27.75" customHeight="1" x14ac:dyDescent="0.45">
      <c r="A35" s="3">
        <v>45808</v>
      </c>
      <c r="B35" s="14" t="s">
        <v>442</v>
      </c>
      <c r="C35" s="9" t="s">
        <v>73</v>
      </c>
      <c r="D35" s="13" t="s">
        <v>222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150</v>
      </c>
      <c r="T35" s="12">
        <v>45825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186</v>
      </c>
      <c r="AA35" s="8">
        <v>8801.1</v>
      </c>
      <c r="AB35" s="8">
        <v>8801.1</v>
      </c>
      <c r="AC35" s="8">
        <v>0</v>
      </c>
      <c r="AD35" s="8">
        <v>0</v>
      </c>
      <c r="AE35" s="8">
        <v>0</v>
      </c>
      <c r="AF35" s="8">
        <v>0</v>
      </c>
      <c r="AG35" s="1" t="s">
        <v>121</v>
      </c>
      <c r="AH35" s="1" t="s">
        <v>74</v>
      </c>
      <c r="AI35" s="1">
        <v>2</v>
      </c>
      <c r="AJ35" s="3">
        <v>45825</v>
      </c>
      <c r="AK35" s="3">
        <v>0</v>
      </c>
      <c r="AL35" s="3">
        <v>45816</v>
      </c>
      <c r="AM35" s="3">
        <v>45823</v>
      </c>
      <c r="AN35" s="3">
        <v>45824</v>
      </c>
      <c r="AO35" s="3">
        <v>45824</v>
      </c>
      <c r="AP35" s="3">
        <v>45820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0</v>
      </c>
    </row>
    <row r="36" spans="1:56" ht="27.75" customHeight="1" x14ac:dyDescent="0.45">
      <c r="A36" s="3">
        <v>45808</v>
      </c>
      <c r="B36" s="14" t="s">
        <v>443</v>
      </c>
      <c r="C36" s="9" t="s">
        <v>73</v>
      </c>
      <c r="D36" s="13" t="s">
        <v>340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444</v>
      </c>
      <c r="T36" s="12">
        <v>45825</v>
      </c>
      <c r="U36" s="11">
        <v>15000</v>
      </c>
      <c r="V36" s="10">
        <v>0</v>
      </c>
      <c r="W36" s="10">
        <v>15000</v>
      </c>
      <c r="X36" s="10">
        <v>0</v>
      </c>
      <c r="Y36" s="10">
        <v>15750</v>
      </c>
      <c r="Z36" s="9" t="s">
        <v>186</v>
      </c>
      <c r="AA36" s="8">
        <v>14039.85</v>
      </c>
      <c r="AB36" s="8">
        <v>0</v>
      </c>
      <c r="AC36" s="8">
        <v>14039.85</v>
      </c>
      <c r="AD36" s="8">
        <v>0</v>
      </c>
      <c r="AE36" s="8">
        <v>0</v>
      </c>
      <c r="AF36" s="8">
        <v>0</v>
      </c>
      <c r="AG36" s="1" t="s">
        <v>119</v>
      </c>
      <c r="AH36" s="1" t="s">
        <v>74</v>
      </c>
      <c r="AI36" s="1">
        <v>2</v>
      </c>
      <c r="AJ36" s="3">
        <v>45825</v>
      </c>
      <c r="AK36" s="3">
        <v>0</v>
      </c>
      <c r="AL36" s="3">
        <v>45816</v>
      </c>
      <c r="AM36" s="3">
        <v>45823</v>
      </c>
      <c r="AN36" s="3">
        <v>45824</v>
      </c>
      <c r="AO36" s="3">
        <v>45824</v>
      </c>
      <c r="AP36" s="3">
        <v>45820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1057.5439013333332</v>
      </c>
    </row>
    <row r="37" spans="1:56" ht="27.75" customHeight="1" x14ac:dyDescent="0.45">
      <c r="A37" s="3" t="s">
        <v>141</v>
      </c>
      <c r="B37" s="14" t="s">
        <v>141</v>
      </c>
      <c r="C37" s="9" t="s">
        <v>73</v>
      </c>
      <c r="D37" s="13" t="s">
        <v>61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150</v>
      </c>
      <c r="T37" s="12">
        <v>45838</v>
      </c>
      <c r="U37" s="11">
        <v>275000</v>
      </c>
      <c r="V37" s="10">
        <v>0</v>
      </c>
      <c r="W37" s="10">
        <v>275000</v>
      </c>
      <c r="X37" s="10">
        <v>0</v>
      </c>
      <c r="Y37" s="10">
        <v>288750</v>
      </c>
      <c r="Z37" s="9" t="s">
        <v>186</v>
      </c>
      <c r="AA37" s="8">
        <v>242030.25</v>
      </c>
      <c r="AB37" s="8">
        <v>0</v>
      </c>
      <c r="AC37" s="8">
        <v>242030.25</v>
      </c>
      <c r="AD37" s="8">
        <v>0</v>
      </c>
      <c r="AE37" s="8">
        <v>0</v>
      </c>
      <c r="AF37" s="8">
        <v>0</v>
      </c>
      <c r="AG37" s="1" t="s">
        <v>120</v>
      </c>
      <c r="AH37" s="1" t="s">
        <v>74</v>
      </c>
      <c r="AI37" s="1">
        <v>2</v>
      </c>
      <c r="AJ37" s="3">
        <v>45838</v>
      </c>
      <c r="AK37" s="3">
        <v>0</v>
      </c>
      <c r="AL37" s="3">
        <v>45829</v>
      </c>
      <c r="AM37" s="3">
        <v>45836</v>
      </c>
      <c r="AN37" s="3">
        <v>45837</v>
      </c>
      <c r="AO37" s="3">
        <v>45837</v>
      </c>
      <c r="AP37" s="3">
        <v>45833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18230.794120000006</v>
      </c>
    </row>
    <row r="38" spans="1:56" ht="27.75" customHeight="1" x14ac:dyDescent="0.45">
      <c r="A38" s="3">
        <v>0</v>
      </c>
      <c r="B38" s="14" t="s">
        <v>133</v>
      </c>
      <c r="C38" s="9" t="s">
        <v>73</v>
      </c>
      <c r="D38" s="13" t="s">
        <v>210</v>
      </c>
      <c r="E38" s="9">
        <v>19</v>
      </c>
      <c r="F38" s="9">
        <v>30</v>
      </c>
      <c r="G38" s="9" t="s">
        <v>60</v>
      </c>
      <c r="H38" s="9">
        <v>0</v>
      </c>
      <c r="I38" s="9">
        <v>63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150</v>
      </c>
      <c r="T38" s="12" t="s">
        <v>63</v>
      </c>
      <c r="U38" s="11">
        <v>5000</v>
      </c>
      <c r="V38" s="10">
        <v>0</v>
      </c>
      <c r="W38" s="10">
        <v>5000</v>
      </c>
      <c r="X38" s="10">
        <v>5300</v>
      </c>
      <c r="Y38" s="10">
        <v>0</v>
      </c>
      <c r="Z38" s="9" t="s">
        <v>186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1" t="s">
        <v>119</v>
      </c>
      <c r="AH38" s="1" t="s">
        <v>74</v>
      </c>
      <c r="AI38" s="1">
        <v>2</v>
      </c>
      <c r="AJ38" s="3" t="s">
        <v>63</v>
      </c>
      <c r="AK38" s="3">
        <v>0</v>
      </c>
      <c r="AL38" s="3" t="e">
        <v>#VALUE!</v>
      </c>
      <c r="AM38" s="3" t="e">
        <v>#VALUE!</v>
      </c>
      <c r="AN38" s="3" t="e">
        <v>#VALUE!</v>
      </c>
      <c r="AO38" s="3" t="e">
        <v>#VALUE!</v>
      </c>
      <c r="AP38" s="3" t="e">
        <v>#VALUE!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0</v>
      </c>
    </row>
    <row r="39" spans="1:56" ht="27.75" customHeight="1" x14ac:dyDescent="0.45">
      <c r="A39" s="3">
        <v>0</v>
      </c>
      <c r="B39" s="14">
        <v>0</v>
      </c>
      <c r="C39" s="9">
        <v>0</v>
      </c>
      <c r="D39" s="13">
        <v>0</v>
      </c>
      <c r="E39" s="9">
        <v>19</v>
      </c>
      <c r="F39" s="9">
        <v>30</v>
      </c>
      <c r="G39" s="9">
        <v>0</v>
      </c>
      <c r="H39" s="9">
        <v>0</v>
      </c>
      <c r="I39" s="9">
        <v>63</v>
      </c>
      <c r="J39" s="9" t="s">
        <v>78</v>
      </c>
      <c r="K39" s="9">
        <v>5</v>
      </c>
      <c r="L39" s="9">
        <v>0</v>
      </c>
      <c r="M39" s="10">
        <v>0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>
        <v>0</v>
      </c>
      <c r="T39" s="12"/>
      <c r="U39" s="11">
        <v>0</v>
      </c>
      <c r="V39" s="10">
        <v>0</v>
      </c>
      <c r="W39" s="10">
        <v>0</v>
      </c>
      <c r="X39" s="10">
        <v>0</v>
      </c>
      <c r="Y39" s="10">
        <v>0</v>
      </c>
      <c r="Z39" s="9" t="s">
        <v>186</v>
      </c>
      <c r="AA39" s="8">
        <v>334623.52874500002</v>
      </c>
      <c r="AB39" s="8">
        <v>63621.628745000002</v>
      </c>
      <c r="AC39" s="8">
        <v>271001.90000000002</v>
      </c>
      <c r="AD39" s="8">
        <v>0</v>
      </c>
      <c r="AE39" s="8">
        <v>0</v>
      </c>
      <c r="AF39" s="8" t="s">
        <v>58</v>
      </c>
      <c r="AG39" s="1" t="s">
        <v>119</v>
      </c>
      <c r="AH39" s="1">
        <v>0</v>
      </c>
      <c r="AI39" s="1" t="s">
        <v>15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1" t="s">
        <v>188</v>
      </c>
      <c r="BD39" s="56">
        <v>0</v>
      </c>
    </row>
    <row r="40" spans="1:56" ht="27.75" customHeight="1" x14ac:dyDescent="0.45">
      <c r="A40" s="3">
        <v>45803</v>
      </c>
      <c r="B40" s="14" t="s">
        <v>405</v>
      </c>
      <c r="C40" s="9" t="s">
        <v>402</v>
      </c>
      <c r="D40" s="13" t="s">
        <v>406</v>
      </c>
      <c r="E40" s="9">
        <v>19</v>
      </c>
      <c r="F40" s="9">
        <v>34</v>
      </c>
      <c r="G40" s="9" t="s">
        <v>60</v>
      </c>
      <c r="H40" s="9" t="s">
        <v>76</v>
      </c>
      <c r="I40" s="9">
        <v>84</v>
      </c>
      <c r="J40" s="9" t="s">
        <v>57</v>
      </c>
      <c r="K40" s="9">
        <v>5</v>
      </c>
      <c r="L40" s="9" t="s">
        <v>91</v>
      </c>
      <c r="M40" s="10">
        <v>20</v>
      </c>
      <c r="N40" s="9">
        <v>37</v>
      </c>
      <c r="O40" s="9">
        <v>40</v>
      </c>
      <c r="P40" s="10">
        <v>182.56479615999996</v>
      </c>
      <c r="Q40" s="10">
        <v>0</v>
      </c>
      <c r="R40" s="10">
        <v>182.56479615999996</v>
      </c>
      <c r="S40" s="9" t="s">
        <v>67</v>
      </c>
      <c r="T40" s="12">
        <v>45817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248</v>
      </c>
      <c r="AA40" s="8">
        <v>9918.7000000000007</v>
      </c>
      <c r="AB40" s="8">
        <v>9918.7000000000007</v>
      </c>
      <c r="AC40" s="8">
        <v>0</v>
      </c>
      <c r="AD40" s="8">
        <v>0</v>
      </c>
      <c r="AE40" s="8">
        <v>9918.7000000000007</v>
      </c>
      <c r="AF40" s="8">
        <v>0</v>
      </c>
      <c r="AG40" s="1" t="s">
        <v>119</v>
      </c>
      <c r="AH40" s="1" t="s">
        <v>68</v>
      </c>
      <c r="AI40" s="1">
        <v>4</v>
      </c>
      <c r="AJ40" s="3">
        <v>45817</v>
      </c>
      <c r="AK40" s="3">
        <v>45813</v>
      </c>
      <c r="AL40" s="3">
        <v>45807</v>
      </c>
      <c r="AM40" s="3">
        <v>45814</v>
      </c>
      <c r="AN40" s="3">
        <v>45815</v>
      </c>
      <c r="AO40" s="3">
        <v>45815</v>
      </c>
      <c r="AP40" s="3">
        <v>45812</v>
      </c>
      <c r="AQ40" s="3">
        <v>45816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69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104</v>
      </c>
      <c r="BD40" s="56">
        <v>0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56</v>
      </c>
      <c r="J41" s="9" t="s">
        <v>57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 t="s">
        <v>96</v>
      </c>
      <c r="W41" s="10">
        <v>0</v>
      </c>
      <c r="X41" s="10">
        <v>0</v>
      </c>
      <c r="Y41" s="10">
        <v>0</v>
      </c>
      <c r="Z41" s="9" t="s">
        <v>248</v>
      </c>
      <c r="AA41" s="8">
        <v>9918.7000000000007</v>
      </c>
      <c r="AB41" s="8">
        <v>9918.7000000000007</v>
      </c>
      <c r="AC41" s="8">
        <v>0</v>
      </c>
      <c r="AD41" s="8">
        <v>0</v>
      </c>
      <c r="AE41" s="8">
        <v>9918.7000000000007</v>
      </c>
      <c r="AF41" s="8" t="s">
        <v>58</v>
      </c>
      <c r="AG41" s="1" t="s">
        <v>120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249</v>
      </c>
      <c r="BD41" s="56">
        <v>0</v>
      </c>
    </row>
    <row r="42" spans="1:56" ht="27.75" customHeight="1" x14ac:dyDescent="0.45">
      <c r="A42" s="3">
        <v>45796</v>
      </c>
      <c r="B42" s="14" t="s">
        <v>368</v>
      </c>
      <c r="C42" s="9" t="s">
        <v>147</v>
      </c>
      <c r="D42" s="13" t="s">
        <v>359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221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112</v>
      </c>
      <c r="T42" s="12" t="s">
        <v>63</v>
      </c>
      <c r="U42" s="11">
        <v>503</v>
      </c>
      <c r="V42" s="10">
        <v>0</v>
      </c>
      <c r="W42" s="10">
        <v>503</v>
      </c>
      <c r="X42" s="10">
        <v>5250</v>
      </c>
      <c r="Y42" s="10">
        <v>0</v>
      </c>
      <c r="Z42" s="9" t="s">
        <v>116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119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214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116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119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215</v>
      </c>
      <c r="BD43" s="56">
        <v>0</v>
      </c>
    </row>
    <row r="44" spans="1:56" ht="27.75" customHeight="1" x14ac:dyDescent="0.45">
      <c r="A44" s="3" t="s">
        <v>141</v>
      </c>
      <c r="B44" s="14" t="s">
        <v>141</v>
      </c>
      <c r="C44" s="9" t="s">
        <v>330</v>
      </c>
      <c r="D44" s="13" t="s">
        <v>331</v>
      </c>
      <c r="E44" s="9">
        <v>20</v>
      </c>
      <c r="F44" s="9">
        <v>32</v>
      </c>
      <c r="G44" s="9" t="s">
        <v>60</v>
      </c>
      <c r="H44" s="9">
        <v>0</v>
      </c>
      <c r="I44" s="9">
        <v>60</v>
      </c>
      <c r="J44" s="9" t="s">
        <v>57</v>
      </c>
      <c r="K44" s="9">
        <v>5</v>
      </c>
      <c r="L44" s="9" t="s">
        <v>93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>
        <v>45838</v>
      </c>
      <c r="U44" s="11">
        <v>20000</v>
      </c>
      <c r="V44" s="10">
        <v>0</v>
      </c>
      <c r="W44" s="10">
        <v>20000</v>
      </c>
      <c r="X44" s="10">
        <v>0</v>
      </c>
      <c r="Y44" s="10">
        <v>21000</v>
      </c>
      <c r="Z44" s="9" t="s">
        <v>146</v>
      </c>
      <c r="AA44" s="8">
        <v>18719.800000000003</v>
      </c>
      <c r="AB44" s="8">
        <v>0</v>
      </c>
      <c r="AC44" s="8">
        <v>18719.800000000003</v>
      </c>
      <c r="AD44" s="8">
        <v>0</v>
      </c>
      <c r="AE44" s="8">
        <v>0</v>
      </c>
      <c r="AF44" s="8">
        <v>0</v>
      </c>
      <c r="AG44" s="1" t="s">
        <v>119</v>
      </c>
      <c r="AH44" s="1" t="s">
        <v>74</v>
      </c>
      <c r="AI44" s="1">
        <v>2</v>
      </c>
      <c r="AJ44" s="3">
        <v>45838</v>
      </c>
      <c r="AK44" s="3">
        <v>0</v>
      </c>
      <c r="AL44" s="3">
        <v>45829</v>
      </c>
      <c r="AM44" s="3">
        <v>45836</v>
      </c>
      <c r="AN44" s="3">
        <v>45837</v>
      </c>
      <c r="AO44" s="3">
        <v>45837</v>
      </c>
      <c r="AP44" s="3">
        <v>45833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105</v>
      </c>
      <c r="BD44" s="56">
        <v>1149.1877222222222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20</v>
      </c>
      <c r="F45" s="9">
        <v>37</v>
      </c>
      <c r="G45" s="9" t="s">
        <v>60</v>
      </c>
      <c r="H45" s="9">
        <v>0</v>
      </c>
      <c r="I45" s="9">
        <v>65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146</v>
      </c>
      <c r="AA45" s="8">
        <v>18719.800000000003</v>
      </c>
      <c r="AB45" s="8">
        <v>0</v>
      </c>
      <c r="AC45" s="8">
        <v>18719.800000000003</v>
      </c>
      <c r="AD45" s="8">
        <v>0</v>
      </c>
      <c r="AE45" s="8">
        <v>0</v>
      </c>
      <c r="AF45" s="8" t="s">
        <v>58</v>
      </c>
      <c r="AG45" s="1" t="s">
        <v>121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105</v>
      </c>
      <c r="BD45" s="56">
        <v>0</v>
      </c>
    </row>
    <row r="46" spans="1:56" ht="27.75" customHeight="1" x14ac:dyDescent="0.45">
      <c r="A46" s="3">
        <v>45796</v>
      </c>
      <c r="B46" s="14" t="s">
        <v>369</v>
      </c>
      <c r="C46" s="9" t="s">
        <v>147</v>
      </c>
      <c r="D46" s="13" t="s">
        <v>360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91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112</v>
      </c>
      <c r="T46" s="12" t="s">
        <v>63</v>
      </c>
      <c r="U46" s="11">
        <v>366</v>
      </c>
      <c r="V46" s="10">
        <v>0</v>
      </c>
      <c r="W46" s="10">
        <v>366</v>
      </c>
      <c r="X46" s="10">
        <v>5113</v>
      </c>
      <c r="Y46" s="10">
        <v>0</v>
      </c>
      <c r="Z46" s="9" t="s">
        <v>81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120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107</v>
      </c>
      <c r="BD46" s="56">
        <v>0</v>
      </c>
    </row>
    <row r="47" spans="1:56" ht="27.75" customHeight="1" x14ac:dyDescent="0.45">
      <c r="A47" s="3">
        <v>45796</v>
      </c>
      <c r="B47" s="14" t="s">
        <v>369</v>
      </c>
      <c r="C47" s="9" t="s">
        <v>147</v>
      </c>
      <c r="D47" s="13" t="s">
        <v>361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91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112</v>
      </c>
      <c r="T47" s="12">
        <v>45813</v>
      </c>
      <c r="U47" s="11">
        <v>3280</v>
      </c>
      <c r="V47" s="10">
        <v>0</v>
      </c>
      <c r="W47" s="10">
        <v>3280</v>
      </c>
      <c r="X47" s="10">
        <v>5975</v>
      </c>
      <c r="Y47" s="10">
        <v>0</v>
      </c>
      <c r="Z47" s="9" t="s">
        <v>81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119</v>
      </c>
      <c r="AH47" s="1" t="s">
        <v>75</v>
      </c>
      <c r="AI47" s="1">
        <v>4</v>
      </c>
      <c r="AJ47" s="3">
        <v>45813</v>
      </c>
      <c r="AK47" s="3">
        <v>45809</v>
      </c>
      <c r="AL47" s="3">
        <v>45802</v>
      </c>
      <c r="AM47" s="3">
        <v>45810</v>
      </c>
      <c r="AN47" s="3">
        <v>45811</v>
      </c>
      <c r="AO47" s="3">
        <v>45812</v>
      </c>
      <c r="AP47" s="3">
        <v>45808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107</v>
      </c>
      <c r="BD47" s="56">
        <v>0</v>
      </c>
    </row>
    <row r="48" spans="1:56" ht="27.75" customHeight="1" x14ac:dyDescent="0.45">
      <c r="A48" s="3">
        <v>45796</v>
      </c>
      <c r="B48" s="14" t="s">
        <v>370</v>
      </c>
      <c r="C48" s="9" t="s">
        <v>147</v>
      </c>
      <c r="D48" s="13" t="s">
        <v>261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>
        <v>45813</v>
      </c>
      <c r="U48" s="11">
        <v>3853</v>
      </c>
      <c r="V48" s="10">
        <v>0</v>
      </c>
      <c r="W48" s="10">
        <v>3853</v>
      </c>
      <c r="X48" s="10">
        <v>15401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119</v>
      </c>
      <c r="AH48" s="1" t="s">
        <v>75</v>
      </c>
      <c r="AI48" s="1">
        <v>4</v>
      </c>
      <c r="AJ48" s="3">
        <v>45813</v>
      </c>
      <c r="AK48" s="3">
        <v>45809</v>
      </c>
      <c r="AL48" s="3">
        <v>45802</v>
      </c>
      <c r="AM48" s="3">
        <v>45810</v>
      </c>
      <c r="AN48" s="3">
        <v>45811</v>
      </c>
      <c r="AO48" s="3">
        <v>45812</v>
      </c>
      <c r="AP48" s="3">
        <v>45808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7.75" customHeight="1" x14ac:dyDescent="0.45">
      <c r="A49" s="3">
        <v>45796</v>
      </c>
      <c r="B49" s="14" t="s">
        <v>370</v>
      </c>
      <c r="C49" s="9" t="s">
        <v>147</v>
      </c>
      <c r="D49" s="13" t="s">
        <v>209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45813</v>
      </c>
      <c r="U49" s="11">
        <v>4349</v>
      </c>
      <c r="V49" s="10">
        <v>0</v>
      </c>
      <c r="W49" s="10">
        <v>4349</v>
      </c>
      <c r="X49" s="10">
        <v>0</v>
      </c>
      <c r="Y49" s="10">
        <v>4566.45</v>
      </c>
      <c r="Z49" s="9" t="s">
        <v>81</v>
      </c>
      <c r="AA49" s="8">
        <v>4556.6647499999999</v>
      </c>
      <c r="AB49" s="8">
        <v>4556.6647499999999</v>
      </c>
      <c r="AC49" s="8">
        <v>0</v>
      </c>
      <c r="AD49" s="8">
        <v>0</v>
      </c>
      <c r="AE49" s="8">
        <v>4556.6647499999999</v>
      </c>
      <c r="AF49" s="8">
        <v>0</v>
      </c>
      <c r="AG49" s="1" t="s">
        <v>121</v>
      </c>
      <c r="AH49" s="1" t="s">
        <v>75</v>
      </c>
      <c r="AI49" s="1">
        <v>4</v>
      </c>
      <c r="AJ49" s="3">
        <v>45813</v>
      </c>
      <c r="AK49" s="3">
        <v>45809</v>
      </c>
      <c r="AL49" s="3">
        <v>45802</v>
      </c>
      <c r="AM49" s="3">
        <v>45810</v>
      </c>
      <c r="AN49" s="3">
        <v>45811</v>
      </c>
      <c r="AO49" s="3">
        <v>45812</v>
      </c>
      <c r="AP49" s="3">
        <v>45808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7.75" customHeight="1" x14ac:dyDescent="0.45">
      <c r="A50" s="3">
        <v>45796</v>
      </c>
      <c r="B50" s="14" t="s">
        <v>371</v>
      </c>
      <c r="C50" s="9" t="s">
        <v>147</v>
      </c>
      <c r="D50" s="13" t="s">
        <v>293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 t="s">
        <v>63</v>
      </c>
      <c r="U50" s="11">
        <v>179</v>
      </c>
      <c r="V50" s="10">
        <v>0</v>
      </c>
      <c r="W50" s="10">
        <v>179</v>
      </c>
      <c r="X50" s="10">
        <v>11000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123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45796</v>
      </c>
      <c r="B51" s="14" t="s">
        <v>371</v>
      </c>
      <c r="C51" s="9" t="s">
        <v>147</v>
      </c>
      <c r="D51" s="13" t="s">
        <v>362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 t="s">
        <v>63</v>
      </c>
      <c r="U51" s="11">
        <v>302</v>
      </c>
      <c r="V51" s="10">
        <v>0</v>
      </c>
      <c r="W51" s="10">
        <v>302</v>
      </c>
      <c r="X51" s="10">
        <v>5300</v>
      </c>
      <c r="Y51" s="10">
        <v>0</v>
      </c>
      <c r="Z51" s="9" t="s">
        <v>81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120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45796</v>
      </c>
      <c r="B52" s="14" t="s">
        <v>372</v>
      </c>
      <c r="C52" s="9" t="s">
        <v>147</v>
      </c>
      <c r="D52" s="13" t="s">
        <v>136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1200</v>
      </c>
      <c r="V52" s="10">
        <v>0</v>
      </c>
      <c r="W52" s="10">
        <v>1200</v>
      </c>
      <c r="X52" s="10">
        <v>10700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121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45796</v>
      </c>
      <c r="B53" s="14" t="s">
        <v>373</v>
      </c>
      <c r="C53" s="9" t="s">
        <v>147</v>
      </c>
      <c r="D53" s="13" t="s">
        <v>154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>
        <v>45814</v>
      </c>
      <c r="U53" s="11">
        <v>40000</v>
      </c>
      <c r="V53" s="10">
        <v>0</v>
      </c>
      <c r="W53" s="10">
        <v>40000</v>
      </c>
      <c r="X53" s="10">
        <v>11000</v>
      </c>
      <c r="Y53" s="10">
        <v>30450</v>
      </c>
      <c r="Z53" s="9" t="s">
        <v>81</v>
      </c>
      <c r="AA53" s="8">
        <v>31903.987500000003</v>
      </c>
      <c r="AB53" s="8">
        <v>31903.987500000003</v>
      </c>
      <c r="AC53" s="8">
        <v>0</v>
      </c>
      <c r="AD53" s="8">
        <v>0</v>
      </c>
      <c r="AE53" s="8">
        <v>31903.987500000003</v>
      </c>
      <c r="AF53" s="8">
        <v>0</v>
      </c>
      <c r="AG53" s="1" t="s">
        <v>119</v>
      </c>
      <c r="AH53" s="1" t="s">
        <v>75</v>
      </c>
      <c r="AI53" s="1">
        <v>4</v>
      </c>
      <c r="AJ53" s="3">
        <v>45814</v>
      </c>
      <c r="AK53" s="3">
        <v>45810</v>
      </c>
      <c r="AL53" s="3">
        <v>45803</v>
      </c>
      <c r="AM53" s="3">
        <v>45811</v>
      </c>
      <c r="AN53" s="3">
        <v>45812</v>
      </c>
      <c r="AO53" s="3">
        <v>45813</v>
      </c>
      <c r="AP53" s="3">
        <v>45809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 t="s">
        <v>364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45766</v>
      </c>
      <c r="B54" s="14" t="s">
        <v>323</v>
      </c>
      <c r="C54" s="9" t="s">
        <v>147</v>
      </c>
      <c r="D54" s="13" t="s">
        <v>154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221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>
        <v>45814</v>
      </c>
      <c r="U54" s="11">
        <v>1866</v>
      </c>
      <c r="V54" s="10">
        <v>608</v>
      </c>
      <c r="W54" s="10">
        <v>1258</v>
      </c>
      <c r="X54" s="10">
        <v>0</v>
      </c>
      <c r="Y54" s="10">
        <v>1320.9</v>
      </c>
      <c r="Z54" s="9" t="s">
        <v>81</v>
      </c>
      <c r="AA54" s="8">
        <v>1318.0695000000003</v>
      </c>
      <c r="AB54" s="8">
        <v>1318.0695000000003</v>
      </c>
      <c r="AC54" s="8">
        <v>0</v>
      </c>
      <c r="AD54" s="8">
        <v>0</v>
      </c>
      <c r="AE54" s="8">
        <v>1318.0695000000003</v>
      </c>
      <c r="AF54" s="8" t="s">
        <v>240</v>
      </c>
      <c r="AG54" s="1" t="s">
        <v>121</v>
      </c>
      <c r="AH54" s="1" t="s">
        <v>75</v>
      </c>
      <c r="AI54" s="1">
        <v>4</v>
      </c>
      <c r="AJ54" s="3">
        <v>45814</v>
      </c>
      <c r="AK54" s="3">
        <v>45810</v>
      </c>
      <c r="AL54" s="3">
        <v>45803</v>
      </c>
      <c r="AM54" s="3">
        <v>45811</v>
      </c>
      <c r="AN54" s="3">
        <v>45812</v>
      </c>
      <c r="AO54" s="3">
        <v>45813</v>
      </c>
      <c r="AP54" s="3">
        <v>45809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45796</v>
      </c>
      <c r="B55" s="14" t="s">
        <v>374</v>
      </c>
      <c r="C55" s="9" t="s">
        <v>147</v>
      </c>
      <c r="D55" s="13" t="s">
        <v>263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45814</v>
      </c>
      <c r="U55" s="11">
        <v>10000</v>
      </c>
      <c r="V55" s="10">
        <v>0</v>
      </c>
      <c r="W55" s="10">
        <v>10000</v>
      </c>
      <c r="X55" s="10">
        <v>12101</v>
      </c>
      <c r="Y55" s="10">
        <v>0</v>
      </c>
      <c r="Z55" s="9" t="s">
        <v>81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120</v>
      </c>
      <c r="AH55" s="1" t="s">
        <v>75</v>
      </c>
      <c r="AI55" s="1">
        <v>4</v>
      </c>
      <c r="AJ55" s="3">
        <v>45814</v>
      </c>
      <c r="AK55" s="3">
        <v>45810</v>
      </c>
      <c r="AL55" s="3">
        <v>45803</v>
      </c>
      <c r="AM55" s="3">
        <v>45811</v>
      </c>
      <c r="AN55" s="3">
        <v>45812</v>
      </c>
      <c r="AO55" s="3">
        <v>45813</v>
      </c>
      <c r="AP55" s="3">
        <v>45809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45766</v>
      </c>
      <c r="B56" s="14" t="s">
        <v>323</v>
      </c>
      <c r="C56" s="9" t="s">
        <v>147</v>
      </c>
      <c r="D56" s="13" t="s">
        <v>263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45814</v>
      </c>
      <c r="U56" s="11">
        <v>1120</v>
      </c>
      <c r="V56" s="10">
        <v>700</v>
      </c>
      <c r="W56" s="10">
        <v>420</v>
      </c>
      <c r="X56" s="10">
        <v>1200</v>
      </c>
      <c r="Y56" s="10">
        <v>0</v>
      </c>
      <c r="Z56" s="9" t="s">
        <v>81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 t="s">
        <v>240</v>
      </c>
      <c r="AG56" s="1" t="s">
        <v>120</v>
      </c>
      <c r="AH56" s="1" t="s">
        <v>75</v>
      </c>
      <c r="AI56" s="1">
        <v>4</v>
      </c>
      <c r="AJ56" s="3">
        <v>45814</v>
      </c>
      <c r="AK56" s="3">
        <v>45810</v>
      </c>
      <c r="AL56" s="3">
        <v>45803</v>
      </c>
      <c r="AM56" s="3">
        <v>45811</v>
      </c>
      <c r="AN56" s="3">
        <v>45812</v>
      </c>
      <c r="AO56" s="3">
        <v>45813</v>
      </c>
      <c r="AP56" s="3">
        <v>45809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45720</v>
      </c>
      <c r="B57" s="14" t="s">
        <v>295</v>
      </c>
      <c r="C57" s="9" t="s">
        <v>111</v>
      </c>
      <c r="D57" s="13" t="s">
        <v>319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92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45817</v>
      </c>
      <c r="U57" s="11">
        <v>3000</v>
      </c>
      <c r="V57" s="10">
        <v>0</v>
      </c>
      <c r="W57" s="10">
        <v>3000</v>
      </c>
      <c r="X57" s="10">
        <v>3300</v>
      </c>
      <c r="Y57" s="10">
        <v>0</v>
      </c>
      <c r="Z57" s="9" t="s">
        <v>81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45817</v>
      </c>
      <c r="AK57" s="3">
        <v>45813</v>
      </c>
      <c r="AL57" s="3">
        <v>45806</v>
      </c>
      <c r="AM57" s="3">
        <v>45814</v>
      </c>
      <c r="AN57" s="3">
        <v>45815</v>
      </c>
      <c r="AO57" s="3">
        <v>45816</v>
      </c>
      <c r="AP57" s="3">
        <v>45812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45799</v>
      </c>
      <c r="B58" s="14" t="s">
        <v>407</v>
      </c>
      <c r="C58" s="9" t="s">
        <v>385</v>
      </c>
      <c r="D58" s="13" t="s">
        <v>386</v>
      </c>
      <c r="E58" s="9">
        <v>20</v>
      </c>
      <c r="F58" s="9">
        <v>34</v>
      </c>
      <c r="G58" s="9" t="s">
        <v>60</v>
      </c>
      <c r="H58" s="9" t="s">
        <v>66</v>
      </c>
      <c r="I58" s="9">
        <v>95</v>
      </c>
      <c r="J58" s="9" t="s">
        <v>57</v>
      </c>
      <c r="K58" s="9">
        <v>5</v>
      </c>
      <c r="L58" s="9" t="s">
        <v>91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71</v>
      </c>
      <c r="T58" s="12">
        <v>45819</v>
      </c>
      <c r="U58" s="11">
        <v>12000</v>
      </c>
      <c r="V58" s="10">
        <v>0</v>
      </c>
      <c r="W58" s="10">
        <v>12000</v>
      </c>
      <c r="X58" s="10">
        <v>0</v>
      </c>
      <c r="Y58" s="10">
        <v>12600</v>
      </c>
      <c r="Z58" s="9" t="s">
        <v>81</v>
      </c>
      <c r="AA58" s="8">
        <v>11902.44</v>
      </c>
      <c r="AB58" s="8">
        <v>11902.44</v>
      </c>
      <c r="AC58" s="8">
        <v>0</v>
      </c>
      <c r="AD58" s="8">
        <v>0</v>
      </c>
      <c r="AE58" s="8">
        <v>11902.44</v>
      </c>
      <c r="AF58" s="8" t="s">
        <v>240</v>
      </c>
      <c r="AG58" s="1" t="s">
        <v>120</v>
      </c>
      <c r="AH58" s="1" t="s">
        <v>75</v>
      </c>
      <c r="AI58" s="1">
        <v>4</v>
      </c>
      <c r="AJ58" s="3">
        <v>45819</v>
      </c>
      <c r="AK58" s="3">
        <v>45815</v>
      </c>
      <c r="AL58" s="3">
        <v>45808</v>
      </c>
      <c r="AM58" s="3">
        <v>45816</v>
      </c>
      <c r="AN58" s="3">
        <v>45817</v>
      </c>
      <c r="AO58" s="3">
        <v>45818</v>
      </c>
      <c r="AP58" s="3">
        <v>45814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45810</v>
      </c>
      <c r="B59" s="14" t="s">
        <v>451</v>
      </c>
      <c r="C59" s="9" t="s">
        <v>452</v>
      </c>
      <c r="D59" s="13" t="s">
        <v>386</v>
      </c>
      <c r="E59" s="9">
        <v>20</v>
      </c>
      <c r="F59" s="9">
        <v>34</v>
      </c>
      <c r="G59" s="9" t="s">
        <v>60</v>
      </c>
      <c r="H59" s="9" t="s">
        <v>66</v>
      </c>
      <c r="I59" s="9">
        <v>95</v>
      </c>
      <c r="J59" s="9" t="s">
        <v>57</v>
      </c>
      <c r="K59" s="9">
        <v>5</v>
      </c>
      <c r="L59" s="9" t="s">
        <v>91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45819</v>
      </c>
      <c r="U59" s="11">
        <v>1500</v>
      </c>
      <c r="V59" s="10">
        <v>0</v>
      </c>
      <c r="W59" s="10">
        <v>1500</v>
      </c>
      <c r="X59" s="10">
        <v>0</v>
      </c>
      <c r="Y59" s="10">
        <v>1575</v>
      </c>
      <c r="Z59" s="9" t="s">
        <v>81</v>
      </c>
      <c r="AA59" s="8">
        <v>1487.8050000000001</v>
      </c>
      <c r="AB59" s="8">
        <v>0</v>
      </c>
      <c r="AC59" s="8">
        <v>1487.8050000000001</v>
      </c>
      <c r="AD59" s="8">
        <v>0</v>
      </c>
      <c r="AE59" s="8">
        <v>1487.8050000000001</v>
      </c>
      <c r="AF59" s="8">
        <v>0</v>
      </c>
      <c r="AG59" s="1" t="s">
        <v>120</v>
      </c>
      <c r="AH59" s="1" t="s">
        <v>75</v>
      </c>
      <c r="AI59" s="1">
        <v>4</v>
      </c>
      <c r="AJ59" s="3">
        <v>45819</v>
      </c>
      <c r="AK59" s="3">
        <v>45815</v>
      </c>
      <c r="AL59" s="3">
        <v>45808</v>
      </c>
      <c r="AM59" s="3">
        <v>45816</v>
      </c>
      <c r="AN59" s="3">
        <v>45817</v>
      </c>
      <c r="AO59" s="3">
        <v>45818</v>
      </c>
      <c r="AP59" s="3">
        <v>45814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65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112.41193333333335</v>
      </c>
    </row>
    <row r="60" spans="1:56" ht="27.75" customHeight="1" x14ac:dyDescent="0.45">
      <c r="A60" s="3">
        <v>45799</v>
      </c>
      <c r="B60" s="14" t="s">
        <v>407</v>
      </c>
      <c r="C60" s="9" t="s">
        <v>385</v>
      </c>
      <c r="D60" s="13" t="s">
        <v>387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45819</v>
      </c>
      <c r="U60" s="11">
        <v>8000</v>
      </c>
      <c r="V60" s="10">
        <v>0</v>
      </c>
      <c r="W60" s="10">
        <v>8000</v>
      </c>
      <c r="X60" s="10">
        <v>0</v>
      </c>
      <c r="Y60" s="10">
        <v>8400</v>
      </c>
      <c r="Z60" s="9" t="s">
        <v>81</v>
      </c>
      <c r="AA60" s="8">
        <v>7934.96</v>
      </c>
      <c r="AB60" s="8">
        <v>7934.96</v>
      </c>
      <c r="AC60" s="8">
        <v>0</v>
      </c>
      <c r="AD60" s="8">
        <v>0</v>
      </c>
      <c r="AE60" s="8">
        <v>7934.96</v>
      </c>
      <c r="AF60" s="8" t="s">
        <v>240</v>
      </c>
      <c r="AG60" s="1" t="s">
        <v>119</v>
      </c>
      <c r="AH60" s="1" t="s">
        <v>75</v>
      </c>
      <c r="AI60" s="1">
        <v>4</v>
      </c>
      <c r="AJ60" s="3">
        <v>45819</v>
      </c>
      <c r="AK60" s="3">
        <v>45815</v>
      </c>
      <c r="AL60" s="3">
        <v>45808</v>
      </c>
      <c r="AM60" s="3">
        <v>45816</v>
      </c>
      <c r="AN60" s="3">
        <v>45817</v>
      </c>
      <c r="AO60" s="3">
        <v>45818</v>
      </c>
      <c r="AP60" s="3">
        <v>45814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45810</v>
      </c>
      <c r="B61" s="14" t="s">
        <v>451</v>
      </c>
      <c r="C61" s="9" t="s">
        <v>452</v>
      </c>
      <c r="D61" s="13" t="s">
        <v>387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81</v>
      </c>
      <c r="AA61" s="8">
        <v>9918.7000000000007</v>
      </c>
      <c r="AB61" s="8">
        <v>0</v>
      </c>
      <c r="AC61" s="8">
        <v>9918.7000000000007</v>
      </c>
      <c r="AD61" s="8">
        <v>0</v>
      </c>
      <c r="AE61" s="8">
        <v>9918.7000000000007</v>
      </c>
      <c r="AF61" s="8">
        <v>0</v>
      </c>
      <c r="AG61" s="1" t="s">
        <v>119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749.41288888888903</v>
      </c>
    </row>
    <row r="62" spans="1:56" ht="27.75" customHeight="1" x14ac:dyDescent="0.45">
      <c r="A62" s="3">
        <v>45782</v>
      </c>
      <c r="B62" s="14" t="s">
        <v>358</v>
      </c>
      <c r="C62" s="9" t="s">
        <v>80</v>
      </c>
      <c r="D62" s="13" t="s">
        <v>311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45820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5518.15</v>
      </c>
      <c r="AB62" s="8">
        <v>5111</v>
      </c>
      <c r="AC62" s="8">
        <v>407.14999999999964</v>
      </c>
      <c r="AD62" s="8">
        <v>0</v>
      </c>
      <c r="AE62" s="8">
        <v>5518.15</v>
      </c>
      <c r="AF62" s="8">
        <v>0</v>
      </c>
      <c r="AG62" s="1" t="s">
        <v>120</v>
      </c>
      <c r="AH62" s="1" t="s">
        <v>75</v>
      </c>
      <c r="AI62" s="1">
        <v>4</v>
      </c>
      <c r="AJ62" s="3">
        <v>45820</v>
      </c>
      <c r="AK62" s="3">
        <v>45816</v>
      </c>
      <c r="AL62" s="3">
        <v>45809</v>
      </c>
      <c r="AM62" s="3">
        <v>45817</v>
      </c>
      <c r="AN62" s="3">
        <v>45818</v>
      </c>
      <c r="AO62" s="3">
        <v>45819</v>
      </c>
      <c r="AP62" s="3">
        <v>45815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30.762444444444419</v>
      </c>
    </row>
    <row r="63" spans="1:56" ht="27.75" customHeight="1" x14ac:dyDescent="0.45">
      <c r="A63" s="3">
        <v>45756</v>
      </c>
      <c r="B63" s="14" t="s">
        <v>314</v>
      </c>
      <c r="C63" s="9" t="s">
        <v>80</v>
      </c>
      <c r="D63" s="13" t="s">
        <v>315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3000</v>
      </c>
      <c r="V63" s="10">
        <v>3148</v>
      </c>
      <c r="W63" s="10">
        <v>0</v>
      </c>
      <c r="X63" s="10">
        <v>6505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45740</v>
      </c>
      <c r="B64" s="14" t="s">
        <v>303</v>
      </c>
      <c r="C64" s="9" t="s">
        <v>80</v>
      </c>
      <c r="D64" s="13" t="s">
        <v>257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2500</v>
      </c>
      <c r="V64" s="10">
        <v>2825</v>
      </c>
      <c r="W64" s="10">
        <v>0</v>
      </c>
      <c r="X64" s="10">
        <v>5688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120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45808</v>
      </c>
      <c r="B65" s="14" t="s">
        <v>445</v>
      </c>
      <c r="C65" s="9" t="s">
        <v>436</v>
      </c>
      <c r="D65" s="13" t="s">
        <v>437</v>
      </c>
      <c r="E65" s="9">
        <v>20</v>
      </c>
      <c r="F65" s="9">
        <v>30</v>
      </c>
      <c r="G65" s="9" t="s">
        <v>60</v>
      </c>
      <c r="H65" s="9" t="s">
        <v>66</v>
      </c>
      <c r="I65" s="9">
        <v>80</v>
      </c>
      <c r="J65" s="9" t="s">
        <v>57</v>
      </c>
      <c r="K65" s="9">
        <v>5</v>
      </c>
      <c r="L65" s="9" t="s">
        <v>220</v>
      </c>
      <c r="M65" s="10">
        <v>21</v>
      </c>
      <c r="N65" s="9">
        <v>33</v>
      </c>
      <c r="O65" s="9">
        <v>40</v>
      </c>
      <c r="P65" s="10">
        <v>170.969464512</v>
      </c>
      <c r="Q65" s="10">
        <v>0</v>
      </c>
      <c r="R65" s="10">
        <v>170.969464512</v>
      </c>
      <c r="S65" s="9" t="s">
        <v>71</v>
      </c>
      <c r="T65" s="12">
        <v>45821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81</v>
      </c>
      <c r="AA65" s="8">
        <v>8801.1</v>
      </c>
      <c r="AB65" s="8">
        <v>0</v>
      </c>
      <c r="AC65" s="8">
        <v>8801.1</v>
      </c>
      <c r="AD65" s="8">
        <v>0</v>
      </c>
      <c r="AE65" s="8">
        <v>8801.1</v>
      </c>
      <c r="AF65" s="8">
        <v>0</v>
      </c>
      <c r="AG65" s="1" t="s">
        <v>61</v>
      </c>
      <c r="AH65" s="1" t="s">
        <v>68</v>
      </c>
      <c r="AI65" s="1">
        <v>4</v>
      </c>
      <c r="AJ65" s="3">
        <v>45821</v>
      </c>
      <c r="AK65" s="3">
        <v>45817</v>
      </c>
      <c r="AL65" s="3">
        <v>45811</v>
      </c>
      <c r="AM65" s="3">
        <v>45818</v>
      </c>
      <c r="AN65" s="3">
        <v>45819</v>
      </c>
      <c r="AO65" s="3">
        <v>45819</v>
      </c>
      <c r="AP65" s="3">
        <v>45816</v>
      </c>
      <c r="AQ65" s="3">
        <v>45820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664.97200000000009</v>
      </c>
    </row>
    <row r="66" spans="1:56" ht="27.75" customHeight="1" x14ac:dyDescent="0.45">
      <c r="A66" s="3">
        <v>45803</v>
      </c>
      <c r="B66" s="14" t="s">
        <v>408</v>
      </c>
      <c r="C66" s="9" t="s">
        <v>111</v>
      </c>
      <c r="D66" s="13" t="s">
        <v>409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45835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81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45835</v>
      </c>
      <c r="AK66" s="3">
        <v>45831</v>
      </c>
      <c r="AL66" s="3">
        <v>45824</v>
      </c>
      <c r="AM66" s="3">
        <v>45832</v>
      </c>
      <c r="AN66" s="3">
        <v>45833</v>
      </c>
      <c r="AO66" s="3">
        <v>45834</v>
      </c>
      <c r="AP66" s="3">
        <v>45830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250.15613333333337</v>
      </c>
    </row>
    <row r="67" spans="1:56" ht="27.75" customHeight="1" x14ac:dyDescent="0.45">
      <c r="A67" s="3">
        <v>45803</v>
      </c>
      <c r="B67" s="14" t="s">
        <v>410</v>
      </c>
      <c r="C67" s="9" t="s">
        <v>111</v>
      </c>
      <c r="D67" s="13" t="s">
        <v>411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45817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45817</v>
      </c>
      <c r="AK67" s="3">
        <v>45813</v>
      </c>
      <c r="AL67" s="3">
        <v>45806</v>
      </c>
      <c r="AM67" s="3">
        <v>45814</v>
      </c>
      <c r="AN67" s="3">
        <v>45815</v>
      </c>
      <c r="AO67" s="3">
        <v>45816</v>
      </c>
      <c r="AP67" s="3">
        <v>45812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250.15613333333337</v>
      </c>
    </row>
    <row r="68" spans="1:56" ht="27.75" customHeight="1" x14ac:dyDescent="0.45">
      <c r="A68" s="3" t="s">
        <v>141</v>
      </c>
      <c r="B68" s="14" t="s">
        <v>141</v>
      </c>
      <c r="C68" s="9" t="s">
        <v>147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45838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81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7916.333333333333</v>
      </c>
    </row>
    <row r="69" spans="1:56" ht="27.75" customHeight="1" x14ac:dyDescent="0.45">
      <c r="A69" s="3">
        <v>45803</v>
      </c>
      <c r="B69" s="14" t="s">
        <v>412</v>
      </c>
      <c r="C69" s="9" t="s">
        <v>111</v>
      </c>
      <c r="D69" s="13" t="s">
        <v>413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45831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45831</v>
      </c>
      <c r="AK69" s="3">
        <v>45827</v>
      </c>
      <c r="AL69" s="3">
        <v>45820</v>
      </c>
      <c r="AM69" s="3">
        <v>45828</v>
      </c>
      <c r="AN69" s="3">
        <v>45829</v>
      </c>
      <c r="AO69" s="3">
        <v>45830</v>
      </c>
      <c r="AP69" s="3">
        <v>45826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250.15613333333337</v>
      </c>
    </row>
    <row r="70" spans="1:56" ht="27.75" customHeight="1" x14ac:dyDescent="0.45">
      <c r="A70" s="3">
        <v>45798</v>
      </c>
      <c r="B70" s="14" t="s">
        <v>396</v>
      </c>
      <c r="C70" s="9" t="s">
        <v>111</v>
      </c>
      <c r="D70" s="13" t="s">
        <v>388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119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416.92688888888887</v>
      </c>
    </row>
    <row r="71" spans="1:56" ht="27.75" customHeight="1" x14ac:dyDescent="0.45">
      <c r="A71" s="3">
        <v>45782</v>
      </c>
      <c r="B71" s="14" t="s">
        <v>358</v>
      </c>
      <c r="C71" s="9" t="s">
        <v>80</v>
      </c>
      <c r="D71" s="13" t="s">
        <v>311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81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119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1667.7075555555555</v>
      </c>
    </row>
    <row r="72" spans="1:56" ht="27.75" customHeight="1" x14ac:dyDescent="0.45">
      <c r="A72" s="3">
        <v>45808</v>
      </c>
      <c r="B72" s="14" t="s">
        <v>453</v>
      </c>
      <c r="C72" s="9" t="s">
        <v>147</v>
      </c>
      <c r="D72" s="13" t="s">
        <v>155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322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45822</v>
      </c>
      <c r="U72" s="11">
        <v>5040</v>
      </c>
      <c r="V72" s="10">
        <v>0</v>
      </c>
      <c r="W72" s="10">
        <v>5040</v>
      </c>
      <c r="X72" s="10">
        <v>0</v>
      </c>
      <c r="Y72" s="10">
        <v>5292</v>
      </c>
      <c r="Z72" s="9" t="s">
        <v>81</v>
      </c>
      <c r="AA72" s="8">
        <v>5280.6600000000008</v>
      </c>
      <c r="AB72" s="8">
        <v>0</v>
      </c>
      <c r="AC72" s="8">
        <v>5280.6600000000008</v>
      </c>
      <c r="AD72" s="8">
        <v>0</v>
      </c>
      <c r="AE72" s="8">
        <v>5280.6600000000008</v>
      </c>
      <c r="AF72" s="8">
        <v>0</v>
      </c>
      <c r="AG72" s="1" t="s">
        <v>119</v>
      </c>
      <c r="AH72" s="1" t="s">
        <v>75</v>
      </c>
      <c r="AI72" s="1">
        <v>4</v>
      </c>
      <c r="AJ72" s="3">
        <v>45822</v>
      </c>
      <c r="AK72" s="3">
        <v>45818</v>
      </c>
      <c r="AL72" s="3">
        <v>45811</v>
      </c>
      <c r="AM72" s="3">
        <v>45819</v>
      </c>
      <c r="AN72" s="3">
        <v>45820</v>
      </c>
      <c r="AO72" s="3">
        <v>45821</v>
      </c>
      <c r="AP72" s="3">
        <v>45817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398.98320000000001</v>
      </c>
    </row>
    <row r="73" spans="1:56" ht="27.75" customHeight="1" x14ac:dyDescent="0.45">
      <c r="A73" s="3">
        <v>45721</v>
      </c>
      <c r="B73" s="14" t="s">
        <v>296</v>
      </c>
      <c r="C73" s="9" t="s">
        <v>147</v>
      </c>
      <c r="D73" s="13" t="s">
        <v>262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111</v>
      </c>
      <c r="V73" s="10">
        <v>0</v>
      </c>
      <c r="W73" s="10">
        <v>111</v>
      </c>
      <c r="X73" s="10">
        <v>5600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45611</v>
      </c>
      <c r="B74" s="14" t="s">
        <v>219</v>
      </c>
      <c r="C74" s="9" t="s">
        <v>147</v>
      </c>
      <c r="D74" s="13" t="s">
        <v>127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67</v>
      </c>
      <c r="V74" s="10">
        <v>67</v>
      </c>
      <c r="W74" s="10">
        <v>0</v>
      </c>
      <c r="X74" s="10">
        <v>80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45721</v>
      </c>
      <c r="B75" s="14" t="s">
        <v>297</v>
      </c>
      <c r="C75" s="9" t="s">
        <v>147</v>
      </c>
      <c r="D75" s="13" t="s">
        <v>294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734</v>
      </c>
      <c r="V75" s="10">
        <v>0</v>
      </c>
      <c r="W75" s="10">
        <v>734</v>
      </c>
      <c r="X75" s="10">
        <v>5520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 t="s">
        <v>141</v>
      </c>
      <c r="B76" s="14" t="s">
        <v>141</v>
      </c>
      <c r="C76" s="9" t="s">
        <v>80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45838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121</v>
      </c>
      <c r="AH76" s="1" t="s">
        <v>75</v>
      </c>
      <c r="AI76" s="1">
        <v>4</v>
      </c>
      <c r="AJ76" s="3">
        <v>45838</v>
      </c>
      <c r="AK76" s="3">
        <v>45834</v>
      </c>
      <c r="AL76" s="3">
        <v>45827</v>
      </c>
      <c r="AM76" s="3">
        <v>45835</v>
      </c>
      <c r="AN76" s="3">
        <v>45836</v>
      </c>
      <c r="AO76" s="3">
        <v>45837</v>
      </c>
      <c r="AP76" s="3">
        <v>45833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1667.7075555555555</v>
      </c>
    </row>
    <row r="77" spans="1:56" ht="27.75" customHeight="1" x14ac:dyDescent="0.45">
      <c r="A77" s="3" t="s">
        <v>141</v>
      </c>
      <c r="B77" s="14" t="s">
        <v>141</v>
      </c>
      <c r="C77" s="9" t="s">
        <v>98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45838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43027.600000000006</v>
      </c>
      <c r="AB77" s="8">
        <v>0</v>
      </c>
      <c r="AC77" s="8">
        <v>43027.600000000006</v>
      </c>
      <c r="AD77" s="8">
        <v>0</v>
      </c>
      <c r="AE77" s="8">
        <v>43027.600000000006</v>
      </c>
      <c r="AF77" s="8">
        <v>0</v>
      </c>
      <c r="AG77" s="1" t="s">
        <v>119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3250.9742222222226</v>
      </c>
    </row>
    <row r="78" spans="1:56" ht="27.75" customHeight="1" x14ac:dyDescent="0.45">
      <c r="A78" s="3">
        <v>45681</v>
      </c>
      <c r="B78" s="14" t="s">
        <v>268</v>
      </c>
      <c r="C78" s="9" t="s">
        <v>80</v>
      </c>
      <c r="D78" s="13" t="s">
        <v>267</v>
      </c>
      <c r="E78" s="9">
        <v>20</v>
      </c>
      <c r="F78" s="9">
        <v>40</v>
      </c>
      <c r="G78" s="9" t="s">
        <v>60</v>
      </c>
      <c r="H78" s="9" t="s">
        <v>76</v>
      </c>
      <c r="I78" s="9">
        <v>108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3478.5300000000007</v>
      </c>
      <c r="AB78" s="8">
        <v>0</v>
      </c>
      <c r="AC78" s="8">
        <v>3478.5300000000007</v>
      </c>
      <c r="AD78" s="8">
        <v>0</v>
      </c>
      <c r="AE78" s="8">
        <v>3478.5300000000007</v>
      </c>
      <c r="AF78" s="8">
        <v>0</v>
      </c>
      <c r="AG78" s="1" t="s">
        <v>119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262.82226666666674</v>
      </c>
    </row>
    <row r="79" spans="1:56" ht="27.75" customHeight="1" x14ac:dyDescent="0.45">
      <c r="A79" s="3">
        <v>45705</v>
      </c>
      <c r="B79" s="14" t="s">
        <v>287</v>
      </c>
      <c r="C79" s="9" t="s">
        <v>147</v>
      </c>
      <c r="D79" s="13" t="s">
        <v>198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221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855</v>
      </c>
      <c r="V79" s="10">
        <v>0</v>
      </c>
      <c r="W79" s="10">
        <v>855</v>
      </c>
      <c r="X79" s="10">
        <v>16440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289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45674</v>
      </c>
      <c r="B80" s="14" t="s">
        <v>265</v>
      </c>
      <c r="C80" s="9" t="s">
        <v>147</v>
      </c>
      <c r="D80" s="13" t="s">
        <v>264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221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119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288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45611</v>
      </c>
      <c r="B81" s="14" t="s">
        <v>218</v>
      </c>
      <c r="C81" s="9" t="s">
        <v>147</v>
      </c>
      <c r="D81" s="13" t="s">
        <v>217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119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45523</v>
      </c>
      <c r="B82" s="14" t="s">
        <v>195</v>
      </c>
      <c r="C82" s="9" t="s">
        <v>147</v>
      </c>
      <c r="D82" s="13" t="s">
        <v>193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119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45523</v>
      </c>
      <c r="B83" s="14" t="s">
        <v>195</v>
      </c>
      <c r="C83" s="9" t="s">
        <v>147</v>
      </c>
      <c r="D83" s="13" t="s">
        <v>194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119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45752</v>
      </c>
      <c r="B84" s="14" t="s">
        <v>309</v>
      </c>
      <c r="C84" s="9" t="s">
        <v>80</v>
      </c>
      <c r="D84" s="13" t="s">
        <v>310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137</v>
      </c>
      <c r="U84" s="11">
        <v>2000</v>
      </c>
      <c r="V84" s="10">
        <v>2000</v>
      </c>
      <c r="W84" s="10">
        <v>0</v>
      </c>
      <c r="X84" s="10">
        <v>5400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137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313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45741</v>
      </c>
      <c r="B85" s="14" t="s">
        <v>304</v>
      </c>
      <c r="C85" s="9" t="s">
        <v>111</v>
      </c>
      <c r="D85" s="13" t="s">
        <v>302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137</v>
      </c>
      <c r="U85" s="11">
        <v>4000</v>
      </c>
      <c r="V85" s="10">
        <v>3857</v>
      </c>
      <c r="W85" s="10">
        <v>143</v>
      </c>
      <c r="X85" s="10">
        <v>4200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137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313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45720</v>
      </c>
      <c r="B86" s="14" t="s">
        <v>133</v>
      </c>
      <c r="C86" s="9" t="s">
        <v>111</v>
      </c>
      <c r="D86" s="13" t="s">
        <v>238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137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119</v>
      </c>
      <c r="AH86" s="1" t="s">
        <v>75</v>
      </c>
      <c r="AI86" s="1">
        <v>4</v>
      </c>
      <c r="AJ86" s="3" t="s">
        <v>137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45720</v>
      </c>
      <c r="B87" s="14" t="s">
        <v>133</v>
      </c>
      <c r="C87" s="9" t="s">
        <v>111</v>
      </c>
      <c r="D87" s="13" t="s">
        <v>256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137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119</v>
      </c>
      <c r="AH87" s="1" t="s">
        <v>75</v>
      </c>
      <c r="AI87" s="1">
        <v>4</v>
      </c>
      <c r="AJ87" s="3" t="s">
        <v>137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45541</v>
      </c>
      <c r="B88" s="14" t="s">
        <v>199</v>
      </c>
      <c r="C88" s="9" t="s">
        <v>111</v>
      </c>
      <c r="D88" s="13" t="s">
        <v>200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137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203</v>
      </c>
      <c r="AG88" s="1" t="s">
        <v>119</v>
      </c>
      <c r="AH88" s="1" t="s">
        <v>75</v>
      </c>
      <c r="AI88" s="1">
        <v>4</v>
      </c>
      <c r="AJ88" s="3" t="s">
        <v>137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259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45548</v>
      </c>
      <c r="B89" s="14" t="s">
        <v>202</v>
      </c>
      <c r="C89" s="9" t="s">
        <v>111</v>
      </c>
      <c r="D89" s="13" t="s">
        <v>201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137</v>
      </c>
      <c r="U89" s="11">
        <v>2500</v>
      </c>
      <c r="V89" s="10">
        <v>2364</v>
      </c>
      <c r="W89" s="10">
        <v>136</v>
      </c>
      <c r="X89" s="10">
        <v>5500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137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45581</v>
      </c>
      <c r="B90" s="14" t="s">
        <v>207</v>
      </c>
      <c r="C90" s="9" t="s">
        <v>111</v>
      </c>
      <c r="D90" s="13" t="s">
        <v>208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137</v>
      </c>
      <c r="U90" s="11">
        <v>3000</v>
      </c>
      <c r="V90" s="10">
        <v>3194</v>
      </c>
      <c r="W90" s="10">
        <v>0</v>
      </c>
      <c r="X90" s="10">
        <v>5632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119</v>
      </c>
      <c r="AH90" s="1" t="s">
        <v>75</v>
      </c>
      <c r="AI90" s="1">
        <v>4</v>
      </c>
      <c r="AJ90" s="3" t="s">
        <v>137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38</v>
      </c>
      <c r="G91" s="9">
        <v>0</v>
      </c>
      <c r="H91" s="9">
        <v>0</v>
      </c>
      <c r="I91" s="9">
        <v>84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299499.68675000011</v>
      </c>
      <c r="AB91" s="8">
        <v>62727.121749999998</v>
      </c>
      <c r="AC91" s="8">
        <v>236772.56500000003</v>
      </c>
      <c r="AD91" s="8">
        <v>0</v>
      </c>
      <c r="AE91" s="8">
        <v>299499.68675000011</v>
      </c>
      <c r="AF91" s="8" t="s">
        <v>58</v>
      </c>
      <c r="AG91" s="1" t="s">
        <v>119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45796</v>
      </c>
      <c r="B92" s="14" t="s">
        <v>375</v>
      </c>
      <c r="C92" s="9" t="s">
        <v>147</v>
      </c>
      <c r="D92" s="13" t="s">
        <v>363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221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45814</v>
      </c>
      <c r="U92" s="11">
        <v>640</v>
      </c>
      <c r="V92" s="10">
        <v>0</v>
      </c>
      <c r="W92" s="10">
        <v>640</v>
      </c>
      <c r="X92" s="10">
        <v>83500</v>
      </c>
      <c r="Y92" s="10">
        <v>0</v>
      </c>
      <c r="Z92" s="9" t="s">
        <v>82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240</v>
      </c>
      <c r="AG92" s="1" t="s">
        <v>119</v>
      </c>
      <c r="AH92" s="1" t="s">
        <v>74</v>
      </c>
      <c r="AI92" s="1">
        <v>2</v>
      </c>
      <c r="AJ92" s="3">
        <v>45814</v>
      </c>
      <c r="AK92" s="3">
        <v>0</v>
      </c>
      <c r="AL92" s="3">
        <v>45805</v>
      </c>
      <c r="AM92" s="3">
        <v>45812</v>
      </c>
      <c r="AN92" s="3">
        <v>45813</v>
      </c>
      <c r="AO92" s="3">
        <v>45813</v>
      </c>
      <c r="AP92" s="3">
        <v>45809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45785</v>
      </c>
      <c r="B93" s="14" t="s">
        <v>343</v>
      </c>
      <c r="C93" s="9" t="s">
        <v>86</v>
      </c>
      <c r="D93" s="13" t="s">
        <v>344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212</v>
      </c>
      <c r="T93" s="12">
        <v>45813</v>
      </c>
      <c r="U93" s="11">
        <v>13000</v>
      </c>
      <c r="V93" s="10">
        <v>13000</v>
      </c>
      <c r="W93" s="10">
        <v>0</v>
      </c>
      <c r="X93" s="10">
        <v>13460</v>
      </c>
      <c r="Y93" s="10">
        <v>0</v>
      </c>
      <c r="Z93" s="9" t="s">
        <v>82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246</v>
      </c>
      <c r="AG93" s="1" t="s">
        <v>119</v>
      </c>
      <c r="AH93" s="1" t="s">
        <v>74</v>
      </c>
      <c r="AI93" s="1">
        <v>2</v>
      </c>
      <c r="AJ93" s="3">
        <v>45813</v>
      </c>
      <c r="AK93" s="3">
        <v>0</v>
      </c>
      <c r="AL93" s="3">
        <v>45804</v>
      </c>
      <c r="AM93" s="3">
        <v>45811</v>
      </c>
      <c r="AN93" s="3">
        <v>45812</v>
      </c>
      <c r="AO93" s="3">
        <v>45812</v>
      </c>
      <c r="AP93" s="3">
        <v>45808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45804</v>
      </c>
      <c r="B94" s="14" t="s">
        <v>414</v>
      </c>
      <c r="C94" s="9" t="s">
        <v>86</v>
      </c>
      <c r="D94" s="13" t="s">
        <v>344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212</v>
      </c>
      <c r="T94" s="12">
        <v>45813</v>
      </c>
      <c r="U94" s="11">
        <v>5000</v>
      </c>
      <c r="V94" s="10">
        <v>5092</v>
      </c>
      <c r="W94" s="10">
        <v>0</v>
      </c>
      <c r="X94" s="10">
        <v>4260</v>
      </c>
      <c r="Y94" s="10">
        <v>0</v>
      </c>
      <c r="Z94" s="9" t="s">
        <v>82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246</v>
      </c>
      <c r="AG94" s="1" t="s">
        <v>119</v>
      </c>
      <c r="AH94" s="1" t="s">
        <v>74</v>
      </c>
      <c r="AI94" s="1">
        <v>2</v>
      </c>
      <c r="AJ94" s="3">
        <v>45813</v>
      </c>
      <c r="AK94" s="3">
        <v>0</v>
      </c>
      <c r="AL94" s="3">
        <v>45804</v>
      </c>
      <c r="AM94" s="3">
        <v>45811</v>
      </c>
      <c r="AN94" s="3">
        <v>45812</v>
      </c>
      <c r="AO94" s="3">
        <v>45812</v>
      </c>
      <c r="AP94" s="3">
        <v>45808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45785</v>
      </c>
      <c r="B95" s="14" t="s">
        <v>345</v>
      </c>
      <c r="C95" s="9" t="s">
        <v>86</v>
      </c>
      <c r="D95" s="13" t="s">
        <v>346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212</v>
      </c>
      <c r="T95" s="12">
        <v>45817</v>
      </c>
      <c r="U95" s="11">
        <v>60000</v>
      </c>
      <c r="V95" s="10">
        <v>60679</v>
      </c>
      <c r="W95" s="10">
        <v>0</v>
      </c>
      <c r="X95" s="10">
        <v>62600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347</v>
      </c>
      <c r="AG95" s="1" t="s">
        <v>119</v>
      </c>
      <c r="AH95" s="1" t="s">
        <v>74</v>
      </c>
      <c r="AI95" s="1">
        <v>2</v>
      </c>
      <c r="AJ95" s="3">
        <v>45817</v>
      </c>
      <c r="AK95" s="3">
        <v>0</v>
      </c>
      <c r="AL95" s="3">
        <v>45808</v>
      </c>
      <c r="AM95" s="3">
        <v>45815</v>
      </c>
      <c r="AN95" s="3">
        <v>45816</v>
      </c>
      <c r="AO95" s="3">
        <v>45816</v>
      </c>
      <c r="AP95" s="3">
        <v>45812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45785</v>
      </c>
      <c r="B96" s="14" t="s">
        <v>348</v>
      </c>
      <c r="C96" s="9" t="s">
        <v>86</v>
      </c>
      <c r="D96" s="13" t="s">
        <v>349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212</v>
      </c>
      <c r="T96" s="12">
        <v>45817</v>
      </c>
      <c r="U96" s="11">
        <v>15000</v>
      </c>
      <c r="V96" s="10">
        <v>14947</v>
      </c>
      <c r="W96" s="10">
        <v>53</v>
      </c>
      <c r="X96" s="10">
        <v>15750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347</v>
      </c>
      <c r="AG96" s="1" t="s">
        <v>120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45785</v>
      </c>
      <c r="B97" s="14" t="s">
        <v>348</v>
      </c>
      <c r="C97" s="9" t="s">
        <v>86</v>
      </c>
      <c r="D97" s="13" t="s">
        <v>278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212</v>
      </c>
      <c r="T97" s="12">
        <v>45817</v>
      </c>
      <c r="U97" s="11">
        <v>40000</v>
      </c>
      <c r="V97" s="10">
        <v>39929</v>
      </c>
      <c r="W97" s="10">
        <v>71</v>
      </c>
      <c r="X97" s="10">
        <v>41600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347</v>
      </c>
      <c r="AG97" s="1" t="s">
        <v>120</v>
      </c>
      <c r="AH97" s="1" t="s">
        <v>74</v>
      </c>
      <c r="AI97" s="1">
        <v>2</v>
      </c>
      <c r="AJ97" s="3">
        <v>45817</v>
      </c>
      <c r="AK97" s="3">
        <v>0</v>
      </c>
      <c r="AL97" s="3">
        <v>45808</v>
      </c>
      <c r="AM97" s="3">
        <v>45815</v>
      </c>
      <c r="AN97" s="3">
        <v>45816</v>
      </c>
      <c r="AO97" s="3">
        <v>45816</v>
      </c>
      <c r="AP97" s="3">
        <v>45812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45786</v>
      </c>
      <c r="B98" s="14" t="s">
        <v>356</v>
      </c>
      <c r="C98" s="9" t="s">
        <v>86</v>
      </c>
      <c r="D98" s="13" t="s">
        <v>351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252</v>
      </c>
      <c r="T98" s="12">
        <v>45838</v>
      </c>
      <c r="U98" s="11">
        <v>10000</v>
      </c>
      <c r="V98" s="10">
        <v>10196</v>
      </c>
      <c r="W98" s="10">
        <v>0</v>
      </c>
      <c r="X98" s="10">
        <v>10500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239</v>
      </c>
      <c r="AG98" s="1" t="s">
        <v>61</v>
      </c>
      <c r="AH98" s="1" t="s">
        <v>74</v>
      </c>
      <c r="AI98" s="1">
        <v>2</v>
      </c>
      <c r="AJ98" s="3">
        <v>45838</v>
      </c>
      <c r="AK98" s="3">
        <v>0</v>
      </c>
      <c r="AL98" s="3">
        <v>45829</v>
      </c>
      <c r="AM98" s="3">
        <v>45836</v>
      </c>
      <c r="AN98" s="3">
        <v>45837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45805</v>
      </c>
      <c r="B99" s="14" t="s">
        <v>430</v>
      </c>
      <c r="C99" s="9" t="s">
        <v>86</v>
      </c>
      <c r="D99" s="13" t="s">
        <v>431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212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82</v>
      </c>
      <c r="AA99" s="8">
        <v>5378.4500000000007</v>
      </c>
      <c r="AB99" s="8">
        <v>5378.4500000000007</v>
      </c>
      <c r="AC99" s="8">
        <v>0</v>
      </c>
      <c r="AD99" s="8">
        <v>0</v>
      </c>
      <c r="AE99" s="8">
        <v>0</v>
      </c>
      <c r="AF99" s="8" t="s">
        <v>347</v>
      </c>
      <c r="AG99" s="1" t="s">
        <v>119</v>
      </c>
      <c r="AH99" s="1" t="s">
        <v>74</v>
      </c>
      <c r="AI99" s="1">
        <v>2</v>
      </c>
      <c r="AJ99" s="3">
        <v>45845</v>
      </c>
      <c r="AK99" s="3">
        <v>0</v>
      </c>
      <c r="AL99" s="3">
        <v>45836</v>
      </c>
      <c r="AM99" s="3">
        <v>45843</v>
      </c>
      <c r="AN99" s="3">
        <v>45844</v>
      </c>
      <c r="AO99" s="3">
        <v>45844</v>
      </c>
      <c r="AP99" s="3">
        <v>45840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45805</v>
      </c>
      <c r="B100" s="14" t="s">
        <v>430</v>
      </c>
      <c r="C100" s="9" t="s">
        <v>86</v>
      </c>
      <c r="D100" s="13" t="s">
        <v>328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212</v>
      </c>
      <c r="T100" s="12">
        <v>45845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82</v>
      </c>
      <c r="AA100" s="8">
        <v>5378.4500000000007</v>
      </c>
      <c r="AB100" s="8">
        <v>5378.4500000000007</v>
      </c>
      <c r="AC100" s="8">
        <v>0</v>
      </c>
      <c r="AD100" s="8">
        <v>0</v>
      </c>
      <c r="AE100" s="8">
        <v>0</v>
      </c>
      <c r="AF100" s="8" t="s">
        <v>347</v>
      </c>
      <c r="AG100" s="1" t="s">
        <v>119</v>
      </c>
      <c r="AH100" s="1" t="s">
        <v>74</v>
      </c>
      <c r="AI100" s="1">
        <v>2</v>
      </c>
      <c r="AJ100" s="3">
        <v>45845</v>
      </c>
      <c r="AK100" s="3">
        <v>0</v>
      </c>
      <c r="AL100" s="3">
        <v>45836</v>
      </c>
      <c r="AM100" s="3">
        <v>45843</v>
      </c>
      <c r="AN100" s="3">
        <v>45844</v>
      </c>
      <c r="AO100" s="3">
        <v>45844</v>
      </c>
      <c r="AP100" s="3">
        <v>45840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141</v>
      </c>
      <c r="B101" s="14" t="s">
        <v>141</v>
      </c>
      <c r="C101" s="9" t="s">
        <v>147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221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45838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82</v>
      </c>
      <c r="AA101" s="8">
        <v>104775.00000000001</v>
      </c>
      <c r="AB101" s="8">
        <v>97126</v>
      </c>
      <c r="AC101" s="8">
        <v>7649.0000000000146</v>
      </c>
      <c r="AD101" s="8">
        <v>0</v>
      </c>
      <c r="AE101" s="8">
        <v>0</v>
      </c>
      <c r="AF101" s="8" t="s">
        <v>240</v>
      </c>
      <c r="AG101" s="1" t="s">
        <v>119</v>
      </c>
      <c r="AH101" s="1" t="s">
        <v>74</v>
      </c>
      <c r="AI101" s="1">
        <v>2</v>
      </c>
      <c r="AJ101" s="3">
        <v>45838</v>
      </c>
      <c r="AK101" s="3">
        <v>0</v>
      </c>
      <c r="AL101" s="3">
        <v>45829</v>
      </c>
      <c r="AM101" s="3">
        <v>45836</v>
      </c>
      <c r="AN101" s="3">
        <v>45837</v>
      </c>
      <c r="AO101" s="3">
        <v>45837</v>
      </c>
      <c r="AP101" s="3">
        <v>45833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584.72355555555669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82</v>
      </c>
      <c r="AA102" s="8">
        <v>115531.90000000002</v>
      </c>
      <c r="AB102" s="8">
        <v>107882.9</v>
      </c>
      <c r="AC102" s="8">
        <v>7649.0000000000146</v>
      </c>
      <c r="AD102" s="8">
        <v>0</v>
      </c>
      <c r="AE102" s="8">
        <v>0</v>
      </c>
      <c r="AF102" s="8" t="s">
        <v>58</v>
      </c>
      <c r="AG102" s="1" t="s">
        <v>119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0</v>
      </c>
      <c r="B103" s="14" t="s">
        <v>133</v>
      </c>
      <c r="C103" s="9" t="s">
        <v>332</v>
      </c>
      <c r="D103" s="13" t="s">
        <v>332</v>
      </c>
      <c r="E103" s="9">
        <v>20</v>
      </c>
      <c r="F103" s="9">
        <v>34</v>
      </c>
      <c r="G103" s="9" t="s">
        <v>60</v>
      </c>
      <c r="H103" s="9">
        <v>0</v>
      </c>
      <c r="I103" s="9">
        <v>85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45838</v>
      </c>
      <c r="U103" s="11">
        <v>1345000</v>
      </c>
      <c r="V103" s="10">
        <v>0</v>
      </c>
      <c r="W103" s="10">
        <v>1345000</v>
      </c>
      <c r="X103" s="10">
        <v>381895</v>
      </c>
      <c r="Y103" s="10">
        <v>1011260.25</v>
      </c>
      <c r="Z103" s="9" t="s">
        <v>333</v>
      </c>
      <c r="AA103" s="8">
        <v>920971.90109924995</v>
      </c>
      <c r="AB103" s="8">
        <v>316435</v>
      </c>
      <c r="AC103" s="8">
        <v>604536.90109924995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334</v>
      </c>
      <c r="BD103" s="56">
        <v>53098.49114655079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34</v>
      </c>
      <c r="G104" s="9">
        <v>0</v>
      </c>
      <c r="H104" s="9">
        <v>0</v>
      </c>
      <c r="I104" s="9">
        <v>85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333</v>
      </c>
      <c r="AA104" s="8">
        <v>920971.90109924995</v>
      </c>
      <c r="AB104" s="8">
        <v>316435</v>
      </c>
      <c r="AC104" s="8">
        <v>604536.90109924995</v>
      </c>
      <c r="AD104" s="8">
        <v>0</v>
      </c>
      <c r="AE104" s="8">
        <v>0</v>
      </c>
      <c r="AF104" s="8" t="s">
        <v>58</v>
      </c>
      <c r="AG104" s="1" t="s">
        <v>120</v>
      </c>
      <c r="AH104" s="1">
        <v>0</v>
      </c>
      <c r="AI104" s="1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335</v>
      </c>
      <c r="BD104" s="56">
        <v>0</v>
      </c>
    </row>
    <row r="105" spans="1:56" ht="27.75" customHeight="1" x14ac:dyDescent="0.45">
      <c r="A105" s="3">
        <v>45803</v>
      </c>
      <c r="B105" s="14" t="s">
        <v>415</v>
      </c>
      <c r="C105" s="9" t="s">
        <v>232</v>
      </c>
      <c r="D105" s="13" t="s">
        <v>403</v>
      </c>
      <c r="E105" s="9">
        <v>21</v>
      </c>
      <c r="F105" s="9">
        <v>34</v>
      </c>
      <c r="G105" s="9" t="s">
        <v>60</v>
      </c>
      <c r="H105" s="9">
        <v>0</v>
      </c>
      <c r="I105" s="9">
        <v>60</v>
      </c>
      <c r="J105" s="9" t="s">
        <v>57</v>
      </c>
      <c r="K105" s="9">
        <v>5</v>
      </c>
      <c r="L105" s="9" t="s">
        <v>93</v>
      </c>
      <c r="M105" s="10">
        <v>22</v>
      </c>
      <c r="N105" s="9">
        <v>36</v>
      </c>
      <c r="O105" s="9">
        <v>40</v>
      </c>
      <c r="P105" s="10">
        <v>195.39367372799995</v>
      </c>
      <c r="Q105" s="10">
        <v>0</v>
      </c>
      <c r="R105" s="10">
        <v>195.39367372799995</v>
      </c>
      <c r="S105" s="9" t="s">
        <v>67</v>
      </c>
      <c r="T105" s="12">
        <v>45824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135</v>
      </c>
      <c r="AA105" s="8">
        <v>9918.7000000000007</v>
      </c>
      <c r="AB105" s="8">
        <v>0</v>
      </c>
      <c r="AC105" s="8">
        <v>9918.7000000000007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72</v>
      </c>
      <c r="AI105" s="1">
        <v>3</v>
      </c>
      <c r="AJ105" s="3">
        <v>45824</v>
      </c>
      <c r="AK105" s="3">
        <v>0</v>
      </c>
      <c r="AL105" s="3">
        <v>45814</v>
      </c>
      <c r="AM105" s="3">
        <v>45821</v>
      </c>
      <c r="AN105" s="3">
        <v>45822</v>
      </c>
      <c r="AO105" s="3">
        <v>45822</v>
      </c>
      <c r="AP105" s="3">
        <v>45819</v>
      </c>
      <c r="AQ105" s="3">
        <v>45823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676.95127500000001</v>
      </c>
    </row>
    <row r="106" spans="1:56" ht="27.75" customHeight="1" x14ac:dyDescent="0.45">
      <c r="A106" s="3" t="s">
        <v>141</v>
      </c>
      <c r="B106" s="14" t="s">
        <v>141</v>
      </c>
      <c r="C106" s="9" t="s">
        <v>185</v>
      </c>
      <c r="D106" s="13" t="s">
        <v>59</v>
      </c>
      <c r="E106" s="9">
        <v>21</v>
      </c>
      <c r="F106" s="9">
        <v>38</v>
      </c>
      <c r="G106" s="9" t="s">
        <v>60</v>
      </c>
      <c r="H106" s="9">
        <v>0</v>
      </c>
      <c r="I106" s="9">
        <v>69</v>
      </c>
      <c r="J106" s="9" t="s">
        <v>57</v>
      </c>
      <c r="K106" s="9">
        <v>5</v>
      </c>
      <c r="L106" s="9" t="s">
        <v>93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71</v>
      </c>
      <c r="T106" s="12">
        <v>45838</v>
      </c>
      <c r="U106" s="11">
        <v>5000</v>
      </c>
      <c r="V106" s="10">
        <v>0</v>
      </c>
      <c r="W106" s="10">
        <v>5000</v>
      </c>
      <c r="X106" s="10">
        <v>0</v>
      </c>
      <c r="Y106" s="10">
        <v>0</v>
      </c>
      <c r="Z106" s="9" t="s">
        <v>135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77</v>
      </c>
      <c r="AI106" s="1">
        <v>2</v>
      </c>
      <c r="AJ106" s="3">
        <v>45838</v>
      </c>
      <c r="AK106" s="3">
        <v>0</v>
      </c>
      <c r="AL106" s="3">
        <v>0</v>
      </c>
      <c r="AM106" s="3">
        <v>0</v>
      </c>
      <c r="AN106" s="3">
        <v>0</v>
      </c>
      <c r="AO106" s="3">
        <v>45836</v>
      </c>
      <c r="AP106" s="3">
        <v>45833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376.6137374999999</v>
      </c>
    </row>
    <row r="107" spans="1:56" ht="27.75" customHeight="1" x14ac:dyDescent="0.45">
      <c r="A107" s="3">
        <v>0</v>
      </c>
      <c r="B107" s="14">
        <v>0</v>
      </c>
      <c r="C107" s="9">
        <v>0</v>
      </c>
      <c r="D107" s="13">
        <v>0</v>
      </c>
      <c r="E107" s="9">
        <v>21</v>
      </c>
      <c r="F107" s="9">
        <v>37</v>
      </c>
      <c r="G107" s="9" t="s">
        <v>60</v>
      </c>
      <c r="H107" s="9">
        <v>0</v>
      </c>
      <c r="I107" s="9">
        <v>67</v>
      </c>
      <c r="J107" s="9" t="s">
        <v>57</v>
      </c>
      <c r="K107" s="9">
        <v>5</v>
      </c>
      <c r="L107" s="9">
        <v>0</v>
      </c>
      <c r="M107" s="10">
        <v>0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>
        <v>0</v>
      </c>
      <c r="T107" s="12"/>
      <c r="U107" s="11">
        <v>0</v>
      </c>
      <c r="V107" s="10">
        <v>0</v>
      </c>
      <c r="W107" s="10">
        <v>0</v>
      </c>
      <c r="X107" s="10">
        <v>0</v>
      </c>
      <c r="Y107" s="10">
        <v>0</v>
      </c>
      <c r="Z107" s="9" t="s">
        <v>135</v>
      </c>
      <c r="AA107" s="8">
        <v>15436.85</v>
      </c>
      <c r="AB107" s="8">
        <v>0</v>
      </c>
      <c r="AC107" s="8">
        <v>15436.85</v>
      </c>
      <c r="AD107" s="8">
        <v>0</v>
      </c>
      <c r="AE107" s="8">
        <v>0</v>
      </c>
      <c r="AF107" s="8" t="s">
        <v>58</v>
      </c>
      <c r="AG107" s="1" t="s">
        <v>119</v>
      </c>
      <c r="AH107" s="1">
        <v>0</v>
      </c>
      <c r="AI107" s="1" t="s">
        <v>15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0</v>
      </c>
    </row>
    <row r="108" spans="1:56" ht="27.75" customHeight="1" x14ac:dyDescent="0.45">
      <c r="A108" s="3">
        <v>45805</v>
      </c>
      <c r="B108" s="14" t="s">
        <v>425</v>
      </c>
      <c r="C108" s="9" t="s">
        <v>426</v>
      </c>
      <c r="D108" s="13" t="s">
        <v>432</v>
      </c>
      <c r="E108" s="9">
        <v>21</v>
      </c>
      <c r="F108" s="9">
        <v>32</v>
      </c>
      <c r="G108" s="9" t="s">
        <v>60</v>
      </c>
      <c r="H108" s="9">
        <v>0</v>
      </c>
      <c r="I108" s="9">
        <v>70</v>
      </c>
      <c r="J108" s="9" t="s">
        <v>57</v>
      </c>
      <c r="K108" s="9">
        <v>5</v>
      </c>
      <c r="L108" s="9" t="s">
        <v>93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45813</v>
      </c>
      <c r="U108" s="11">
        <v>4150</v>
      </c>
      <c r="V108" s="10">
        <v>4150</v>
      </c>
      <c r="W108" s="10">
        <v>0</v>
      </c>
      <c r="X108" s="10">
        <v>4500</v>
      </c>
      <c r="Y108" s="10">
        <v>0</v>
      </c>
      <c r="Z108" s="9" t="s">
        <v>320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123</v>
      </c>
      <c r="AH108" s="1" t="s">
        <v>74</v>
      </c>
      <c r="AI108" s="1">
        <v>2</v>
      </c>
      <c r="AJ108" s="3">
        <v>45813</v>
      </c>
      <c r="AK108" s="3">
        <v>0</v>
      </c>
      <c r="AL108" s="3">
        <v>45804</v>
      </c>
      <c r="AM108" s="3">
        <v>45811</v>
      </c>
      <c r="AN108" s="3">
        <v>45812</v>
      </c>
      <c r="AO108" s="3">
        <v>45812</v>
      </c>
      <c r="AP108" s="3">
        <v>45808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65</v>
      </c>
      <c r="AY108" s="2">
        <v>0</v>
      </c>
      <c r="AZ108" s="2">
        <v>0</v>
      </c>
      <c r="BA108" s="2">
        <v>0</v>
      </c>
      <c r="BB108" s="2">
        <v>0</v>
      </c>
      <c r="BC108" s="1" t="s">
        <v>104</v>
      </c>
      <c r="BD108" s="56">
        <v>0</v>
      </c>
    </row>
    <row r="109" spans="1:56" ht="27.75" customHeight="1" x14ac:dyDescent="0.45">
      <c r="A109" s="3">
        <v>0</v>
      </c>
      <c r="B109" s="14">
        <v>0</v>
      </c>
      <c r="C109" s="9">
        <v>0</v>
      </c>
      <c r="D109" s="13">
        <v>0</v>
      </c>
      <c r="E109" s="9">
        <v>21</v>
      </c>
      <c r="F109" s="9">
        <v>37</v>
      </c>
      <c r="G109" s="9" t="s">
        <v>60</v>
      </c>
      <c r="H109" s="9">
        <v>0</v>
      </c>
      <c r="I109" s="9">
        <v>83</v>
      </c>
      <c r="J109" s="9" t="s">
        <v>57</v>
      </c>
      <c r="K109" s="9">
        <v>5</v>
      </c>
      <c r="L109" s="9">
        <v>0</v>
      </c>
      <c r="M109" s="10">
        <v>0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>
        <v>0</v>
      </c>
      <c r="T109" s="12"/>
      <c r="U109" s="11">
        <v>0</v>
      </c>
      <c r="V109" s="10">
        <v>0</v>
      </c>
      <c r="W109" s="10">
        <v>0</v>
      </c>
      <c r="X109" s="10">
        <v>0</v>
      </c>
      <c r="Y109" s="10">
        <v>0</v>
      </c>
      <c r="Z109" s="9" t="s">
        <v>320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 t="s">
        <v>58</v>
      </c>
      <c r="AG109" s="1" t="s">
        <v>120</v>
      </c>
      <c r="AH109" s="1">
        <v>0</v>
      </c>
      <c r="AI109" s="1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1" t="s">
        <v>321</v>
      </c>
      <c r="BD109" s="56">
        <v>0</v>
      </c>
    </row>
    <row r="110" spans="1:56" ht="27.75" customHeight="1" x14ac:dyDescent="0.45">
      <c r="A110" s="3">
        <v>45799</v>
      </c>
      <c r="B110" s="14" t="s">
        <v>419</v>
      </c>
      <c r="C110" s="9" t="s">
        <v>115</v>
      </c>
      <c r="D110" s="13" t="s">
        <v>298</v>
      </c>
      <c r="E110" s="9">
        <v>21</v>
      </c>
      <c r="F110" s="9">
        <v>37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92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45814</v>
      </c>
      <c r="U110" s="11">
        <v>50000</v>
      </c>
      <c r="V110" s="10">
        <v>0</v>
      </c>
      <c r="W110" s="10">
        <v>50000</v>
      </c>
      <c r="X110" s="10">
        <v>0</v>
      </c>
      <c r="Y110" s="10">
        <v>52500</v>
      </c>
      <c r="Z110" s="9" t="s">
        <v>124</v>
      </c>
      <c r="AA110" s="8">
        <v>53784.500000000007</v>
      </c>
      <c r="AB110" s="8">
        <v>0</v>
      </c>
      <c r="AC110" s="8">
        <v>53784.500000000007</v>
      </c>
      <c r="AD110" s="8">
        <v>0</v>
      </c>
      <c r="AE110" s="8">
        <v>53784.500000000007</v>
      </c>
      <c r="AF110" s="8">
        <v>0</v>
      </c>
      <c r="AG110" s="1" t="s">
        <v>120</v>
      </c>
      <c r="AH110" s="1" t="s">
        <v>68</v>
      </c>
      <c r="AI110" s="1">
        <v>4</v>
      </c>
      <c r="AJ110" s="3">
        <v>45814</v>
      </c>
      <c r="AK110" s="3">
        <v>45810</v>
      </c>
      <c r="AL110" s="3">
        <v>45804</v>
      </c>
      <c r="AM110" s="3">
        <v>45811</v>
      </c>
      <c r="AN110" s="3">
        <v>45812</v>
      </c>
      <c r="AO110" s="3">
        <v>45812</v>
      </c>
      <c r="AP110" s="3">
        <v>45809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125</v>
      </c>
      <c r="BD110" s="56">
        <v>3867.8226766666667</v>
      </c>
    </row>
    <row r="111" spans="1:56" ht="27.75" customHeight="1" x14ac:dyDescent="0.45">
      <c r="A111" s="3">
        <v>45799</v>
      </c>
      <c r="B111" s="14" t="s">
        <v>419</v>
      </c>
      <c r="C111" s="9" t="s">
        <v>115</v>
      </c>
      <c r="D111" s="13" t="s">
        <v>324</v>
      </c>
      <c r="E111" s="9">
        <v>21</v>
      </c>
      <c r="F111" s="9">
        <v>37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92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45814</v>
      </c>
      <c r="U111" s="11">
        <v>50000</v>
      </c>
      <c r="V111" s="10">
        <v>0</v>
      </c>
      <c r="W111" s="10">
        <v>50000</v>
      </c>
      <c r="X111" s="10">
        <v>9520</v>
      </c>
      <c r="Y111" s="10">
        <v>42504</v>
      </c>
      <c r="Z111" s="9" t="s">
        <v>124</v>
      </c>
      <c r="AA111" s="8">
        <v>45721.127760000003</v>
      </c>
      <c r="AB111" s="8">
        <v>45721.127760000003</v>
      </c>
      <c r="AC111" s="8">
        <v>0</v>
      </c>
      <c r="AD111" s="8">
        <v>0</v>
      </c>
      <c r="AE111" s="8">
        <v>45721.127760000003</v>
      </c>
      <c r="AF111" s="8">
        <v>0</v>
      </c>
      <c r="AG111" s="1" t="s">
        <v>120</v>
      </c>
      <c r="AH111" s="1" t="s">
        <v>68</v>
      </c>
      <c r="AI111" s="1">
        <v>4</v>
      </c>
      <c r="AJ111" s="3">
        <v>45814</v>
      </c>
      <c r="AK111" s="3">
        <v>45810</v>
      </c>
      <c r="AL111" s="3">
        <v>45804</v>
      </c>
      <c r="AM111" s="3">
        <v>45811</v>
      </c>
      <c r="AN111" s="3">
        <v>45812</v>
      </c>
      <c r="AO111" s="3">
        <v>45812</v>
      </c>
      <c r="AP111" s="3">
        <v>45809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125</v>
      </c>
      <c r="BD111" s="56">
        <v>0</v>
      </c>
    </row>
    <row r="112" spans="1:56" ht="27.75" customHeight="1" x14ac:dyDescent="0.45">
      <c r="A112" s="3">
        <v>45808</v>
      </c>
      <c r="B112" s="14" t="s">
        <v>447</v>
      </c>
      <c r="C112" s="9" t="s">
        <v>111</v>
      </c>
      <c r="D112" s="13" t="s">
        <v>394</v>
      </c>
      <c r="E112" s="9">
        <v>21</v>
      </c>
      <c r="F112" s="9">
        <v>38</v>
      </c>
      <c r="G112" s="9" t="s">
        <v>60</v>
      </c>
      <c r="H112" s="9" t="s">
        <v>66</v>
      </c>
      <c r="I112" s="9">
        <v>102</v>
      </c>
      <c r="J112" s="9" t="s">
        <v>57</v>
      </c>
      <c r="K112" s="9">
        <v>5</v>
      </c>
      <c r="L112" s="9" t="s">
        <v>92</v>
      </c>
      <c r="M112" s="10">
        <v>22</v>
      </c>
      <c r="N112" s="9">
        <v>40</v>
      </c>
      <c r="O112" s="9">
        <v>40</v>
      </c>
      <c r="P112" s="10">
        <v>217.10408191999997</v>
      </c>
      <c r="Q112" s="10">
        <v>0</v>
      </c>
      <c r="R112" s="10">
        <v>217.10408191999997</v>
      </c>
      <c r="S112" s="9" t="s">
        <v>67</v>
      </c>
      <c r="T112" s="12">
        <v>45814</v>
      </c>
      <c r="U112" s="11">
        <v>10000</v>
      </c>
      <c r="V112" s="10">
        <v>0</v>
      </c>
      <c r="W112" s="10">
        <v>10000</v>
      </c>
      <c r="X112" s="10">
        <v>0</v>
      </c>
      <c r="Y112" s="10">
        <v>10500</v>
      </c>
      <c r="Z112" s="9" t="s">
        <v>124</v>
      </c>
      <c r="AA112" s="8">
        <v>11036.3</v>
      </c>
      <c r="AB112" s="8">
        <v>0</v>
      </c>
      <c r="AC112" s="8">
        <v>11036.3</v>
      </c>
      <c r="AD112" s="8">
        <v>0</v>
      </c>
      <c r="AE112" s="8">
        <v>11036.3</v>
      </c>
      <c r="AF112" s="8">
        <v>0</v>
      </c>
      <c r="AG112" s="1" t="s">
        <v>120</v>
      </c>
      <c r="AH112" s="1" t="s">
        <v>68</v>
      </c>
      <c r="AI112" s="1">
        <v>4</v>
      </c>
      <c r="AJ112" s="3">
        <v>45814</v>
      </c>
      <c r="AK112" s="3">
        <v>45810</v>
      </c>
      <c r="AL112" s="3">
        <v>45804</v>
      </c>
      <c r="AM112" s="3">
        <v>45811</v>
      </c>
      <c r="AN112" s="3">
        <v>45812</v>
      </c>
      <c r="AO112" s="3">
        <v>45812</v>
      </c>
      <c r="AP112" s="3">
        <v>45809</v>
      </c>
      <c r="AQ112" s="3">
        <v>45813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125</v>
      </c>
      <c r="BD112" s="56">
        <v>793.65712066666651</v>
      </c>
    </row>
    <row r="113" spans="1:56" ht="27.75" customHeight="1" x14ac:dyDescent="0.45">
      <c r="A113" s="3">
        <v>45798</v>
      </c>
      <c r="B113" s="14" t="s">
        <v>400</v>
      </c>
      <c r="C113" s="9" t="s">
        <v>111</v>
      </c>
      <c r="D113" s="13" t="s">
        <v>393</v>
      </c>
      <c r="E113" s="9">
        <v>21</v>
      </c>
      <c r="F113" s="9">
        <v>38</v>
      </c>
      <c r="G113" s="9" t="s">
        <v>60</v>
      </c>
      <c r="H113" s="9" t="s">
        <v>66</v>
      </c>
      <c r="I113" s="9">
        <v>102</v>
      </c>
      <c r="J113" s="9" t="s">
        <v>57</v>
      </c>
      <c r="K113" s="9">
        <v>5</v>
      </c>
      <c r="L113" s="9" t="s">
        <v>91</v>
      </c>
      <c r="M113" s="10">
        <v>22</v>
      </c>
      <c r="N113" s="9">
        <v>40</v>
      </c>
      <c r="O113" s="9">
        <v>40</v>
      </c>
      <c r="P113" s="10">
        <v>65.13122457599998</v>
      </c>
      <c r="Q113" s="10">
        <v>0</v>
      </c>
      <c r="R113" s="10">
        <v>65.13122457599998</v>
      </c>
      <c r="S113" s="9" t="s">
        <v>67</v>
      </c>
      <c r="T113" s="12">
        <v>45817</v>
      </c>
      <c r="U113" s="11">
        <v>3000</v>
      </c>
      <c r="V113" s="10">
        <v>0</v>
      </c>
      <c r="W113" s="10">
        <v>3000</v>
      </c>
      <c r="X113" s="10">
        <v>0</v>
      </c>
      <c r="Y113" s="10">
        <v>3150</v>
      </c>
      <c r="Z113" s="9" t="s">
        <v>124</v>
      </c>
      <c r="AA113" s="8">
        <v>3310.89</v>
      </c>
      <c r="AB113" s="8">
        <v>0</v>
      </c>
      <c r="AC113" s="8">
        <v>3310.89</v>
      </c>
      <c r="AD113" s="8">
        <v>0</v>
      </c>
      <c r="AE113" s="8">
        <v>3310.89</v>
      </c>
      <c r="AF113" s="8">
        <v>0</v>
      </c>
      <c r="AG113" s="1" t="s">
        <v>120</v>
      </c>
      <c r="AH113" s="1" t="s">
        <v>68</v>
      </c>
      <c r="AI113" s="1">
        <v>4</v>
      </c>
      <c r="AJ113" s="3">
        <v>45817</v>
      </c>
      <c r="AK113" s="3">
        <v>45813</v>
      </c>
      <c r="AL113" s="3">
        <v>45807</v>
      </c>
      <c r="AM113" s="3">
        <v>45814</v>
      </c>
      <c r="AN113" s="3">
        <v>45815</v>
      </c>
      <c r="AO113" s="3">
        <v>45815</v>
      </c>
      <c r="AP113" s="3">
        <v>45812</v>
      </c>
      <c r="AQ113" s="3">
        <v>45816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125</v>
      </c>
      <c r="BD113" s="56">
        <v>238.09713619999999</v>
      </c>
    </row>
    <row r="114" spans="1:56" ht="27.75" customHeight="1" x14ac:dyDescent="0.45">
      <c r="A114" s="3">
        <v>45799</v>
      </c>
      <c r="B114" s="14" t="s">
        <v>418</v>
      </c>
      <c r="C114" s="9" t="s">
        <v>115</v>
      </c>
      <c r="D114" s="13" t="s">
        <v>390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45821</v>
      </c>
      <c r="U114" s="11">
        <v>30000</v>
      </c>
      <c r="V114" s="10">
        <v>0</v>
      </c>
      <c r="W114" s="10">
        <v>30000</v>
      </c>
      <c r="X114" s="10">
        <v>0</v>
      </c>
      <c r="Y114" s="10">
        <v>31500</v>
      </c>
      <c r="Z114" s="9" t="s">
        <v>124</v>
      </c>
      <c r="AA114" s="8">
        <v>32270.700000000004</v>
      </c>
      <c r="AB114" s="8">
        <v>0</v>
      </c>
      <c r="AC114" s="8">
        <v>32270.700000000004</v>
      </c>
      <c r="AD114" s="8">
        <v>0</v>
      </c>
      <c r="AE114" s="8">
        <v>32270.700000000004</v>
      </c>
      <c r="AF114" s="8">
        <v>0</v>
      </c>
      <c r="AG114" s="1" t="s">
        <v>120</v>
      </c>
      <c r="AH114" s="1" t="s">
        <v>68</v>
      </c>
      <c r="AI114" s="1">
        <v>4</v>
      </c>
      <c r="AJ114" s="3">
        <v>45821</v>
      </c>
      <c r="AK114" s="3">
        <v>45817</v>
      </c>
      <c r="AL114" s="3">
        <v>45811</v>
      </c>
      <c r="AM114" s="3">
        <v>45818</v>
      </c>
      <c r="AN114" s="3">
        <v>45819</v>
      </c>
      <c r="AO114" s="3">
        <v>45819</v>
      </c>
      <c r="AP114" s="3">
        <v>45816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2320.6936060000003</v>
      </c>
    </row>
    <row r="115" spans="1:56" ht="27.75" customHeight="1" x14ac:dyDescent="0.45">
      <c r="A115" s="3">
        <v>45799</v>
      </c>
      <c r="B115" s="14" t="s">
        <v>418</v>
      </c>
      <c r="C115" s="9" t="s">
        <v>115</v>
      </c>
      <c r="D115" s="13" t="s">
        <v>341</v>
      </c>
      <c r="E115" s="9">
        <v>21</v>
      </c>
      <c r="F115" s="9">
        <v>37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92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45821</v>
      </c>
      <c r="U115" s="11">
        <v>30000</v>
      </c>
      <c r="V115" s="10">
        <v>0</v>
      </c>
      <c r="W115" s="10">
        <v>30000</v>
      </c>
      <c r="X115" s="10">
        <v>0</v>
      </c>
      <c r="Y115" s="10">
        <v>31500</v>
      </c>
      <c r="Z115" s="9" t="s">
        <v>124</v>
      </c>
      <c r="AA115" s="8">
        <v>32270.700000000004</v>
      </c>
      <c r="AB115" s="8">
        <v>0</v>
      </c>
      <c r="AC115" s="8">
        <v>32270.700000000004</v>
      </c>
      <c r="AD115" s="8">
        <v>0</v>
      </c>
      <c r="AE115" s="8">
        <v>32270.700000000004</v>
      </c>
      <c r="AF115" s="8">
        <v>0</v>
      </c>
      <c r="AG115" s="1" t="s">
        <v>61</v>
      </c>
      <c r="AH115" s="1" t="s">
        <v>68</v>
      </c>
      <c r="AI115" s="1">
        <v>4</v>
      </c>
      <c r="AJ115" s="3">
        <v>45821</v>
      </c>
      <c r="AK115" s="3">
        <v>45817</v>
      </c>
      <c r="AL115" s="3">
        <v>45811</v>
      </c>
      <c r="AM115" s="3">
        <v>45818</v>
      </c>
      <c r="AN115" s="3">
        <v>45819</v>
      </c>
      <c r="AO115" s="3">
        <v>45819</v>
      </c>
      <c r="AP115" s="3">
        <v>45816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125</v>
      </c>
      <c r="BD115" s="56">
        <v>2320.6936060000003</v>
      </c>
    </row>
    <row r="116" spans="1:56" ht="27.75" customHeight="1" x14ac:dyDescent="0.45">
      <c r="A116" s="3">
        <v>45799</v>
      </c>
      <c r="B116" s="14" t="s">
        <v>418</v>
      </c>
      <c r="C116" s="9" t="s">
        <v>115</v>
      </c>
      <c r="D116" s="13" t="s">
        <v>391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45821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124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120</v>
      </c>
      <c r="AH116" s="1" t="s">
        <v>68</v>
      </c>
      <c r="AI116" s="1">
        <v>4</v>
      </c>
      <c r="AJ116" s="3">
        <v>45821</v>
      </c>
      <c r="AK116" s="3">
        <v>45817</v>
      </c>
      <c r="AL116" s="3">
        <v>45811</v>
      </c>
      <c r="AM116" s="3">
        <v>45818</v>
      </c>
      <c r="AN116" s="3">
        <v>45819</v>
      </c>
      <c r="AO116" s="3">
        <v>45819</v>
      </c>
      <c r="AP116" s="3">
        <v>45816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125</v>
      </c>
      <c r="BD116" s="56">
        <v>1547.1290706666666</v>
      </c>
    </row>
    <row r="117" spans="1:56" ht="27.75" customHeight="1" x14ac:dyDescent="0.45">
      <c r="A117" s="3">
        <v>45803</v>
      </c>
      <c r="B117" s="14" t="s">
        <v>416</v>
      </c>
      <c r="C117" s="9" t="s">
        <v>111</v>
      </c>
      <c r="D117" s="13" t="s">
        <v>417</v>
      </c>
      <c r="E117" s="9">
        <v>21</v>
      </c>
      <c r="F117" s="9">
        <v>40</v>
      </c>
      <c r="G117" s="9" t="s">
        <v>60</v>
      </c>
      <c r="H117" s="9" t="s">
        <v>66</v>
      </c>
      <c r="I117" s="9">
        <v>108</v>
      </c>
      <c r="J117" s="9" t="s">
        <v>57</v>
      </c>
      <c r="K117" s="9">
        <v>5</v>
      </c>
      <c r="L117" s="9" t="s">
        <v>91</v>
      </c>
      <c r="M117" s="10">
        <v>22</v>
      </c>
      <c r="N117" s="9">
        <v>42</v>
      </c>
      <c r="O117" s="9">
        <v>40</v>
      </c>
      <c r="P117" s="10">
        <v>113.97964300799998</v>
      </c>
      <c r="Q117" s="10">
        <v>0</v>
      </c>
      <c r="R117" s="10">
        <v>113.97964300799998</v>
      </c>
      <c r="S117" s="9" t="s">
        <v>71</v>
      </c>
      <c r="T117" s="12">
        <v>45831</v>
      </c>
      <c r="U117" s="11">
        <v>5000</v>
      </c>
      <c r="V117" s="10">
        <v>0</v>
      </c>
      <c r="W117" s="10">
        <v>5000</v>
      </c>
      <c r="X117" s="10">
        <v>0</v>
      </c>
      <c r="Y117" s="10">
        <v>5250</v>
      </c>
      <c r="Z117" s="9" t="s">
        <v>124</v>
      </c>
      <c r="AA117" s="8">
        <v>5797.55</v>
      </c>
      <c r="AB117" s="8">
        <v>0</v>
      </c>
      <c r="AC117" s="8">
        <v>5797.55</v>
      </c>
      <c r="AD117" s="8">
        <v>0</v>
      </c>
      <c r="AE117" s="8">
        <v>5797.55</v>
      </c>
      <c r="AF117" s="8">
        <v>0</v>
      </c>
      <c r="AG117" s="1" t="s">
        <v>121</v>
      </c>
      <c r="AH117" s="1" t="s">
        <v>68</v>
      </c>
      <c r="AI117" s="1">
        <v>4</v>
      </c>
      <c r="AJ117" s="3">
        <v>45831</v>
      </c>
      <c r="AK117" s="3">
        <v>45827</v>
      </c>
      <c r="AL117" s="3">
        <v>45821</v>
      </c>
      <c r="AM117" s="3">
        <v>45828</v>
      </c>
      <c r="AN117" s="3">
        <v>45829</v>
      </c>
      <c r="AO117" s="3">
        <v>45829</v>
      </c>
      <c r="AP117" s="3">
        <v>45826</v>
      </c>
      <c r="AQ117" s="3">
        <v>45830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416.92114566666663</v>
      </c>
    </row>
    <row r="118" spans="1:56" ht="27.75" customHeight="1" x14ac:dyDescent="0.45">
      <c r="A118" s="3" t="s">
        <v>141</v>
      </c>
      <c r="B118" s="14" t="s">
        <v>141</v>
      </c>
      <c r="C118" s="9" t="s">
        <v>115</v>
      </c>
      <c r="D118" s="13" t="s">
        <v>61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114</v>
      </c>
      <c r="T118" s="12">
        <v>45838</v>
      </c>
      <c r="U118" s="11">
        <v>130000</v>
      </c>
      <c r="V118" s="10">
        <v>0</v>
      </c>
      <c r="W118" s="10">
        <v>130000</v>
      </c>
      <c r="X118" s="10">
        <v>0</v>
      </c>
      <c r="Y118" s="10">
        <v>136500</v>
      </c>
      <c r="Z118" s="9" t="s">
        <v>124</v>
      </c>
      <c r="AA118" s="8">
        <v>139839.70000000001</v>
      </c>
      <c r="AB118" s="8">
        <v>0</v>
      </c>
      <c r="AC118" s="8">
        <v>139839.70000000001</v>
      </c>
      <c r="AD118" s="8">
        <v>0</v>
      </c>
      <c r="AE118" s="8">
        <v>139839.70000000001</v>
      </c>
      <c r="AF118" s="8">
        <v>0</v>
      </c>
      <c r="AG118" s="1" t="s">
        <v>120</v>
      </c>
      <c r="AH118" s="1" t="s">
        <v>68</v>
      </c>
      <c r="AI118" s="1">
        <v>4</v>
      </c>
      <c r="AJ118" s="3">
        <v>45838</v>
      </c>
      <c r="AK118" s="3">
        <v>45834</v>
      </c>
      <c r="AL118" s="3">
        <v>45828</v>
      </c>
      <c r="AM118" s="3">
        <v>45835</v>
      </c>
      <c r="AN118" s="3">
        <v>45836</v>
      </c>
      <c r="AO118" s="3">
        <v>45836</v>
      </c>
      <c r="AP118" s="3">
        <v>45833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125</v>
      </c>
      <c r="BD118" s="56">
        <v>10056.338959333332</v>
      </c>
    </row>
    <row r="119" spans="1:56" ht="27.75" customHeight="1" x14ac:dyDescent="0.45">
      <c r="A119" s="3">
        <v>45628</v>
      </c>
      <c r="B119" s="14" t="s">
        <v>226</v>
      </c>
      <c r="C119" s="9" t="s">
        <v>113</v>
      </c>
      <c r="D119" s="13" t="s">
        <v>153</v>
      </c>
      <c r="E119" s="9">
        <v>21</v>
      </c>
      <c r="F119" s="9">
        <v>37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93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114</v>
      </c>
      <c r="T119" s="12">
        <v>45838</v>
      </c>
      <c r="U119" s="11">
        <v>8000</v>
      </c>
      <c r="V119" s="10">
        <v>0</v>
      </c>
      <c r="W119" s="10">
        <v>8000</v>
      </c>
      <c r="X119" s="10">
        <v>0</v>
      </c>
      <c r="Y119" s="10">
        <v>8400</v>
      </c>
      <c r="Z119" s="9" t="s">
        <v>124</v>
      </c>
      <c r="AA119" s="8">
        <v>8605.52</v>
      </c>
      <c r="AB119" s="8">
        <v>0</v>
      </c>
      <c r="AC119" s="8">
        <v>8605.52</v>
      </c>
      <c r="AD119" s="8">
        <v>0</v>
      </c>
      <c r="AE119" s="8">
        <v>8605.52</v>
      </c>
      <c r="AF119" s="8">
        <v>0</v>
      </c>
      <c r="AG119" s="1" t="s">
        <v>120</v>
      </c>
      <c r="AH119" s="1" t="s">
        <v>68</v>
      </c>
      <c r="AI119" s="1">
        <v>4</v>
      </c>
      <c r="AJ119" s="3">
        <v>45838</v>
      </c>
      <c r="AK119" s="3">
        <v>45834</v>
      </c>
      <c r="AL119" s="3">
        <v>45828</v>
      </c>
      <c r="AM119" s="3">
        <v>45835</v>
      </c>
      <c r="AN119" s="3">
        <v>45836</v>
      </c>
      <c r="AO119" s="3">
        <v>45836</v>
      </c>
      <c r="AP119" s="3">
        <v>45833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253</v>
      </c>
      <c r="AZ119" s="2">
        <v>0</v>
      </c>
      <c r="BA119" s="2">
        <v>0</v>
      </c>
      <c r="BB119" s="2">
        <v>0</v>
      </c>
      <c r="BC119" s="1" t="s">
        <v>125</v>
      </c>
      <c r="BD119" s="56">
        <v>618.85162826666658</v>
      </c>
    </row>
    <row r="120" spans="1:56" ht="27.75" customHeight="1" x14ac:dyDescent="0.45">
      <c r="A120" s="3">
        <v>45800</v>
      </c>
      <c r="B120" s="14" t="s">
        <v>397</v>
      </c>
      <c r="C120" s="9" t="s">
        <v>80</v>
      </c>
      <c r="D120" s="13" t="s">
        <v>398</v>
      </c>
      <c r="E120" s="9">
        <v>21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92</v>
      </c>
      <c r="M120" s="10">
        <v>22</v>
      </c>
      <c r="N120" s="9">
        <v>42</v>
      </c>
      <c r="O120" s="9">
        <v>40</v>
      </c>
      <c r="P120" s="10">
        <v>113.97964300799998</v>
      </c>
      <c r="Q120" s="10">
        <v>0</v>
      </c>
      <c r="R120" s="10">
        <v>113.97964300799998</v>
      </c>
      <c r="S120" s="9" t="s">
        <v>67</v>
      </c>
      <c r="T120" s="12" t="s">
        <v>63</v>
      </c>
      <c r="U120" s="11">
        <v>5000</v>
      </c>
      <c r="V120" s="10">
        <v>0</v>
      </c>
      <c r="W120" s="10">
        <v>5000</v>
      </c>
      <c r="X120" s="10">
        <v>10420</v>
      </c>
      <c r="Y120" s="10">
        <v>0</v>
      </c>
      <c r="Z120" s="9" t="s">
        <v>124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120</v>
      </c>
      <c r="AH120" s="1" t="s">
        <v>68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 t="e">
        <v>#VALUE!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125</v>
      </c>
      <c r="BD120" s="56">
        <v>0</v>
      </c>
    </row>
    <row r="121" spans="1:56" ht="27.75" customHeight="1" x14ac:dyDescent="0.45">
      <c r="A121" s="3">
        <v>45800</v>
      </c>
      <c r="B121" s="14" t="s">
        <v>397</v>
      </c>
      <c r="C121" s="9" t="s">
        <v>80</v>
      </c>
      <c r="D121" s="13" t="s">
        <v>398</v>
      </c>
      <c r="E121" s="9">
        <v>21</v>
      </c>
      <c r="F121" s="9">
        <v>40</v>
      </c>
      <c r="G121" s="9" t="s">
        <v>60</v>
      </c>
      <c r="H121" s="9" t="s">
        <v>76</v>
      </c>
      <c r="I121" s="9">
        <v>108</v>
      </c>
      <c r="J121" s="9" t="s">
        <v>57</v>
      </c>
      <c r="K121" s="9">
        <v>5</v>
      </c>
      <c r="L121" s="9" t="s">
        <v>92</v>
      </c>
      <c r="M121" s="10">
        <v>22</v>
      </c>
      <c r="N121" s="9">
        <v>42</v>
      </c>
      <c r="O121" s="9">
        <v>40</v>
      </c>
      <c r="P121" s="10">
        <v>113.97964300799998</v>
      </c>
      <c r="Q121" s="10">
        <v>0</v>
      </c>
      <c r="R121" s="10">
        <v>113.97964300799998</v>
      </c>
      <c r="S121" s="9" t="s">
        <v>67</v>
      </c>
      <c r="T121" s="12" t="s">
        <v>63</v>
      </c>
      <c r="U121" s="11">
        <v>5000</v>
      </c>
      <c r="V121" s="10">
        <v>0</v>
      </c>
      <c r="W121" s="10">
        <v>5000</v>
      </c>
      <c r="X121" s="10">
        <v>0</v>
      </c>
      <c r="Y121" s="10">
        <v>5250</v>
      </c>
      <c r="Z121" s="9" t="s">
        <v>124</v>
      </c>
      <c r="AA121" s="8">
        <v>5797.55</v>
      </c>
      <c r="AB121" s="8">
        <v>5797.55</v>
      </c>
      <c r="AC121" s="8">
        <v>0</v>
      </c>
      <c r="AD121" s="8">
        <v>5797.55</v>
      </c>
      <c r="AE121" s="8">
        <v>0</v>
      </c>
      <c r="AF121" s="8">
        <v>0</v>
      </c>
      <c r="AG121" s="1" t="s">
        <v>120</v>
      </c>
      <c r="AH121" s="1" t="s">
        <v>68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 t="e">
        <v>#VALUE!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125</v>
      </c>
      <c r="BD121" s="56">
        <v>0</v>
      </c>
    </row>
    <row r="122" spans="1:56" ht="27.75" customHeight="1" x14ac:dyDescent="0.45">
      <c r="A122" s="3">
        <v>45798</v>
      </c>
      <c r="B122" s="14" t="s">
        <v>399</v>
      </c>
      <c r="C122" s="9" t="s">
        <v>111</v>
      </c>
      <c r="D122" s="13" t="s">
        <v>392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124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120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238.09713619999999</v>
      </c>
    </row>
    <row r="123" spans="1:56" ht="27.75" customHeight="1" x14ac:dyDescent="0.45">
      <c r="A123" s="3">
        <v>45631</v>
      </c>
      <c r="B123" s="14" t="s">
        <v>229</v>
      </c>
      <c r="C123" s="9" t="s">
        <v>113</v>
      </c>
      <c r="D123" s="13" t="s">
        <v>153</v>
      </c>
      <c r="E123" s="9">
        <v>21</v>
      </c>
      <c r="F123" s="9">
        <v>37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93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114</v>
      </c>
      <c r="T123" s="12">
        <v>45838</v>
      </c>
      <c r="U123" s="11">
        <v>16000</v>
      </c>
      <c r="V123" s="10">
        <v>0</v>
      </c>
      <c r="W123" s="10">
        <v>16000</v>
      </c>
      <c r="X123" s="10">
        <v>0</v>
      </c>
      <c r="Y123" s="10">
        <v>16800</v>
      </c>
      <c r="Z123" s="9" t="s">
        <v>124</v>
      </c>
      <c r="AA123" s="8">
        <v>17211.04</v>
      </c>
      <c r="AB123" s="8">
        <v>0</v>
      </c>
      <c r="AC123" s="8">
        <v>17211.04</v>
      </c>
      <c r="AD123" s="8">
        <v>0</v>
      </c>
      <c r="AE123" s="8">
        <v>17211.04</v>
      </c>
      <c r="AF123" s="8">
        <v>0</v>
      </c>
      <c r="AG123" s="1" t="s">
        <v>61</v>
      </c>
      <c r="AH123" s="1" t="s">
        <v>68</v>
      </c>
      <c r="AI123" s="1">
        <v>4</v>
      </c>
      <c r="AJ123" s="3">
        <v>45838</v>
      </c>
      <c r="AK123" s="3">
        <v>45834</v>
      </c>
      <c r="AL123" s="3">
        <v>45828</v>
      </c>
      <c r="AM123" s="3">
        <v>45835</v>
      </c>
      <c r="AN123" s="3">
        <v>45836</v>
      </c>
      <c r="AO123" s="3">
        <v>45836</v>
      </c>
      <c r="AP123" s="3">
        <v>45833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254</v>
      </c>
      <c r="AZ123" s="2">
        <v>0</v>
      </c>
      <c r="BA123" s="2">
        <v>0</v>
      </c>
      <c r="BB123" s="2">
        <v>0</v>
      </c>
      <c r="BC123" s="1" t="s">
        <v>125</v>
      </c>
      <c r="BD123" s="56">
        <v>1237.7032565333332</v>
      </c>
    </row>
    <row r="124" spans="1:56" ht="27.75" customHeight="1" x14ac:dyDescent="0.45">
      <c r="A124" s="3">
        <v>45631</v>
      </c>
      <c r="B124" s="14" t="s">
        <v>230</v>
      </c>
      <c r="C124" s="9" t="s">
        <v>113</v>
      </c>
      <c r="D124" s="13" t="s">
        <v>153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114</v>
      </c>
      <c r="T124" s="12" t="s">
        <v>63</v>
      </c>
      <c r="U124" s="11">
        <v>16000</v>
      </c>
      <c r="V124" s="10">
        <v>0</v>
      </c>
      <c r="W124" s="10">
        <v>16000</v>
      </c>
      <c r="X124" s="10">
        <v>0</v>
      </c>
      <c r="Y124" s="10">
        <v>16800</v>
      </c>
      <c r="Z124" s="9" t="s">
        <v>124</v>
      </c>
      <c r="AA124" s="8">
        <v>17211.04</v>
      </c>
      <c r="AB124" s="8">
        <v>0</v>
      </c>
      <c r="AC124" s="8">
        <v>17211.04</v>
      </c>
      <c r="AD124" s="8">
        <v>0</v>
      </c>
      <c r="AE124" s="8">
        <v>17211.04</v>
      </c>
      <c r="AF124" s="8">
        <v>0</v>
      </c>
      <c r="AG124" s="1" t="s">
        <v>120</v>
      </c>
      <c r="AH124" s="1" t="s">
        <v>68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255</v>
      </c>
      <c r="AZ124" s="2">
        <v>0</v>
      </c>
      <c r="BA124" s="2">
        <v>0</v>
      </c>
      <c r="BB124" s="2">
        <v>0</v>
      </c>
      <c r="BC124" s="1" t="s">
        <v>125</v>
      </c>
      <c r="BD124" s="56">
        <v>1237.7032565333332</v>
      </c>
    </row>
    <row r="125" spans="1:56" ht="27.75" customHeight="1" x14ac:dyDescent="0.45">
      <c r="A125" s="3" t="s">
        <v>141</v>
      </c>
      <c r="B125" s="14" t="s">
        <v>141</v>
      </c>
      <c r="C125" s="9" t="s">
        <v>113</v>
      </c>
      <c r="D125" s="13" t="s">
        <v>153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 t="s">
        <v>63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124</v>
      </c>
      <c r="AA125" s="8">
        <v>10756.900000000001</v>
      </c>
      <c r="AB125" s="8">
        <v>0</v>
      </c>
      <c r="AC125" s="8">
        <v>10756.900000000001</v>
      </c>
      <c r="AD125" s="8">
        <v>0</v>
      </c>
      <c r="AE125" s="8">
        <v>10756.900000000001</v>
      </c>
      <c r="AF125" s="8">
        <v>0</v>
      </c>
      <c r="AG125" s="1" t="s">
        <v>119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125</v>
      </c>
      <c r="BD125" s="56">
        <v>773.56453533333331</v>
      </c>
    </row>
    <row r="126" spans="1:56" ht="27.75" customHeight="1" x14ac:dyDescent="0.45">
      <c r="A126" s="3" t="s">
        <v>141</v>
      </c>
      <c r="B126" s="14" t="s">
        <v>141</v>
      </c>
      <c r="C126" s="9" t="s">
        <v>111</v>
      </c>
      <c r="D126" s="13" t="s">
        <v>61</v>
      </c>
      <c r="E126" s="9">
        <v>21</v>
      </c>
      <c r="F126" s="9">
        <v>40</v>
      </c>
      <c r="G126" s="9" t="s">
        <v>60</v>
      </c>
      <c r="H126" s="9" t="s">
        <v>66</v>
      </c>
      <c r="I126" s="9">
        <v>108</v>
      </c>
      <c r="J126" s="9" t="s">
        <v>57</v>
      </c>
      <c r="K126" s="9">
        <v>5</v>
      </c>
      <c r="L126" s="9" t="s">
        <v>91</v>
      </c>
      <c r="M126" s="10">
        <v>22</v>
      </c>
      <c r="N126" s="9">
        <v>42</v>
      </c>
      <c r="O126" s="9">
        <v>40</v>
      </c>
      <c r="P126" s="10">
        <v>227.95928601599996</v>
      </c>
      <c r="Q126" s="10">
        <v>0</v>
      </c>
      <c r="R126" s="10">
        <v>227.95928601599996</v>
      </c>
      <c r="S126" s="9" t="s">
        <v>67</v>
      </c>
      <c r="T126" s="12">
        <v>45838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124</v>
      </c>
      <c r="AA126" s="8">
        <v>11595.1</v>
      </c>
      <c r="AB126" s="8">
        <v>0</v>
      </c>
      <c r="AC126" s="8">
        <v>11595.1</v>
      </c>
      <c r="AD126" s="8">
        <v>0</v>
      </c>
      <c r="AE126" s="8">
        <v>11595.1</v>
      </c>
      <c r="AF126" s="8">
        <v>0</v>
      </c>
      <c r="AG126" s="1" t="s">
        <v>123</v>
      </c>
      <c r="AH126" s="1" t="s">
        <v>68</v>
      </c>
      <c r="AI126" s="1">
        <v>4</v>
      </c>
      <c r="AJ126" s="3">
        <v>45838</v>
      </c>
      <c r="AK126" s="3">
        <v>45834</v>
      </c>
      <c r="AL126" s="3">
        <v>45828</v>
      </c>
      <c r="AM126" s="3">
        <v>45835</v>
      </c>
      <c r="AN126" s="3">
        <v>45836</v>
      </c>
      <c r="AO126" s="3">
        <v>45836</v>
      </c>
      <c r="AP126" s="3">
        <v>45833</v>
      </c>
      <c r="AQ126" s="3">
        <v>45837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125</v>
      </c>
      <c r="BD126" s="56">
        <v>833.84229133333326</v>
      </c>
    </row>
    <row r="127" spans="1:56" ht="27.75" customHeight="1" x14ac:dyDescent="0.45">
      <c r="A127" s="3">
        <v>45066</v>
      </c>
      <c r="B127" s="14" t="s">
        <v>131</v>
      </c>
      <c r="C127" s="9" t="s">
        <v>80</v>
      </c>
      <c r="D127" s="13" t="s">
        <v>130</v>
      </c>
      <c r="E127" s="9">
        <v>21</v>
      </c>
      <c r="F127" s="9">
        <v>38</v>
      </c>
      <c r="G127" s="9" t="s">
        <v>60</v>
      </c>
      <c r="H127" s="9" t="s">
        <v>76</v>
      </c>
      <c r="I127" s="9">
        <v>102</v>
      </c>
      <c r="J127" s="9" t="s">
        <v>57</v>
      </c>
      <c r="K127" s="9">
        <v>5</v>
      </c>
      <c r="L127" s="9" t="s">
        <v>92</v>
      </c>
      <c r="M127" s="10">
        <v>22</v>
      </c>
      <c r="N127" s="9">
        <v>40</v>
      </c>
      <c r="O127" s="9">
        <v>40</v>
      </c>
      <c r="P127" s="10">
        <v>108.55204095999999</v>
      </c>
      <c r="Q127" s="10">
        <v>0</v>
      </c>
      <c r="R127" s="10">
        <v>108.55204095999999</v>
      </c>
      <c r="S127" s="9" t="s">
        <v>67</v>
      </c>
      <c r="T127" s="12" t="s">
        <v>63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124</v>
      </c>
      <c r="AA127" s="8">
        <v>5518.15</v>
      </c>
      <c r="AB127" s="8">
        <v>0</v>
      </c>
      <c r="AC127" s="8">
        <v>5518.15</v>
      </c>
      <c r="AD127" s="8">
        <v>0</v>
      </c>
      <c r="AE127" s="8">
        <v>5518.15</v>
      </c>
      <c r="AF127" s="8">
        <v>0</v>
      </c>
      <c r="AG127" s="1" t="s">
        <v>119</v>
      </c>
      <c r="AH127" s="1" t="s">
        <v>68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 t="e">
        <v>#VALUE!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125</v>
      </c>
      <c r="BD127" s="56">
        <v>396.82856033333326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21</v>
      </c>
      <c r="F128" s="9">
        <v>37</v>
      </c>
      <c r="G128" s="9">
        <v>0</v>
      </c>
      <c r="H128" s="9">
        <v>0</v>
      </c>
      <c r="I128" s="9">
        <v>74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 t="s">
        <v>83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124</v>
      </c>
      <c r="AA128" s="8">
        <v>425551.45776000002</v>
      </c>
      <c r="AB128" s="8">
        <v>51518.677760000006</v>
      </c>
      <c r="AC128" s="8">
        <v>374032.78</v>
      </c>
      <c r="AD128" s="8">
        <v>5797.55</v>
      </c>
      <c r="AE128" s="8">
        <v>419753.90776000003</v>
      </c>
      <c r="AF128" s="8" t="s">
        <v>58</v>
      </c>
      <c r="AG128" s="1" t="s">
        <v>121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126</v>
      </c>
      <c r="BD128" s="56">
        <v>0</v>
      </c>
    </row>
    <row r="129" spans="1:56" ht="27.75" customHeight="1" x14ac:dyDescent="0.45">
      <c r="A129" s="3">
        <v>9</v>
      </c>
      <c r="B129" s="14" t="s">
        <v>357</v>
      </c>
      <c r="C129" s="9" t="s">
        <v>352</v>
      </c>
      <c r="D129" s="13" t="s">
        <v>353</v>
      </c>
      <c r="E129" s="9">
        <v>22</v>
      </c>
      <c r="F129" s="9">
        <v>34</v>
      </c>
      <c r="G129" s="9" t="s">
        <v>60</v>
      </c>
      <c r="H129" s="9" t="s">
        <v>66</v>
      </c>
      <c r="I129" s="9">
        <v>115</v>
      </c>
      <c r="J129" s="9" t="s">
        <v>78</v>
      </c>
      <c r="K129" s="9">
        <v>5</v>
      </c>
      <c r="L129" s="9" t="s">
        <v>93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354</v>
      </c>
      <c r="T129" s="12">
        <v>45833</v>
      </c>
      <c r="U129" s="11">
        <v>239700</v>
      </c>
      <c r="V129" s="10">
        <v>0</v>
      </c>
      <c r="W129" s="10">
        <v>239700</v>
      </c>
      <c r="X129" s="10">
        <v>117200</v>
      </c>
      <c r="Y129" s="10">
        <v>128625</v>
      </c>
      <c r="Z129" s="9" t="s">
        <v>279</v>
      </c>
      <c r="AA129" s="8">
        <v>127579.27875</v>
      </c>
      <c r="AB129" s="8">
        <v>31742</v>
      </c>
      <c r="AC129" s="8">
        <v>95837.278749999998</v>
      </c>
      <c r="AD129" s="8">
        <v>0</v>
      </c>
      <c r="AE129" s="8">
        <v>127579.27875</v>
      </c>
      <c r="AF129" s="8" t="s">
        <v>355</v>
      </c>
      <c r="AG129" s="1" t="s">
        <v>121</v>
      </c>
      <c r="AH129" s="1" t="s">
        <v>68</v>
      </c>
      <c r="AI129" s="1">
        <v>4</v>
      </c>
      <c r="AJ129" s="3">
        <v>45833</v>
      </c>
      <c r="AK129" s="3">
        <v>45829</v>
      </c>
      <c r="AL129" s="3">
        <v>45823</v>
      </c>
      <c r="AM129" s="3">
        <v>45830</v>
      </c>
      <c r="AN129" s="3">
        <v>45831</v>
      </c>
      <c r="AO129" s="3">
        <v>45831</v>
      </c>
      <c r="AP129" s="3">
        <v>45828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281</v>
      </c>
      <c r="BD129" s="56">
        <v>10239.893776841667</v>
      </c>
    </row>
    <row r="130" spans="1:56" ht="27.75" customHeight="1" x14ac:dyDescent="0.45">
      <c r="A130" s="3">
        <v>0</v>
      </c>
      <c r="B130" s="14">
        <v>0</v>
      </c>
      <c r="C130" s="9">
        <v>0</v>
      </c>
      <c r="D130" s="13">
        <v>0</v>
      </c>
      <c r="E130" s="9">
        <v>21.6</v>
      </c>
      <c r="F130" s="9">
        <v>34</v>
      </c>
      <c r="G130" s="9">
        <v>0</v>
      </c>
      <c r="H130" s="9">
        <v>0</v>
      </c>
      <c r="I130" s="9">
        <v>97</v>
      </c>
      <c r="J130" s="9" t="s">
        <v>57</v>
      </c>
      <c r="K130" s="9">
        <v>5</v>
      </c>
      <c r="L130" s="9">
        <v>0</v>
      </c>
      <c r="M130" s="10">
        <v>0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>
        <v>0</v>
      </c>
      <c r="T130" s="12"/>
      <c r="U130" s="11">
        <v>0</v>
      </c>
      <c r="V130" s="10">
        <v>0</v>
      </c>
      <c r="W130" s="10">
        <v>0</v>
      </c>
      <c r="X130" s="10">
        <v>0</v>
      </c>
      <c r="Y130" s="10">
        <v>0</v>
      </c>
      <c r="Z130" s="9" t="s">
        <v>279</v>
      </c>
      <c r="AA130" s="8">
        <v>127579.27875</v>
      </c>
      <c r="AB130" s="8">
        <v>31742</v>
      </c>
      <c r="AC130" s="8">
        <v>95837.278749999998</v>
      </c>
      <c r="AD130" s="8">
        <v>0</v>
      </c>
      <c r="AE130" s="8">
        <v>127579.27875</v>
      </c>
      <c r="AF130" s="8" t="s">
        <v>58</v>
      </c>
      <c r="AG130" s="1" t="s">
        <v>121</v>
      </c>
      <c r="AH130" s="1">
        <v>0</v>
      </c>
      <c r="AI130" s="1" t="s">
        <v>15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1" t="s">
        <v>281</v>
      </c>
      <c r="BD130" s="56">
        <v>0</v>
      </c>
    </row>
    <row r="131" spans="1:56" ht="27.75" customHeight="1" x14ac:dyDescent="0.45">
      <c r="A131" s="3">
        <v>45797</v>
      </c>
      <c r="B131" s="14" t="s">
        <v>380</v>
      </c>
      <c r="C131" s="9" t="s">
        <v>234</v>
      </c>
      <c r="D131" s="13" t="s">
        <v>376</v>
      </c>
      <c r="E131" s="9">
        <v>23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93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>
        <v>45813</v>
      </c>
      <c r="U131" s="11">
        <v>5000</v>
      </c>
      <c r="V131" s="10">
        <v>0</v>
      </c>
      <c r="W131" s="10">
        <v>5000</v>
      </c>
      <c r="X131" s="10">
        <v>5000</v>
      </c>
      <c r="Y131" s="10">
        <v>0</v>
      </c>
      <c r="Z131" s="9" t="s">
        <v>84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307</v>
      </c>
      <c r="AG131" s="1" t="s">
        <v>121</v>
      </c>
      <c r="AH131" s="1" t="s">
        <v>68</v>
      </c>
      <c r="AI131" s="1">
        <v>4</v>
      </c>
      <c r="AJ131" s="3">
        <v>45813</v>
      </c>
      <c r="AK131" s="3">
        <v>45809</v>
      </c>
      <c r="AL131" s="3">
        <v>45803</v>
      </c>
      <c r="AM131" s="3">
        <v>45810</v>
      </c>
      <c r="AN131" s="3">
        <v>45811</v>
      </c>
      <c r="AO131" s="3">
        <v>45811</v>
      </c>
      <c r="AP131" s="3">
        <v>45808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105</v>
      </c>
      <c r="BD131" s="56">
        <v>0</v>
      </c>
    </row>
    <row r="132" spans="1:56" ht="27.75" customHeight="1" x14ac:dyDescent="0.45">
      <c r="A132" s="3">
        <v>45797</v>
      </c>
      <c r="B132" s="14" t="s">
        <v>380</v>
      </c>
      <c r="C132" s="9" t="s">
        <v>234</v>
      </c>
      <c r="D132" s="13" t="s">
        <v>312</v>
      </c>
      <c r="E132" s="9">
        <v>23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45813</v>
      </c>
      <c r="U132" s="11">
        <v>5000</v>
      </c>
      <c r="V132" s="10">
        <v>0</v>
      </c>
      <c r="W132" s="10">
        <v>5000</v>
      </c>
      <c r="X132" s="10">
        <v>5000</v>
      </c>
      <c r="Y132" s="10">
        <v>0</v>
      </c>
      <c r="Z132" s="9" t="s">
        <v>84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307</v>
      </c>
      <c r="AG132" s="1" t="s">
        <v>61</v>
      </c>
      <c r="AH132" s="1" t="s">
        <v>68</v>
      </c>
      <c r="AI132" s="1">
        <v>4</v>
      </c>
      <c r="AJ132" s="3">
        <v>45813</v>
      </c>
      <c r="AK132" s="3">
        <v>45809</v>
      </c>
      <c r="AL132" s="3">
        <v>45803</v>
      </c>
      <c r="AM132" s="3">
        <v>45810</v>
      </c>
      <c r="AN132" s="3">
        <v>45811</v>
      </c>
      <c r="AO132" s="3">
        <v>45811</v>
      </c>
      <c r="AP132" s="3">
        <v>45808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customHeight="1" x14ac:dyDescent="0.45">
      <c r="A133" s="3">
        <v>45797</v>
      </c>
      <c r="B133" s="14" t="s">
        <v>379</v>
      </c>
      <c r="C133" s="9" t="s">
        <v>234</v>
      </c>
      <c r="D133" s="13" t="s">
        <v>231</v>
      </c>
      <c r="E133" s="9">
        <v>23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45813</v>
      </c>
      <c r="U133" s="11">
        <v>5000</v>
      </c>
      <c r="V133" s="10">
        <v>0</v>
      </c>
      <c r="W133" s="10">
        <v>5000</v>
      </c>
      <c r="X133" s="10">
        <v>5000</v>
      </c>
      <c r="Y133" s="10">
        <v>0</v>
      </c>
      <c r="Z133" s="9" t="s">
        <v>84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307</v>
      </c>
      <c r="AG133" s="1" t="s">
        <v>61</v>
      </c>
      <c r="AH133" s="1" t="s">
        <v>68</v>
      </c>
      <c r="AI133" s="1">
        <v>4</v>
      </c>
      <c r="AJ133" s="3">
        <v>45813</v>
      </c>
      <c r="AK133" s="3">
        <v>45809</v>
      </c>
      <c r="AL133" s="3">
        <v>45803</v>
      </c>
      <c r="AM133" s="3">
        <v>45810</v>
      </c>
      <c r="AN133" s="3">
        <v>45811</v>
      </c>
      <c r="AO133" s="3">
        <v>45811</v>
      </c>
      <c r="AP133" s="3">
        <v>45808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45">
      <c r="A134" s="3">
        <v>45797</v>
      </c>
      <c r="B134" s="14" t="s">
        <v>379</v>
      </c>
      <c r="C134" s="9" t="s">
        <v>234</v>
      </c>
      <c r="D134" s="13" t="s">
        <v>306</v>
      </c>
      <c r="E134" s="9">
        <v>23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45813</v>
      </c>
      <c r="U134" s="11">
        <v>5000</v>
      </c>
      <c r="V134" s="10">
        <v>0</v>
      </c>
      <c r="W134" s="10">
        <v>5000</v>
      </c>
      <c r="X134" s="10">
        <v>5000</v>
      </c>
      <c r="Y134" s="10">
        <v>0</v>
      </c>
      <c r="Z134" s="9" t="s">
        <v>84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307</v>
      </c>
      <c r="AG134" s="1" t="s">
        <v>119</v>
      </c>
      <c r="AH134" s="1" t="s">
        <v>68</v>
      </c>
      <c r="AI134" s="1">
        <v>4</v>
      </c>
      <c r="AJ134" s="3">
        <v>45813</v>
      </c>
      <c r="AK134" s="3">
        <v>45809</v>
      </c>
      <c r="AL134" s="3">
        <v>45803</v>
      </c>
      <c r="AM134" s="3">
        <v>45810</v>
      </c>
      <c r="AN134" s="3">
        <v>45811</v>
      </c>
      <c r="AO134" s="3">
        <v>45811</v>
      </c>
      <c r="AP134" s="3">
        <v>45808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7.75" customHeight="1" x14ac:dyDescent="0.45">
      <c r="A135" s="3" t="s">
        <v>141</v>
      </c>
      <c r="B135" s="14" t="s">
        <v>141</v>
      </c>
      <c r="C135" s="9" t="s">
        <v>258</v>
      </c>
      <c r="D135" s="13" t="s">
        <v>61</v>
      </c>
      <c r="E135" s="9">
        <v>23</v>
      </c>
      <c r="F135" s="9">
        <v>34</v>
      </c>
      <c r="G135" s="9" t="s">
        <v>60</v>
      </c>
      <c r="H135" s="9" t="s">
        <v>66</v>
      </c>
      <c r="I135" s="9">
        <v>92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128</v>
      </c>
      <c r="T135" s="12">
        <v>45838</v>
      </c>
      <c r="U135" s="11">
        <v>10000</v>
      </c>
      <c r="V135" s="10">
        <v>0</v>
      </c>
      <c r="W135" s="10">
        <v>10000</v>
      </c>
      <c r="X135" s="10">
        <v>0</v>
      </c>
      <c r="Y135" s="10">
        <v>10500</v>
      </c>
      <c r="Z135" s="9" t="s">
        <v>84</v>
      </c>
      <c r="AA135" s="8">
        <v>9918.7000000000007</v>
      </c>
      <c r="AB135" s="8">
        <v>9918.7000000000007</v>
      </c>
      <c r="AC135" s="8">
        <v>0</v>
      </c>
      <c r="AD135" s="8">
        <v>0</v>
      </c>
      <c r="AE135" s="8">
        <v>9918.7000000000007</v>
      </c>
      <c r="AF135" s="8">
        <v>0</v>
      </c>
      <c r="AG135" s="1" t="s">
        <v>61</v>
      </c>
      <c r="AH135" s="1" t="s">
        <v>68</v>
      </c>
      <c r="AI135" s="1">
        <v>4</v>
      </c>
      <c r="AJ135" s="3">
        <v>45838</v>
      </c>
      <c r="AK135" s="3">
        <v>45834</v>
      </c>
      <c r="AL135" s="3">
        <v>45828</v>
      </c>
      <c r="AM135" s="3">
        <v>45835</v>
      </c>
      <c r="AN135" s="3">
        <v>45836</v>
      </c>
      <c r="AO135" s="3">
        <v>45836</v>
      </c>
      <c r="AP135" s="3">
        <v>45833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65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7.75" customHeight="1" x14ac:dyDescent="0.45">
      <c r="A136" s="3" t="s">
        <v>141</v>
      </c>
      <c r="B136" s="14" t="s">
        <v>141</v>
      </c>
      <c r="C136" s="9" t="s">
        <v>258</v>
      </c>
      <c r="D136" s="13" t="s">
        <v>61</v>
      </c>
      <c r="E136" s="9">
        <v>23</v>
      </c>
      <c r="F136" s="9">
        <v>34</v>
      </c>
      <c r="G136" s="9" t="s">
        <v>60</v>
      </c>
      <c r="H136" s="9">
        <v>0</v>
      </c>
      <c r="I136" s="9">
        <v>68</v>
      </c>
      <c r="J136" s="9" t="s">
        <v>57</v>
      </c>
      <c r="K136" s="9">
        <v>5</v>
      </c>
      <c r="L136" s="9" t="s">
        <v>93</v>
      </c>
      <c r="M136" s="10">
        <v>24</v>
      </c>
      <c r="N136" s="9">
        <v>37</v>
      </c>
      <c r="O136" s="9">
        <v>50</v>
      </c>
      <c r="P136" s="10">
        <v>273.84719423999996</v>
      </c>
      <c r="Q136" s="10">
        <v>0</v>
      </c>
      <c r="R136" s="10">
        <v>273.84719423999996</v>
      </c>
      <c r="S136" s="9" t="s">
        <v>128</v>
      </c>
      <c r="T136" s="12">
        <v>45838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84</v>
      </c>
      <c r="AA136" s="8">
        <v>9918.7000000000007</v>
      </c>
      <c r="AB136" s="8">
        <v>9918.7000000000007</v>
      </c>
      <c r="AC136" s="8">
        <v>0</v>
      </c>
      <c r="AD136" s="8">
        <v>0</v>
      </c>
      <c r="AE136" s="8">
        <v>0</v>
      </c>
      <c r="AF136" s="8">
        <v>0</v>
      </c>
      <c r="AG136" s="1" t="s">
        <v>119</v>
      </c>
      <c r="AH136" s="1" t="s">
        <v>72</v>
      </c>
      <c r="AI136" s="1">
        <v>3</v>
      </c>
      <c r="AJ136" s="3">
        <v>45838</v>
      </c>
      <c r="AK136" s="3">
        <v>0</v>
      </c>
      <c r="AL136" s="3">
        <v>45828</v>
      </c>
      <c r="AM136" s="3">
        <v>45835</v>
      </c>
      <c r="AN136" s="3">
        <v>45836</v>
      </c>
      <c r="AO136" s="3">
        <v>45836</v>
      </c>
      <c r="AP136" s="3">
        <v>45833</v>
      </c>
      <c r="AQ136" s="3">
        <v>45837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>
        <v>0</v>
      </c>
      <c r="B137" s="14">
        <v>0</v>
      </c>
      <c r="C137" s="9">
        <v>0</v>
      </c>
      <c r="D137" s="13">
        <v>0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>
        <v>0</v>
      </c>
      <c r="M137" s="10">
        <v>0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>
        <v>0</v>
      </c>
      <c r="T137" s="12"/>
      <c r="U137" s="11">
        <v>0</v>
      </c>
      <c r="V137" s="10">
        <v>0</v>
      </c>
      <c r="W137" s="10">
        <v>0</v>
      </c>
      <c r="X137" s="10">
        <v>0</v>
      </c>
      <c r="Y137" s="10">
        <v>0</v>
      </c>
      <c r="Z137" s="9" t="s">
        <v>84</v>
      </c>
      <c r="AA137" s="8">
        <v>19837.400000000001</v>
      </c>
      <c r="AB137" s="8">
        <v>19837.400000000001</v>
      </c>
      <c r="AC137" s="8">
        <v>0</v>
      </c>
      <c r="AD137" s="8">
        <v>0</v>
      </c>
      <c r="AE137" s="8">
        <v>9918.7000000000007</v>
      </c>
      <c r="AF137" s="8" t="s">
        <v>58</v>
      </c>
      <c r="AG137" s="1" t="s">
        <v>119</v>
      </c>
      <c r="AH137" s="1">
        <v>0</v>
      </c>
      <c r="AI137" s="1" t="s">
        <v>15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0</v>
      </c>
    </row>
    <row r="138" spans="1:56" ht="27.75" customHeight="1" x14ac:dyDescent="0.45">
      <c r="A138" s="3" t="s">
        <v>141</v>
      </c>
      <c r="B138" s="14" t="s">
        <v>141</v>
      </c>
      <c r="C138" s="9" t="s">
        <v>250</v>
      </c>
      <c r="D138" s="13" t="s">
        <v>61</v>
      </c>
      <c r="E138" s="9">
        <v>23</v>
      </c>
      <c r="F138" s="9">
        <v>34</v>
      </c>
      <c r="G138" s="9" t="s">
        <v>189</v>
      </c>
      <c r="H138" s="9">
        <v>0</v>
      </c>
      <c r="I138" s="9">
        <v>68</v>
      </c>
      <c r="J138" s="9" t="s">
        <v>57</v>
      </c>
      <c r="K138" s="9">
        <v>5</v>
      </c>
      <c r="L138" s="9" t="s">
        <v>92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>
        <v>45838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191</v>
      </c>
      <c r="AA138" s="8">
        <v>9918.7000000000007</v>
      </c>
      <c r="AB138" s="8">
        <v>0</v>
      </c>
      <c r="AC138" s="8">
        <v>9918.7000000000007</v>
      </c>
      <c r="AD138" s="8">
        <v>0</v>
      </c>
      <c r="AE138" s="8">
        <v>0</v>
      </c>
      <c r="AF138" s="8">
        <v>0</v>
      </c>
      <c r="AG138" s="1" t="s">
        <v>119</v>
      </c>
      <c r="AH138" s="1" t="s">
        <v>74</v>
      </c>
      <c r="AI138" s="1">
        <v>2</v>
      </c>
      <c r="AJ138" s="3">
        <v>45838</v>
      </c>
      <c r="AK138" s="3">
        <v>0</v>
      </c>
      <c r="AL138" s="3">
        <v>45829</v>
      </c>
      <c r="AM138" s="3">
        <v>45836</v>
      </c>
      <c r="AN138" s="3">
        <v>45837</v>
      </c>
      <c r="AO138" s="3">
        <v>45837</v>
      </c>
      <c r="AP138" s="3">
        <v>45833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65</v>
      </c>
      <c r="AY138" s="2">
        <v>0</v>
      </c>
      <c r="AZ138" s="2">
        <v>0</v>
      </c>
      <c r="BA138" s="2">
        <v>0</v>
      </c>
      <c r="BB138" s="2">
        <v>0</v>
      </c>
      <c r="BC138" s="1" t="s">
        <v>190</v>
      </c>
      <c r="BD138" s="56">
        <v>800.41704844444439</v>
      </c>
    </row>
    <row r="139" spans="1:56" ht="27.75" customHeight="1" x14ac:dyDescent="0.45">
      <c r="A139" s="3">
        <v>0</v>
      </c>
      <c r="B139" s="14">
        <v>0</v>
      </c>
      <c r="C139" s="9">
        <v>0</v>
      </c>
      <c r="D139" s="13">
        <v>0</v>
      </c>
      <c r="E139" s="9">
        <v>23</v>
      </c>
      <c r="F139" s="9">
        <v>34</v>
      </c>
      <c r="G139" s="9" t="s">
        <v>189</v>
      </c>
      <c r="H139" s="9">
        <v>0</v>
      </c>
      <c r="I139" s="9">
        <v>68</v>
      </c>
      <c r="J139" s="9" t="s">
        <v>57</v>
      </c>
      <c r="K139" s="9">
        <v>5</v>
      </c>
      <c r="L139" s="9">
        <v>0</v>
      </c>
      <c r="M139" s="10">
        <v>0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>
        <v>0</v>
      </c>
      <c r="T139" s="12"/>
      <c r="U139" s="11">
        <v>0</v>
      </c>
      <c r="V139" s="10">
        <v>0</v>
      </c>
      <c r="W139" s="10">
        <v>0</v>
      </c>
      <c r="X139" s="10">
        <v>0</v>
      </c>
      <c r="Y139" s="10">
        <v>0</v>
      </c>
      <c r="Z139" s="9" t="s">
        <v>191</v>
      </c>
      <c r="AA139" s="8">
        <v>9918.7000000000007</v>
      </c>
      <c r="AB139" s="8">
        <v>0</v>
      </c>
      <c r="AC139" s="8">
        <v>9918.7000000000007</v>
      </c>
      <c r="AD139" s="8">
        <v>0</v>
      </c>
      <c r="AE139" s="8">
        <v>0</v>
      </c>
      <c r="AF139" s="8">
        <v>0</v>
      </c>
      <c r="AG139" s="1" t="s">
        <v>120</v>
      </c>
      <c r="AH139" s="1">
        <v>0</v>
      </c>
      <c r="AI139" s="1" t="s">
        <v>15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0</v>
      </c>
    </row>
    <row r="140" spans="1:56" ht="27.75" customHeight="1" x14ac:dyDescent="0.45">
      <c r="A140" s="3">
        <v>45810</v>
      </c>
      <c r="B140" s="14" t="s">
        <v>133</v>
      </c>
      <c r="C140" s="9" t="s">
        <v>448</v>
      </c>
      <c r="D140" s="13" t="s">
        <v>325</v>
      </c>
      <c r="E140" s="9">
        <v>23</v>
      </c>
      <c r="F140" s="9">
        <v>37</v>
      </c>
      <c r="G140" s="9" t="s">
        <v>60</v>
      </c>
      <c r="H140" s="9">
        <v>0</v>
      </c>
      <c r="I140" s="9">
        <v>85</v>
      </c>
      <c r="J140" s="9" t="s">
        <v>57</v>
      </c>
      <c r="K140" s="9">
        <v>5</v>
      </c>
      <c r="L140" s="9" t="s">
        <v>93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>
        <v>45817</v>
      </c>
      <c r="U140" s="11">
        <v>10000</v>
      </c>
      <c r="V140" s="10">
        <v>0</v>
      </c>
      <c r="W140" s="10">
        <v>10000</v>
      </c>
      <c r="X140" s="10">
        <v>0</v>
      </c>
      <c r="Y140" s="10">
        <v>10500</v>
      </c>
      <c r="Z140" s="9" t="s">
        <v>244</v>
      </c>
      <c r="AA140" s="8">
        <v>10756.900000000001</v>
      </c>
      <c r="AB140" s="8">
        <v>6000</v>
      </c>
      <c r="AC140" s="8">
        <v>4756.9000000000015</v>
      </c>
      <c r="AD140" s="8">
        <v>0</v>
      </c>
      <c r="AE140" s="8">
        <v>0</v>
      </c>
      <c r="AF140" s="8" t="s">
        <v>421</v>
      </c>
      <c r="AG140" s="1" t="s">
        <v>119</v>
      </c>
      <c r="AH140" s="1" t="s">
        <v>74</v>
      </c>
      <c r="AI140" s="1">
        <v>2</v>
      </c>
      <c r="AJ140" s="3">
        <v>45817</v>
      </c>
      <c r="AK140" s="3">
        <v>0</v>
      </c>
      <c r="AL140" s="3">
        <v>45808</v>
      </c>
      <c r="AM140" s="3">
        <v>45815</v>
      </c>
      <c r="AN140" s="3">
        <v>45816</v>
      </c>
      <c r="AO140" s="3">
        <v>45816</v>
      </c>
      <c r="AP140" s="3">
        <v>45812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65</v>
      </c>
      <c r="AY140" s="2">
        <v>0</v>
      </c>
      <c r="AZ140" s="2">
        <v>0</v>
      </c>
      <c r="BA140" s="2">
        <v>0</v>
      </c>
      <c r="BB140" s="2">
        <v>0</v>
      </c>
      <c r="BC140" s="1" t="s">
        <v>108</v>
      </c>
      <c r="BD140" s="56">
        <v>419.40001666666666</v>
      </c>
    </row>
    <row r="141" spans="1:56" ht="27.75" customHeight="1" x14ac:dyDescent="0.45">
      <c r="A141" s="3">
        <v>45727</v>
      </c>
      <c r="B141" s="14" t="s">
        <v>300</v>
      </c>
      <c r="C141" s="9" t="s">
        <v>115</v>
      </c>
      <c r="D141" s="13" t="s">
        <v>59</v>
      </c>
      <c r="E141" s="9">
        <v>23</v>
      </c>
      <c r="F141" s="9">
        <v>40</v>
      </c>
      <c r="G141" s="9" t="s">
        <v>60</v>
      </c>
      <c r="H141" s="9" t="s">
        <v>66</v>
      </c>
      <c r="I141" s="9">
        <v>125</v>
      </c>
      <c r="J141" s="9" t="s">
        <v>57</v>
      </c>
      <c r="K141" s="9">
        <v>5</v>
      </c>
      <c r="L141" s="9" t="s">
        <v>221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63</v>
      </c>
      <c r="U141" s="11">
        <v>1000</v>
      </c>
      <c r="V141" s="10">
        <v>0</v>
      </c>
      <c r="W141" s="10">
        <v>1000</v>
      </c>
      <c r="X141" s="10">
        <v>0</v>
      </c>
      <c r="Y141" s="10">
        <v>0</v>
      </c>
      <c r="Z141" s="9" t="s">
        <v>244</v>
      </c>
      <c r="AA141" s="8">
        <v>1159.5100000000002</v>
      </c>
      <c r="AB141" s="8">
        <v>0</v>
      </c>
      <c r="AC141" s="8">
        <v>1159.5100000000002</v>
      </c>
      <c r="AD141" s="8">
        <v>0</v>
      </c>
      <c r="AE141" s="8">
        <v>1159.5100000000002</v>
      </c>
      <c r="AF141" s="8" t="s">
        <v>247</v>
      </c>
      <c r="AG141" s="1" t="s">
        <v>119</v>
      </c>
      <c r="AH141" s="1" t="s">
        <v>156</v>
      </c>
      <c r="AI141" s="1">
        <v>2</v>
      </c>
      <c r="AJ141" s="3" t="s">
        <v>63</v>
      </c>
      <c r="AK141" s="3" t="e">
        <v>#VALUE!</v>
      </c>
      <c r="AL141" s="3">
        <v>0</v>
      </c>
      <c r="AM141" s="3">
        <v>0</v>
      </c>
      <c r="AN141" s="3">
        <v>0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152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102.23013166666668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23</v>
      </c>
      <c r="F142" s="9">
        <v>37</v>
      </c>
      <c r="G142" s="9">
        <v>0</v>
      </c>
      <c r="H142" s="9">
        <v>0</v>
      </c>
      <c r="I142" s="9">
        <v>85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244</v>
      </c>
      <c r="AA142" s="8">
        <v>11916.410000000002</v>
      </c>
      <c r="AB142" s="8">
        <v>6000</v>
      </c>
      <c r="AC142" s="8">
        <v>5916.4100000000017</v>
      </c>
      <c r="AD142" s="8">
        <v>0</v>
      </c>
      <c r="AE142" s="8">
        <v>1159.5100000000002</v>
      </c>
      <c r="AF142" s="8" t="s">
        <v>58</v>
      </c>
      <c r="AG142" s="1" t="s">
        <v>119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245</v>
      </c>
      <c r="BD142" s="56">
        <v>0</v>
      </c>
    </row>
    <row r="143" spans="1:56" ht="27.75" customHeight="1" x14ac:dyDescent="0.45">
      <c r="A143" s="3">
        <v>45601</v>
      </c>
      <c r="B143" s="14" t="s">
        <v>216</v>
      </c>
      <c r="C143" s="9" t="s">
        <v>94</v>
      </c>
      <c r="D143" s="13" t="s">
        <v>110</v>
      </c>
      <c r="E143" s="9">
        <v>23</v>
      </c>
      <c r="F143" s="9">
        <v>37</v>
      </c>
      <c r="G143" s="9" t="s">
        <v>60</v>
      </c>
      <c r="H143" s="9">
        <v>0</v>
      </c>
      <c r="I143" s="9">
        <v>130</v>
      </c>
      <c r="J143" s="9" t="s">
        <v>57</v>
      </c>
      <c r="K143" s="9">
        <v>5</v>
      </c>
      <c r="L143" s="9" t="s">
        <v>92</v>
      </c>
      <c r="M143" s="10">
        <v>24</v>
      </c>
      <c r="N143" s="9">
        <v>40</v>
      </c>
      <c r="O143" s="9">
        <v>55</v>
      </c>
      <c r="P143" s="10">
        <v>4884.8418431999999</v>
      </c>
      <c r="Q143" s="10">
        <v>0</v>
      </c>
      <c r="R143" s="10">
        <v>4884.8418431999999</v>
      </c>
      <c r="S143" s="9" t="s">
        <v>100</v>
      </c>
      <c r="T143" s="12">
        <v>45838</v>
      </c>
      <c r="U143" s="11">
        <v>150000</v>
      </c>
      <c r="V143" s="10">
        <v>0</v>
      </c>
      <c r="W143" s="10">
        <v>150000</v>
      </c>
      <c r="X143" s="10">
        <v>0</v>
      </c>
      <c r="Y143" s="10">
        <v>157500</v>
      </c>
      <c r="Z143" s="9" t="s">
        <v>101</v>
      </c>
      <c r="AA143" s="8">
        <v>161353.5</v>
      </c>
      <c r="AB143" s="8">
        <v>37959</v>
      </c>
      <c r="AC143" s="8">
        <v>123394.5</v>
      </c>
      <c r="AD143" s="8">
        <v>0</v>
      </c>
      <c r="AE143" s="8">
        <v>0</v>
      </c>
      <c r="AF143" s="8">
        <v>0</v>
      </c>
      <c r="AG143" s="1" t="s">
        <v>120</v>
      </c>
      <c r="AH143" s="1" t="s">
        <v>72</v>
      </c>
      <c r="AI143" s="1">
        <v>3</v>
      </c>
      <c r="AJ143" s="3">
        <v>45838</v>
      </c>
      <c r="AK143" s="3">
        <v>0</v>
      </c>
      <c r="AL143" s="3">
        <v>45828</v>
      </c>
      <c r="AM143" s="3">
        <v>45835</v>
      </c>
      <c r="AN143" s="3">
        <v>45836</v>
      </c>
      <c r="AO143" s="3">
        <v>45836</v>
      </c>
      <c r="AP143" s="3">
        <v>45833</v>
      </c>
      <c r="AQ143" s="3">
        <v>45837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117</v>
      </c>
      <c r="BD143" s="56">
        <v>15807.28104125</v>
      </c>
    </row>
    <row r="144" spans="1:56" ht="27.75" customHeight="1" x14ac:dyDescent="0.45">
      <c r="A144" s="3">
        <v>45601</v>
      </c>
      <c r="B144" s="14" t="s">
        <v>216</v>
      </c>
      <c r="C144" s="9" t="s">
        <v>94</v>
      </c>
      <c r="D144" s="13" t="s">
        <v>151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92</v>
      </c>
      <c r="M144" s="10">
        <v>24</v>
      </c>
      <c r="N144" s="9">
        <v>40</v>
      </c>
      <c r="O144" s="9">
        <v>55</v>
      </c>
      <c r="P144" s="10">
        <v>0</v>
      </c>
      <c r="Q144" s="10">
        <v>0</v>
      </c>
      <c r="R144" s="10">
        <v>0</v>
      </c>
      <c r="S144" s="9" t="s">
        <v>100</v>
      </c>
      <c r="T144" s="12" t="s">
        <v>63</v>
      </c>
      <c r="U144" s="11">
        <v>60000</v>
      </c>
      <c r="V144" s="10">
        <v>60000</v>
      </c>
      <c r="W144" s="10">
        <v>0</v>
      </c>
      <c r="X144" s="10">
        <v>0</v>
      </c>
      <c r="Y144" s="10">
        <v>0</v>
      </c>
      <c r="Z144" s="9" t="s">
        <v>276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 t="s">
        <v>277</v>
      </c>
      <c r="AG144" s="1" t="s">
        <v>120</v>
      </c>
      <c r="AH144" s="1" t="s">
        <v>72</v>
      </c>
      <c r="AI144" s="1">
        <v>3</v>
      </c>
      <c r="AJ144" s="3" t="s">
        <v>63</v>
      </c>
      <c r="AK144" s="3">
        <v>0</v>
      </c>
      <c r="AL144" s="3" t="e">
        <v>#VALUE!</v>
      </c>
      <c r="AM144" s="3" t="e">
        <v>#VALUE!</v>
      </c>
      <c r="AN144" s="3" t="e">
        <v>#VALUE!</v>
      </c>
      <c r="AO144" s="3" t="e">
        <v>#VALUE!</v>
      </c>
      <c r="AP144" s="3" t="e">
        <v>#VALUE!</v>
      </c>
      <c r="AQ144" s="3" t="e">
        <v>#VALUE!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 t="s">
        <v>292</v>
      </c>
      <c r="AZ144" s="2">
        <v>0</v>
      </c>
      <c r="BA144" s="2">
        <v>0</v>
      </c>
      <c r="BB144" s="2">
        <v>0</v>
      </c>
      <c r="BC144" s="1" t="s">
        <v>117</v>
      </c>
      <c r="BD144" s="56">
        <v>0</v>
      </c>
    </row>
    <row r="145" spans="1:56" ht="27.75" customHeight="1" x14ac:dyDescent="0.45">
      <c r="A145" s="3">
        <v>45601</v>
      </c>
      <c r="B145" s="14" t="s">
        <v>216</v>
      </c>
      <c r="C145" s="9" t="s">
        <v>94</v>
      </c>
      <c r="D145" s="13" t="s">
        <v>151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92</v>
      </c>
      <c r="M145" s="10">
        <v>24</v>
      </c>
      <c r="N145" s="9">
        <v>40</v>
      </c>
      <c r="O145" s="9">
        <v>55</v>
      </c>
      <c r="P145" s="10">
        <v>4722.0137817599998</v>
      </c>
      <c r="Q145" s="10">
        <v>264</v>
      </c>
      <c r="R145" s="10">
        <v>4458.0137817599998</v>
      </c>
      <c r="S145" s="9" t="s">
        <v>100</v>
      </c>
      <c r="T145" s="12" t="s">
        <v>63</v>
      </c>
      <c r="U145" s="11">
        <v>200000</v>
      </c>
      <c r="V145" s="10">
        <v>55000</v>
      </c>
      <c r="W145" s="10">
        <v>145000</v>
      </c>
      <c r="X145" s="10">
        <v>0</v>
      </c>
      <c r="Y145" s="10">
        <v>152250</v>
      </c>
      <c r="Z145" s="9" t="s">
        <v>276</v>
      </c>
      <c r="AA145" s="8">
        <v>155975.05000000002</v>
      </c>
      <c r="AB145" s="8">
        <v>0</v>
      </c>
      <c r="AC145" s="8">
        <v>155975.05000000002</v>
      </c>
      <c r="AD145" s="8">
        <v>0</v>
      </c>
      <c r="AE145" s="8">
        <v>0</v>
      </c>
      <c r="AF145" s="8" t="s">
        <v>277</v>
      </c>
      <c r="AG145" s="1" t="s">
        <v>120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 t="s">
        <v>377</v>
      </c>
      <c r="AZ145" s="2">
        <v>0</v>
      </c>
      <c r="BA145" s="2">
        <v>0</v>
      </c>
      <c r="BB145" s="2">
        <v>0</v>
      </c>
      <c r="BC145" s="1" t="s">
        <v>117</v>
      </c>
      <c r="BD145" s="56">
        <v>19980.967148236115</v>
      </c>
    </row>
    <row r="146" spans="1:56" ht="27.75" customHeight="1" x14ac:dyDescent="0.45">
      <c r="A146" s="3">
        <v>45601</v>
      </c>
      <c r="B146" s="14" t="s">
        <v>216</v>
      </c>
      <c r="C146" s="9" t="s">
        <v>94</v>
      </c>
      <c r="D146" s="13" t="s">
        <v>151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92</v>
      </c>
      <c r="M146" s="10">
        <v>24</v>
      </c>
      <c r="N146" s="9">
        <v>40</v>
      </c>
      <c r="O146" s="9">
        <v>55</v>
      </c>
      <c r="P146" s="10">
        <v>6513.1224575999995</v>
      </c>
      <c r="Q146" s="10">
        <v>0</v>
      </c>
      <c r="R146" s="10">
        <v>6513.1224575999995</v>
      </c>
      <c r="S146" s="9" t="s">
        <v>100</v>
      </c>
      <c r="T146" s="12" t="s">
        <v>63</v>
      </c>
      <c r="U146" s="11">
        <v>200000</v>
      </c>
      <c r="V146" s="10">
        <v>0</v>
      </c>
      <c r="W146" s="10">
        <v>200000</v>
      </c>
      <c r="X146" s="10">
        <v>0</v>
      </c>
      <c r="Y146" s="10">
        <v>210000</v>
      </c>
      <c r="Z146" s="9" t="s">
        <v>276</v>
      </c>
      <c r="AA146" s="8">
        <v>215138.00000000003</v>
      </c>
      <c r="AB146" s="8">
        <v>0</v>
      </c>
      <c r="AC146" s="8">
        <v>215138.00000000003</v>
      </c>
      <c r="AD146" s="8">
        <v>0</v>
      </c>
      <c r="AE146" s="8">
        <v>0</v>
      </c>
      <c r="AF146" s="8" t="s">
        <v>277</v>
      </c>
      <c r="AG146" s="1" t="s">
        <v>119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45858</v>
      </c>
      <c r="AZ146" s="2">
        <v>0</v>
      </c>
      <c r="BA146" s="2">
        <v>0</v>
      </c>
      <c r="BB146" s="2">
        <v>0</v>
      </c>
      <c r="BC146" s="1" t="s">
        <v>117</v>
      </c>
      <c r="BD146" s="56">
        <v>27559.954687222227</v>
      </c>
    </row>
    <row r="147" spans="1:56" ht="27.75" customHeight="1" x14ac:dyDescent="0.45">
      <c r="A147" s="3">
        <v>45601</v>
      </c>
      <c r="B147" s="14" t="s">
        <v>216</v>
      </c>
      <c r="C147" s="9" t="s">
        <v>94</v>
      </c>
      <c r="D147" s="13" t="s">
        <v>151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92</v>
      </c>
      <c r="M147" s="10">
        <v>24</v>
      </c>
      <c r="N147" s="9">
        <v>40</v>
      </c>
      <c r="O147" s="9">
        <v>55</v>
      </c>
      <c r="P147" s="10">
        <v>6513.1224575999995</v>
      </c>
      <c r="Q147" s="10">
        <v>0</v>
      </c>
      <c r="R147" s="10">
        <v>6513.1224575999995</v>
      </c>
      <c r="S147" s="9" t="s">
        <v>100</v>
      </c>
      <c r="T147" s="12" t="s">
        <v>63</v>
      </c>
      <c r="U147" s="11">
        <v>200000</v>
      </c>
      <c r="V147" s="10">
        <v>0</v>
      </c>
      <c r="W147" s="10">
        <v>200000</v>
      </c>
      <c r="X147" s="10">
        <v>0</v>
      </c>
      <c r="Y147" s="10">
        <v>210000</v>
      </c>
      <c r="Z147" s="9" t="s">
        <v>101</v>
      </c>
      <c r="AA147" s="8">
        <v>215138.00000000003</v>
      </c>
      <c r="AB147" s="8">
        <v>0</v>
      </c>
      <c r="AC147" s="8">
        <v>215138.00000000003</v>
      </c>
      <c r="AD147" s="8">
        <v>0</v>
      </c>
      <c r="AE147" s="8">
        <v>0</v>
      </c>
      <c r="AF147" s="8" t="s">
        <v>277</v>
      </c>
      <c r="AG147" s="1" t="s">
        <v>119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45889</v>
      </c>
      <c r="AZ147" s="2">
        <v>0</v>
      </c>
      <c r="BA147" s="2">
        <v>0</v>
      </c>
      <c r="BB147" s="2">
        <v>0</v>
      </c>
      <c r="BC147" s="1" t="s">
        <v>117</v>
      </c>
      <c r="BD147" s="56">
        <v>27559.954687222227</v>
      </c>
    </row>
    <row r="148" spans="1:56" ht="27.75" customHeight="1" x14ac:dyDescent="0.45">
      <c r="A148" s="3">
        <v>45601</v>
      </c>
      <c r="B148" s="14" t="s">
        <v>216</v>
      </c>
      <c r="C148" s="9" t="s">
        <v>94</v>
      </c>
      <c r="D148" s="13" t="s">
        <v>151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40</v>
      </c>
      <c r="O148" s="9">
        <v>55</v>
      </c>
      <c r="P148" s="10">
        <v>3461.0081427440637</v>
      </c>
      <c r="Q148" s="10">
        <v>0</v>
      </c>
      <c r="R148" s="10">
        <v>3461.0081427440637</v>
      </c>
      <c r="S148" s="9" t="s">
        <v>100</v>
      </c>
      <c r="T148" s="12" t="s">
        <v>63</v>
      </c>
      <c r="U148" s="11">
        <v>106278</v>
      </c>
      <c r="V148" s="10">
        <v>0</v>
      </c>
      <c r="W148" s="10">
        <v>106278</v>
      </c>
      <c r="X148" s="10">
        <v>0</v>
      </c>
      <c r="Y148" s="10">
        <v>111591.90000000001</v>
      </c>
      <c r="Z148" s="9" t="s">
        <v>101</v>
      </c>
      <c r="AA148" s="8">
        <v>114322.18182000001</v>
      </c>
      <c r="AB148" s="8">
        <v>0</v>
      </c>
      <c r="AC148" s="8">
        <v>114322.18182000001</v>
      </c>
      <c r="AD148" s="8">
        <v>0</v>
      </c>
      <c r="AE148" s="8">
        <v>0</v>
      </c>
      <c r="AF148" s="8" t="s">
        <v>277</v>
      </c>
      <c r="AG148" s="1" t="s">
        <v>119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117</v>
      </c>
      <c r="BD148" s="56">
        <v>14645.084321243019</v>
      </c>
    </row>
    <row r="149" spans="1:56" ht="27.75" customHeight="1" x14ac:dyDescent="0.45">
      <c r="A149" s="3">
        <v>45601</v>
      </c>
      <c r="B149" s="14" t="s">
        <v>216</v>
      </c>
      <c r="C149" s="9" t="s">
        <v>94</v>
      </c>
      <c r="D149" s="13" t="s">
        <v>151</v>
      </c>
      <c r="E149" s="9">
        <v>23</v>
      </c>
      <c r="F149" s="9">
        <v>37</v>
      </c>
      <c r="G149" s="9" t="s">
        <v>60</v>
      </c>
      <c r="H149" s="9">
        <v>0</v>
      </c>
      <c r="I149" s="9">
        <v>130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40</v>
      </c>
      <c r="O149" s="9">
        <v>55</v>
      </c>
      <c r="P149" s="10">
        <v>0</v>
      </c>
      <c r="Q149" s="10">
        <v>0</v>
      </c>
      <c r="R149" s="10">
        <v>0</v>
      </c>
      <c r="S149" s="9" t="s">
        <v>100</v>
      </c>
      <c r="T149" s="12" t="s">
        <v>137</v>
      </c>
      <c r="U149" s="11">
        <v>10000</v>
      </c>
      <c r="V149" s="10">
        <v>12607</v>
      </c>
      <c r="W149" s="10">
        <v>0</v>
      </c>
      <c r="X149" s="10">
        <v>56730</v>
      </c>
      <c r="Y149" s="10">
        <v>0</v>
      </c>
      <c r="Z149" s="9" t="s">
        <v>276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119</v>
      </c>
      <c r="AH149" s="1" t="s">
        <v>72</v>
      </c>
      <c r="AI149" s="1">
        <v>3</v>
      </c>
      <c r="AJ149" s="3" t="s">
        <v>137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 t="s">
        <v>280</v>
      </c>
      <c r="AZ149" s="2">
        <v>0</v>
      </c>
      <c r="BA149" s="2">
        <v>0</v>
      </c>
      <c r="BB149" s="2">
        <v>0</v>
      </c>
      <c r="BC149" s="1" t="s">
        <v>117</v>
      </c>
      <c r="BD149" s="56">
        <v>0</v>
      </c>
    </row>
    <row r="150" spans="1:56" ht="27.75" customHeight="1" x14ac:dyDescent="0.45">
      <c r="A150" s="3">
        <v>45601</v>
      </c>
      <c r="B150" s="14" t="s">
        <v>216</v>
      </c>
      <c r="C150" s="9" t="s">
        <v>94</v>
      </c>
      <c r="D150" s="13" t="s">
        <v>110</v>
      </c>
      <c r="E150" s="9">
        <v>23</v>
      </c>
      <c r="F150" s="9">
        <v>37</v>
      </c>
      <c r="G150" s="9" t="s">
        <v>60</v>
      </c>
      <c r="H150" s="9">
        <v>0</v>
      </c>
      <c r="I150" s="9">
        <v>130</v>
      </c>
      <c r="J150" s="9" t="s">
        <v>57</v>
      </c>
      <c r="K150" s="9">
        <v>5</v>
      </c>
      <c r="L150" s="9" t="s">
        <v>92</v>
      </c>
      <c r="M150" s="10">
        <v>24</v>
      </c>
      <c r="N150" s="9">
        <v>40</v>
      </c>
      <c r="O150" s="9">
        <v>55</v>
      </c>
      <c r="P150" s="10">
        <v>0</v>
      </c>
      <c r="Q150" s="10">
        <v>0</v>
      </c>
      <c r="R150" s="10">
        <v>0</v>
      </c>
      <c r="S150" s="9" t="s">
        <v>100</v>
      </c>
      <c r="T150" s="12" t="s">
        <v>137</v>
      </c>
      <c r="U150" s="11">
        <v>7920</v>
      </c>
      <c r="V150" s="10">
        <v>7920</v>
      </c>
      <c r="W150" s="10">
        <v>0</v>
      </c>
      <c r="X150" s="10">
        <v>12600</v>
      </c>
      <c r="Y150" s="10">
        <v>0</v>
      </c>
      <c r="Z150" s="9" t="s">
        <v>276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119</v>
      </c>
      <c r="AH150" s="1" t="s">
        <v>72</v>
      </c>
      <c r="AI150" s="1">
        <v>3</v>
      </c>
      <c r="AJ150" s="3" t="s">
        <v>137</v>
      </c>
      <c r="AK150" s="3">
        <v>0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117</v>
      </c>
      <c r="BD150" s="56">
        <v>0</v>
      </c>
    </row>
    <row r="151" spans="1:56" ht="27.75" customHeight="1" x14ac:dyDescent="0.45">
      <c r="A151" s="3">
        <v>0</v>
      </c>
      <c r="B151" s="14">
        <v>0</v>
      </c>
      <c r="C151" s="9">
        <v>0</v>
      </c>
      <c r="D151" s="13">
        <v>0</v>
      </c>
      <c r="E151" s="9">
        <v>23</v>
      </c>
      <c r="F151" s="9">
        <v>37</v>
      </c>
      <c r="G151" s="9">
        <v>0</v>
      </c>
      <c r="H151" s="9">
        <v>0</v>
      </c>
      <c r="I151" s="9">
        <v>128</v>
      </c>
      <c r="J151" s="9" t="s">
        <v>57</v>
      </c>
      <c r="K151" s="9">
        <v>5</v>
      </c>
      <c r="L151" s="9">
        <v>0</v>
      </c>
      <c r="M151" s="10">
        <v>0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>
        <v>0</v>
      </c>
      <c r="T151" s="12"/>
      <c r="U151" s="11">
        <v>0</v>
      </c>
      <c r="V151" s="10">
        <v>0</v>
      </c>
      <c r="W151" s="10">
        <v>0</v>
      </c>
      <c r="X151" s="10">
        <v>0</v>
      </c>
      <c r="Y151" s="10">
        <v>0</v>
      </c>
      <c r="Z151" s="9" t="s">
        <v>101</v>
      </c>
      <c r="AA151" s="8">
        <v>861926.7318200001</v>
      </c>
      <c r="AB151" s="8">
        <v>37959</v>
      </c>
      <c r="AC151" s="8">
        <v>823967.7318200001</v>
      </c>
      <c r="AD151" s="8">
        <v>0</v>
      </c>
      <c r="AE151" s="8">
        <v>0</v>
      </c>
      <c r="AF151" s="8" t="s">
        <v>58</v>
      </c>
      <c r="AG151" s="1" t="s">
        <v>119</v>
      </c>
      <c r="AH151" s="1">
        <v>0</v>
      </c>
      <c r="AI151" s="1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1" t="s">
        <v>118</v>
      </c>
      <c r="BD151" s="56">
        <v>0</v>
      </c>
    </row>
    <row r="152" spans="1:56" ht="27.75" customHeight="1" x14ac:dyDescent="0.45">
      <c r="A152" s="3">
        <v>45782</v>
      </c>
      <c r="B152" s="14" t="s">
        <v>350</v>
      </c>
      <c r="C152" s="9" t="s">
        <v>145</v>
      </c>
      <c r="D152" s="13" t="s">
        <v>59</v>
      </c>
      <c r="E152" s="9">
        <v>26</v>
      </c>
      <c r="F152" s="9">
        <v>39</v>
      </c>
      <c r="G152" s="9" t="s">
        <v>60</v>
      </c>
      <c r="H152" s="9">
        <v>0</v>
      </c>
      <c r="I152" s="9">
        <v>93</v>
      </c>
      <c r="J152" s="9" t="s">
        <v>57</v>
      </c>
      <c r="K152" s="9">
        <v>5</v>
      </c>
      <c r="L152" s="9" t="s">
        <v>93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128</v>
      </c>
      <c r="T152" s="12">
        <v>45814</v>
      </c>
      <c r="U152" s="11">
        <v>5000</v>
      </c>
      <c r="V152" s="10">
        <v>5069</v>
      </c>
      <c r="W152" s="10">
        <v>0</v>
      </c>
      <c r="X152" s="10">
        <v>0</v>
      </c>
      <c r="Y152" s="10">
        <v>0</v>
      </c>
      <c r="Z152" s="9" t="s">
        <v>157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122</v>
      </c>
      <c r="AH152" s="1" t="s">
        <v>77</v>
      </c>
      <c r="AI152" s="1">
        <v>1</v>
      </c>
      <c r="AJ152" s="3">
        <v>45814</v>
      </c>
      <c r="AK152" s="3">
        <v>0</v>
      </c>
      <c r="AL152" s="3">
        <v>0</v>
      </c>
      <c r="AM152" s="3">
        <v>0</v>
      </c>
      <c r="AN152" s="3">
        <v>0</v>
      </c>
      <c r="AO152" s="3">
        <v>45813</v>
      </c>
      <c r="AP152" s="3">
        <v>45809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106</v>
      </c>
      <c r="BD152" s="56">
        <v>0</v>
      </c>
    </row>
    <row r="153" spans="1:56" ht="27.75" customHeight="1" x14ac:dyDescent="0.45">
      <c r="A153" s="3">
        <v>45804</v>
      </c>
      <c r="B153" s="14" t="s">
        <v>133</v>
      </c>
      <c r="C153" s="9" t="s">
        <v>145</v>
      </c>
      <c r="D153" s="13" t="s">
        <v>59</v>
      </c>
      <c r="E153" s="9">
        <v>26</v>
      </c>
      <c r="F153" s="9">
        <v>39</v>
      </c>
      <c r="G153" s="9" t="s">
        <v>60</v>
      </c>
      <c r="H153" s="9">
        <v>0</v>
      </c>
      <c r="I153" s="9">
        <v>93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128</v>
      </c>
      <c r="T153" s="12">
        <v>45818</v>
      </c>
      <c r="U153" s="11">
        <v>10000</v>
      </c>
      <c r="V153" s="10">
        <v>0</v>
      </c>
      <c r="W153" s="10">
        <v>10000</v>
      </c>
      <c r="X153" s="10">
        <v>0</v>
      </c>
      <c r="Y153" s="10">
        <v>0</v>
      </c>
      <c r="Z153" s="9" t="s">
        <v>85</v>
      </c>
      <c r="AA153" s="8">
        <v>11315.7</v>
      </c>
      <c r="AB153" s="8">
        <v>0</v>
      </c>
      <c r="AC153" s="8">
        <v>11315.7</v>
      </c>
      <c r="AD153" s="8">
        <v>0</v>
      </c>
      <c r="AE153" s="8">
        <v>0</v>
      </c>
      <c r="AF153" s="8">
        <v>0</v>
      </c>
      <c r="AG153" s="1" t="s">
        <v>61</v>
      </c>
      <c r="AH153" s="1" t="s">
        <v>77</v>
      </c>
      <c r="AI153" s="1">
        <v>1</v>
      </c>
      <c r="AJ153" s="3">
        <v>45818</v>
      </c>
      <c r="AK153" s="3">
        <v>0</v>
      </c>
      <c r="AL153" s="3">
        <v>0</v>
      </c>
      <c r="AM153" s="3">
        <v>0</v>
      </c>
      <c r="AN153" s="3">
        <v>0</v>
      </c>
      <c r="AO153" s="3">
        <v>45817</v>
      </c>
      <c r="AP153" s="3">
        <v>45813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105</v>
      </c>
      <c r="BD153" s="56">
        <v>913.67990999999995</v>
      </c>
    </row>
    <row r="154" spans="1:56" ht="27.75" customHeight="1" x14ac:dyDescent="0.45">
      <c r="A154" s="3">
        <v>45808</v>
      </c>
      <c r="B154" s="14" t="s">
        <v>449</v>
      </c>
      <c r="C154" s="9" t="s">
        <v>251</v>
      </c>
      <c r="D154" s="13" t="s">
        <v>59</v>
      </c>
      <c r="E154" s="9">
        <v>26</v>
      </c>
      <c r="F154" s="9">
        <v>40</v>
      </c>
      <c r="G154" s="9" t="s">
        <v>60</v>
      </c>
      <c r="H154" s="9">
        <v>0</v>
      </c>
      <c r="I154" s="9">
        <v>95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128</v>
      </c>
      <c r="T154" s="12">
        <v>45812</v>
      </c>
      <c r="U154" s="11">
        <v>5000</v>
      </c>
      <c r="V154" s="10">
        <v>0</v>
      </c>
      <c r="W154" s="10">
        <v>5000</v>
      </c>
      <c r="X154" s="10">
        <v>0</v>
      </c>
      <c r="Y154" s="10">
        <v>0</v>
      </c>
      <c r="Z154" s="9" t="s">
        <v>85</v>
      </c>
      <c r="AA154" s="8">
        <v>5797.55</v>
      </c>
      <c r="AB154" s="8">
        <v>0</v>
      </c>
      <c r="AC154" s="8">
        <v>5797.55</v>
      </c>
      <c r="AD154" s="8">
        <v>0</v>
      </c>
      <c r="AE154" s="8">
        <v>0</v>
      </c>
      <c r="AF154" s="8">
        <v>0</v>
      </c>
      <c r="AG154" s="1" t="s">
        <v>119</v>
      </c>
      <c r="AH154" s="1" t="s">
        <v>77</v>
      </c>
      <c r="AI154" s="1">
        <v>1</v>
      </c>
      <c r="AJ154" s="3">
        <v>45812</v>
      </c>
      <c r="AK154" s="3">
        <v>0</v>
      </c>
      <c r="AL154" s="3">
        <v>0</v>
      </c>
      <c r="AM154" s="3">
        <v>0</v>
      </c>
      <c r="AN154" s="3">
        <v>0</v>
      </c>
      <c r="AO154" s="3">
        <v>45811</v>
      </c>
      <c r="AP154" s="3">
        <v>45807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468.1199538888888</v>
      </c>
    </row>
    <row r="155" spans="1:56" ht="27.75" customHeight="1" x14ac:dyDescent="0.45">
      <c r="A155" s="3" t="s">
        <v>141</v>
      </c>
      <c r="B155" s="14" t="s">
        <v>141</v>
      </c>
      <c r="C155" s="9" t="s">
        <v>148</v>
      </c>
      <c r="D155" s="13" t="s">
        <v>59</v>
      </c>
      <c r="E155" s="9">
        <v>26</v>
      </c>
      <c r="F155" s="9">
        <v>42</v>
      </c>
      <c r="G155" s="9" t="s">
        <v>60</v>
      </c>
      <c r="H155" s="9">
        <v>0</v>
      </c>
      <c r="I155" s="9">
        <v>100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71</v>
      </c>
      <c r="T155" s="12">
        <v>45838</v>
      </c>
      <c r="U155" s="11">
        <v>40000</v>
      </c>
      <c r="V155" s="10">
        <v>0</v>
      </c>
      <c r="W155" s="10">
        <v>40000</v>
      </c>
      <c r="X155" s="10">
        <v>0</v>
      </c>
      <c r="Y155" s="10">
        <v>0</v>
      </c>
      <c r="Z155" s="9" t="s">
        <v>85</v>
      </c>
      <c r="AA155" s="8">
        <v>48615.600000000006</v>
      </c>
      <c r="AB155" s="8">
        <v>0</v>
      </c>
      <c r="AC155" s="8">
        <v>48615.600000000006</v>
      </c>
      <c r="AD155" s="8">
        <v>0</v>
      </c>
      <c r="AE155" s="8">
        <v>0</v>
      </c>
      <c r="AF155" s="8">
        <v>0</v>
      </c>
      <c r="AG155" s="1" t="s">
        <v>120</v>
      </c>
      <c r="AH155" s="1" t="s">
        <v>77</v>
      </c>
      <c r="AI155" s="1">
        <v>1</v>
      </c>
      <c r="AJ155" s="3">
        <v>45838</v>
      </c>
      <c r="AK155" s="3">
        <v>0</v>
      </c>
      <c r="AL155" s="3">
        <v>0</v>
      </c>
      <c r="AM155" s="3">
        <v>0</v>
      </c>
      <c r="AN155" s="3">
        <v>0</v>
      </c>
      <c r="AO155" s="3">
        <v>45837</v>
      </c>
      <c r="AP155" s="3">
        <v>45833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3925.4396133333335</v>
      </c>
    </row>
    <row r="156" spans="1:56" ht="27.75" customHeight="1" x14ac:dyDescent="0.45">
      <c r="A156" s="3" t="s">
        <v>141</v>
      </c>
      <c r="B156" s="14" t="s">
        <v>141</v>
      </c>
      <c r="C156" s="9" t="s">
        <v>196</v>
      </c>
      <c r="D156" s="13" t="s">
        <v>61</v>
      </c>
      <c r="E156" s="9">
        <v>26</v>
      </c>
      <c r="F156" s="9">
        <v>41</v>
      </c>
      <c r="G156" s="9" t="s">
        <v>60</v>
      </c>
      <c r="H156" s="9">
        <v>0</v>
      </c>
      <c r="I156" s="9">
        <v>97</v>
      </c>
      <c r="J156" s="9" t="s">
        <v>57</v>
      </c>
      <c r="K156" s="9">
        <v>5</v>
      </c>
      <c r="L156" s="9" t="s">
        <v>92</v>
      </c>
      <c r="M156" s="10">
        <v>27</v>
      </c>
      <c r="N156" s="9">
        <v>43</v>
      </c>
      <c r="O156" s="9">
        <v>40</v>
      </c>
      <c r="P156" s="10">
        <v>286.42936262399996</v>
      </c>
      <c r="Q156" s="10">
        <v>0</v>
      </c>
      <c r="R156" s="10">
        <v>286.42936262399996</v>
      </c>
      <c r="S156" s="9" t="s">
        <v>204</v>
      </c>
      <c r="T156" s="12">
        <v>45838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85</v>
      </c>
      <c r="AA156" s="8">
        <v>11874.499999999998</v>
      </c>
      <c r="AB156" s="8">
        <v>0</v>
      </c>
      <c r="AC156" s="8">
        <v>11874.499999999998</v>
      </c>
      <c r="AD156" s="8">
        <v>0</v>
      </c>
      <c r="AE156" s="8">
        <v>0</v>
      </c>
      <c r="AF156" s="8">
        <v>0</v>
      </c>
      <c r="AG156" s="1" t="s">
        <v>120</v>
      </c>
      <c r="AH156" s="1" t="s">
        <v>72</v>
      </c>
      <c r="AI156" s="1">
        <v>3</v>
      </c>
      <c r="AJ156" s="3">
        <v>45838</v>
      </c>
      <c r="AK156" s="3">
        <v>0</v>
      </c>
      <c r="AL156" s="3">
        <v>45828</v>
      </c>
      <c r="AM156" s="3">
        <v>45835</v>
      </c>
      <c r="AN156" s="3">
        <v>45836</v>
      </c>
      <c r="AO156" s="3">
        <v>45836</v>
      </c>
      <c r="AP156" s="3">
        <v>45833</v>
      </c>
      <c r="AQ156" s="3">
        <v>45837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65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958.79990555555537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 t="s">
        <v>60</v>
      </c>
      <c r="H157" s="9">
        <v>0</v>
      </c>
      <c r="I157" s="9">
        <v>102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85</v>
      </c>
      <c r="AA157" s="8">
        <v>77603.350000000006</v>
      </c>
      <c r="AB157" s="8">
        <v>0</v>
      </c>
      <c r="AC157" s="8">
        <v>77603.350000000006</v>
      </c>
      <c r="AD157" s="8">
        <v>0</v>
      </c>
      <c r="AE157" s="8">
        <v>0</v>
      </c>
      <c r="AF157" s="8" t="s">
        <v>58</v>
      </c>
      <c r="AG157" s="1" t="s">
        <v>119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45806</v>
      </c>
      <c r="B158" s="14" t="s">
        <v>433</v>
      </c>
      <c r="C158" s="9" t="s">
        <v>196</v>
      </c>
      <c r="D158" s="13" t="s">
        <v>434</v>
      </c>
      <c r="E158" s="9">
        <v>26</v>
      </c>
      <c r="F158" s="9">
        <v>41</v>
      </c>
      <c r="G158" s="9" t="s">
        <v>60</v>
      </c>
      <c r="H158" s="9">
        <v>0</v>
      </c>
      <c r="I158" s="9">
        <v>97</v>
      </c>
      <c r="J158" s="9" t="s">
        <v>57</v>
      </c>
      <c r="K158" s="9">
        <v>5</v>
      </c>
      <c r="L158" s="9" t="s">
        <v>92</v>
      </c>
      <c r="M158" s="10">
        <v>27</v>
      </c>
      <c r="N158" s="9">
        <v>43</v>
      </c>
      <c r="O158" s="9">
        <v>40</v>
      </c>
      <c r="P158" s="10">
        <v>114.57174504959998</v>
      </c>
      <c r="Q158" s="10">
        <v>0</v>
      </c>
      <c r="R158" s="10">
        <v>114.57174504959998</v>
      </c>
      <c r="S158" s="9" t="s">
        <v>204</v>
      </c>
      <c r="T158" s="12">
        <v>45817</v>
      </c>
      <c r="U158" s="11">
        <v>4000</v>
      </c>
      <c r="V158" s="10">
        <v>0</v>
      </c>
      <c r="W158" s="10">
        <v>4000</v>
      </c>
      <c r="X158" s="10">
        <v>0</v>
      </c>
      <c r="Y158" s="10">
        <v>4200</v>
      </c>
      <c r="Z158" s="9" t="s">
        <v>157</v>
      </c>
      <c r="AA158" s="8">
        <v>4749.8</v>
      </c>
      <c r="AB158" s="8">
        <v>4749.8</v>
      </c>
      <c r="AC158" s="8">
        <v>0</v>
      </c>
      <c r="AD158" s="8">
        <v>0</v>
      </c>
      <c r="AE158" s="8">
        <v>0</v>
      </c>
      <c r="AF158" s="8">
        <v>0</v>
      </c>
      <c r="AG158" s="1" t="s">
        <v>119</v>
      </c>
      <c r="AH158" s="1" t="s">
        <v>72</v>
      </c>
      <c r="AI158" s="1">
        <v>3</v>
      </c>
      <c r="AJ158" s="3">
        <v>45817</v>
      </c>
      <c r="AK158" s="3">
        <v>0</v>
      </c>
      <c r="AL158" s="3">
        <v>45807</v>
      </c>
      <c r="AM158" s="3">
        <v>45814</v>
      </c>
      <c r="AN158" s="3">
        <v>45815</v>
      </c>
      <c r="AO158" s="3">
        <v>45815</v>
      </c>
      <c r="AP158" s="3">
        <v>45812</v>
      </c>
      <c r="AQ158" s="3">
        <v>45816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>
        <v>45806</v>
      </c>
      <c r="B159" s="14" t="s">
        <v>433</v>
      </c>
      <c r="C159" s="9" t="s">
        <v>196</v>
      </c>
      <c r="D159" s="13" t="s">
        <v>435</v>
      </c>
      <c r="E159" s="9">
        <v>26</v>
      </c>
      <c r="F159" s="9">
        <v>41</v>
      </c>
      <c r="G159" s="9" t="s">
        <v>60</v>
      </c>
      <c r="H159" s="9">
        <v>0</v>
      </c>
      <c r="I159" s="9">
        <v>97</v>
      </c>
      <c r="J159" s="9" t="s">
        <v>57</v>
      </c>
      <c r="K159" s="9">
        <v>5</v>
      </c>
      <c r="L159" s="9" t="s">
        <v>92</v>
      </c>
      <c r="M159" s="10">
        <v>27</v>
      </c>
      <c r="N159" s="9">
        <v>43</v>
      </c>
      <c r="O159" s="9">
        <v>40</v>
      </c>
      <c r="P159" s="10">
        <v>114.57174504959998</v>
      </c>
      <c r="Q159" s="10">
        <v>0</v>
      </c>
      <c r="R159" s="10">
        <v>114.57174504959998</v>
      </c>
      <c r="S159" s="9" t="s">
        <v>204</v>
      </c>
      <c r="T159" s="12">
        <v>45817</v>
      </c>
      <c r="U159" s="11">
        <v>4000</v>
      </c>
      <c r="V159" s="10">
        <v>0</v>
      </c>
      <c r="W159" s="10">
        <v>4000</v>
      </c>
      <c r="X159" s="10">
        <v>0</v>
      </c>
      <c r="Y159" s="10">
        <v>4200</v>
      </c>
      <c r="Z159" s="9" t="s">
        <v>157</v>
      </c>
      <c r="AA159" s="8">
        <v>4749.8</v>
      </c>
      <c r="AB159" s="8">
        <v>4749.8</v>
      </c>
      <c r="AC159" s="8">
        <v>0</v>
      </c>
      <c r="AD159" s="8">
        <v>0</v>
      </c>
      <c r="AE159" s="8">
        <v>0</v>
      </c>
      <c r="AF159" s="8">
        <v>0</v>
      </c>
      <c r="AG159" s="1" t="s">
        <v>119</v>
      </c>
      <c r="AH159" s="1" t="s">
        <v>72</v>
      </c>
      <c r="AI159" s="1">
        <v>3</v>
      </c>
      <c r="AJ159" s="3">
        <v>45817</v>
      </c>
      <c r="AK159" s="3">
        <v>0</v>
      </c>
      <c r="AL159" s="3">
        <v>45807</v>
      </c>
      <c r="AM159" s="3">
        <v>45814</v>
      </c>
      <c r="AN159" s="3">
        <v>45815</v>
      </c>
      <c r="AO159" s="3">
        <v>45815</v>
      </c>
      <c r="AP159" s="3">
        <v>45812</v>
      </c>
      <c r="AQ159" s="3">
        <v>45816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>
        <v>0</v>
      </c>
      <c r="H160" s="9">
        <v>0</v>
      </c>
      <c r="I160" s="9">
        <v>100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157</v>
      </c>
      <c r="AA160" s="8">
        <v>9499.6</v>
      </c>
      <c r="AB160" s="8">
        <v>9499.6</v>
      </c>
      <c r="AC160" s="8">
        <v>0</v>
      </c>
      <c r="AD160" s="8">
        <v>0</v>
      </c>
      <c r="AE160" s="8">
        <v>0</v>
      </c>
      <c r="AF160" s="8" t="s">
        <v>58</v>
      </c>
      <c r="AG160" s="1" t="s">
        <v>120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>
        <v>0</v>
      </c>
      <c r="B161" s="14" t="s">
        <v>133</v>
      </c>
      <c r="C161" s="9">
        <v>0</v>
      </c>
      <c r="D161" s="13" t="s">
        <v>454</v>
      </c>
      <c r="E161" s="9">
        <v>26</v>
      </c>
      <c r="F161" s="9">
        <v>40</v>
      </c>
      <c r="G161" s="9" t="s">
        <v>60</v>
      </c>
      <c r="H161" s="9">
        <v>0</v>
      </c>
      <c r="I161" s="9">
        <v>108</v>
      </c>
      <c r="J161" s="9" t="s">
        <v>57</v>
      </c>
      <c r="K161" s="9">
        <v>5</v>
      </c>
      <c r="L161" s="9" t="s">
        <v>93</v>
      </c>
      <c r="M161" s="10">
        <v>27</v>
      </c>
      <c r="N161" s="9">
        <v>43</v>
      </c>
      <c r="O161" s="9">
        <v>40</v>
      </c>
      <c r="P161" s="10">
        <v>286.42936262399996</v>
      </c>
      <c r="Q161" s="10">
        <v>0</v>
      </c>
      <c r="R161" s="10">
        <v>286.42936262399996</v>
      </c>
      <c r="S161" s="9">
        <v>0</v>
      </c>
      <c r="T161" s="12">
        <v>45825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223</v>
      </c>
      <c r="AA161" s="8">
        <v>11595.1</v>
      </c>
      <c r="AB161" s="8">
        <v>8978</v>
      </c>
      <c r="AC161" s="8">
        <v>2617.1000000000004</v>
      </c>
      <c r="AD161" s="8">
        <v>0</v>
      </c>
      <c r="AE161" s="8">
        <v>0</v>
      </c>
      <c r="AF161" s="8">
        <v>0</v>
      </c>
      <c r="AG161" s="1" t="s">
        <v>119</v>
      </c>
      <c r="AH161" s="1" t="s">
        <v>72</v>
      </c>
      <c r="AI161" s="1">
        <v>3</v>
      </c>
      <c r="AJ161" s="3">
        <v>45825</v>
      </c>
      <c r="AK161" s="3">
        <v>0</v>
      </c>
      <c r="AL161" s="3">
        <v>45815</v>
      </c>
      <c r="AM161" s="3">
        <v>45822</v>
      </c>
      <c r="AN161" s="3">
        <v>45823</v>
      </c>
      <c r="AO161" s="3">
        <v>45823</v>
      </c>
      <c r="AP161" s="3">
        <v>45820</v>
      </c>
      <c r="AQ161" s="3">
        <v>45824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65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260.08158222222227</v>
      </c>
    </row>
    <row r="162" spans="1:56" ht="27.75" customHeight="1" x14ac:dyDescent="0.45">
      <c r="A162" s="3" t="s">
        <v>141</v>
      </c>
      <c r="B162" s="14" t="s">
        <v>141</v>
      </c>
      <c r="C162" s="9" t="s">
        <v>113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45838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223</v>
      </c>
      <c r="AA162" s="8">
        <v>24866.6</v>
      </c>
      <c r="AB162" s="8">
        <v>0</v>
      </c>
      <c r="AC162" s="8">
        <v>24866.6</v>
      </c>
      <c r="AD162" s="8">
        <v>0</v>
      </c>
      <c r="AE162" s="8">
        <v>0</v>
      </c>
      <c r="AF162" s="8">
        <v>0</v>
      </c>
      <c r="AG162" s="1" t="s">
        <v>122</v>
      </c>
      <c r="AH162" s="1" t="s">
        <v>77</v>
      </c>
      <c r="AI162" s="1">
        <v>1</v>
      </c>
      <c r="AJ162" s="3">
        <v>45838</v>
      </c>
      <c r="AK162" s="3">
        <v>0</v>
      </c>
      <c r="AL162" s="3">
        <v>0</v>
      </c>
      <c r="AM162" s="3">
        <v>0</v>
      </c>
      <c r="AN162" s="3">
        <v>0</v>
      </c>
      <c r="AO162" s="3">
        <v>45837</v>
      </c>
      <c r="AP162" s="3">
        <v>45833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2471.1874488888889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116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223</v>
      </c>
      <c r="AA163" s="8">
        <v>36461.699999999997</v>
      </c>
      <c r="AB163" s="8">
        <v>8978</v>
      </c>
      <c r="AC163" s="8">
        <v>27483.699999999997</v>
      </c>
      <c r="AD163" s="8">
        <v>0</v>
      </c>
      <c r="AE163" s="8">
        <v>0</v>
      </c>
      <c r="AF163" s="8" t="s">
        <v>58</v>
      </c>
      <c r="AG163" s="1" t="s">
        <v>122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224</v>
      </c>
      <c r="BD163" s="56">
        <v>0</v>
      </c>
    </row>
    <row r="164" spans="1:56" ht="27.75" customHeight="1" x14ac:dyDescent="0.45">
      <c r="A164" s="3">
        <v>45723</v>
      </c>
      <c r="B164" s="14" t="s">
        <v>299</v>
      </c>
      <c r="C164" s="9" t="s">
        <v>113</v>
      </c>
      <c r="D164" s="13" t="s">
        <v>153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45814</v>
      </c>
      <c r="U164" s="11">
        <v>13693</v>
      </c>
      <c r="V164" s="10">
        <v>13500</v>
      </c>
      <c r="W164" s="10">
        <v>193</v>
      </c>
      <c r="X164" s="10">
        <v>14800</v>
      </c>
      <c r="Y164" s="10">
        <v>0</v>
      </c>
      <c r="Z164" s="9" t="s">
        <v>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247</v>
      </c>
      <c r="AG164" s="1" t="s">
        <v>119</v>
      </c>
      <c r="AH164" s="1" t="s">
        <v>68</v>
      </c>
      <c r="AI164" s="1">
        <v>4</v>
      </c>
      <c r="AJ164" s="3">
        <v>45814</v>
      </c>
      <c r="AK164" s="3">
        <v>45810</v>
      </c>
      <c r="AL164" s="3">
        <v>45804</v>
      </c>
      <c r="AM164" s="3">
        <v>45811</v>
      </c>
      <c r="AN164" s="3">
        <v>45812</v>
      </c>
      <c r="AO164" s="3">
        <v>45812</v>
      </c>
      <c r="AP164" s="3">
        <v>45809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422</v>
      </c>
      <c r="AZ164" s="2">
        <v>0</v>
      </c>
      <c r="BA164" s="2">
        <v>0</v>
      </c>
      <c r="BB164" s="2">
        <v>0</v>
      </c>
      <c r="BC164" s="1" t="s">
        <v>107</v>
      </c>
      <c r="BD164" s="56">
        <v>0</v>
      </c>
    </row>
    <row r="165" spans="1:56" ht="27.75" customHeight="1" x14ac:dyDescent="0.45">
      <c r="A165" s="3">
        <v>45799</v>
      </c>
      <c r="B165" s="14" t="s">
        <v>423</v>
      </c>
      <c r="C165" s="9" t="s">
        <v>113</v>
      </c>
      <c r="D165" s="13" t="s">
        <v>59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45814</v>
      </c>
      <c r="U165" s="11">
        <v>15000</v>
      </c>
      <c r="V165" s="10">
        <v>0</v>
      </c>
      <c r="W165" s="10">
        <v>15000</v>
      </c>
      <c r="X165" s="10">
        <v>0</v>
      </c>
      <c r="Y165" s="10">
        <v>0</v>
      </c>
      <c r="Z165" s="9" t="s">
        <v>89</v>
      </c>
      <c r="AA165" s="8">
        <v>18649.949999999997</v>
      </c>
      <c r="AB165" s="8">
        <v>18649.949999999997</v>
      </c>
      <c r="AC165" s="8">
        <v>0</v>
      </c>
      <c r="AD165" s="8">
        <v>0</v>
      </c>
      <c r="AE165" s="8">
        <v>18649.949999999997</v>
      </c>
      <c r="AF165" s="8" t="s">
        <v>247</v>
      </c>
      <c r="AG165" s="1" t="s">
        <v>119</v>
      </c>
      <c r="AH165" s="1" t="s">
        <v>389</v>
      </c>
      <c r="AI165" s="1">
        <v>2</v>
      </c>
      <c r="AJ165" s="3">
        <v>45814</v>
      </c>
      <c r="AK165" s="3">
        <v>0</v>
      </c>
      <c r="AL165" s="3">
        <v>0</v>
      </c>
      <c r="AM165" s="3">
        <v>0</v>
      </c>
      <c r="AN165" s="3">
        <v>0</v>
      </c>
      <c r="AO165" s="3">
        <v>45812</v>
      </c>
      <c r="AP165" s="3">
        <v>45809</v>
      </c>
      <c r="AQ165" s="3">
        <v>45813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152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1" t="s">
        <v>107</v>
      </c>
      <c r="BD165" s="56">
        <v>0</v>
      </c>
    </row>
    <row r="166" spans="1:56" ht="27.75" customHeight="1" x14ac:dyDescent="0.45">
      <c r="A166" s="3">
        <v>45799</v>
      </c>
      <c r="B166" s="14" t="s">
        <v>424</v>
      </c>
      <c r="C166" s="9" t="s">
        <v>113</v>
      </c>
      <c r="D166" s="13" t="s">
        <v>59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45825</v>
      </c>
      <c r="U166" s="11">
        <v>15000</v>
      </c>
      <c r="V166" s="10">
        <v>0</v>
      </c>
      <c r="W166" s="10">
        <v>15000</v>
      </c>
      <c r="X166" s="10">
        <v>0</v>
      </c>
      <c r="Y166" s="10">
        <v>0</v>
      </c>
      <c r="Z166" s="9" t="s">
        <v>89</v>
      </c>
      <c r="AA166" s="8">
        <v>18649.949999999997</v>
      </c>
      <c r="AB166" s="8">
        <v>18649.949999999997</v>
      </c>
      <c r="AC166" s="8">
        <v>0</v>
      </c>
      <c r="AD166" s="8">
        <v>0</v>
      </c>
      <c r="AE166" s="8">
        <v>18649.949999999997</v>
      </c>
      <c r="AF166" s="8" t="s">
        <v>247</v>
      </c>
      <c r="AG166" s="1" t="s">
        <v>120</v>
      </c>
      <c r="AH166" s="1" t="s">
        <v>389</v>
      </c>
      <c r="AI166" s="1">
        <v>2</v>
      </c>
      <c r="AJ166" s="3">
        <v>45825</v>
      </c>
      <c r="AK166" s="3">
        <v>0</v>
      </c>
      <c r="AL166" s="3">
        <v>0</v>
      </c>
      <c r="AM166" s="3">
        <v>0</v>
      </c>
      <c r="AN166" s="3">
        <v>0</v>
      </c>
      <c r="AO166" s="3">
        <v>45823</v>
      </c>
      <c r="AP166" s="3">
        <v>45820</v>
      </c>
      <c r="AQ166" s="3">
        <v>45824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152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107</v>
      </c>
      <c r="BD166" s="56">
        <v>0</v>
      </c>
    </row>
    <row r="167" spans="1:56" ht="27.75" customHeight="1" x14ac:dyDescent="0.45">
      <c r="A167" s="3">
        <v>0</v>
      </c>
      <c r="B167" s="14">
        <v>0</v>
      </c>
      <c r="C167" s="9">
        <v>0</v>
      </c>
      <c r="D167" s="13">
        <v>0</v>
      </c>
      <c r="E167" s="9">
        <v>26</v>
      </c>
      <c r="F167" s="9">
        <v>43</v>
      </c>
      <c r="G167" s="9">
        <v>0</v>
      </c>
      <c r="H167" s="9">
        <v>0</v>
      </c>
      <c r="I167" s="9">
        <v>120</v>
      </c>
      <c r="J167" s="9" t="s">
        <v>57</v>
      </c>
      <c r="K167" s="9">
        <v>5</v>
      </c>
      <c r="L167" s="9">
        <v>0</v>
      </c>
      <c r="M167" s="10">
        <v>0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>
        <v>0</v>
      </c>
      <c r="T167" s="12"/>
      <c r="U167" s="11">
        <v>0</v>
      </c>
      <c r="V167" s="10">
        <v>0</v>
      </c>
      <c r="W167" s="10">
        <v>0</v>
      </c>
      <c r="X167" s="10">
        <v>0</v>
      </c>
      <c r="Y167" s="10">
        <v>0</v>
      </c>
      <c r="Z167" s="9" t="s">
        <v>89</v>
      </c>
      <c r="AA167" s="8">
        <v>37299.899999999994</v>
      </c>
      <c r="AB167" s="8">
        <v>37299.899999999994</v>
      </c>
      <c r="AC167" s="8">
        <v>0</v>
      </c>
      <c r="AD167" s="8">
        <v>0</v>
      </c>
      <c r="AE167" s="8">
        <v>37299.899999999994</v>
      </c>
      <c r="AF167" s="8" t="s">
        <v>58</v>
      </c>
      <c r="AG167" s="1" t="s">
        <v>122</v>
      </c>
      <c r="AH167" s="1">
        <v>0</v>
      </c>
      <c r="AI167" s="1" t="s">
        <v>15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109</v>
      </c>
      <c r="BD167" s="56">
        <v>0</v>
      </c>
    </row>
    <row r="168" spans="1:56" ht="27.75" customHeight="1" x14ac:dyDescent="0.45">
      <c r="A168" s="3">
        <v>45800</v>
      </c>
      <c r="B168" s="14" t="s">
        <v>420</v>
      </c>
      <c r="C168" s="9" t="s">
        <v>158</v>
      </c>
      <c r="D168" s="13" t="s">
        <v>159</v>
      </c>
      <c r="E168" s="9">
        <v>28</v>
      </c>
      <c r="F168" s="9">
        <v>41</v>
      </c>
      <c r="G168" s="9" t="s">
        <v>60</v>
      </c>
      <c r="H168" s="9">
        <v>0</v>
      </c>
      <c r="I168" s="9">
        <v>120</v>
      </c>
      <c r="J168" s="9" t="s">
        <v>57</v>
      </c>
      <c r="K168" s="9">
        <v>3</v>
      </c>
      <c r="L168" s="9" t="s">
        <v>93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71</v>
      </c>
      <c r="T168" s="12">
        <v>45824</v>
      </c>
      <c r="U168" s="11">
        <v>50000</v>
      </c>
      <c r="V168" s="10">
        <v>0</v>
      </c>
      <c r="W168" s="10">
        <v>50000</v>
      </c>
      <c r="X168" s="10">
        <v>0</v>
      </c>
      <c r="Y168" s="10">
        <v>52500</v>
      </c>
      <c r="Z168" s="9" t="s">
        <v>132</v>
      </c>
      <c r="AA168" s="8">
        <v>59372.5</v>
      </c>
      <c r="AB168" s="8">
        <v>23982</v>
      </c>
      <c r="AC168" s="8">
        <v>35390.5</v>
      </c>
      <c r="AD168" s="8">
        <v>0</v>
      </c>
      <c r="AE168" s="8">
        <v>0</v>
      </c>
      <c r="AF168" s="8">
        <v>0</v>
      </c>
      <c r="AG168" s="1" t="s">
        <v>119</v>
      </c>
      <c r="AH168" s="1" t="s">
        <v>160</v>
      </c>
      <c r="AI168" s="1">
        <v>2</v>
      </c>
      <c r="AJ168" s="3">
        <v>45824</v>
      </c>
      <c r="AK168" s="3">
        <v>0</v>
      </c>
      <c r="AL168" s="3">
        <v>45815</v>
      </c>
      <c r="AM168" s="3">
        <v>45822</v>
      </c>
      <c r="AN168" s="3">
        <v>0</v>
      </c>
      <c r="AO168" s="3">
        <v>45823</v>
      </c>
      <c r="AP168" s="3">
        <v>45819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107</v>
      </c>
      <c r="BD168" s="56">
        <v>3977.4989722222226</v>
      </c>
    </row>
    <row r="169" spans="1:56" ht="27.75" customHeight="1" x14ac:dyDescent="0.45">
      <c r="A169" s="3" t="s">
        <v>141</v>
      </c>
      <c r="B169" s="14" t="s">
        <v>141</v>
      </c>
      <c r="C169" s="9" t="s">
        <v>113</v>
      </c>
      <c r="D169" s="13" t="s">
        <v>59</v>
      </c>
      <c r="E169" s="9">
        <v>28</v>
      </c>
      <c r="F169" s="9">
        <v>47</v>
      </c>
      <c r="G169" s="9" t="s">
        <v>60</v>
      </c>
      <c r="H169" s="9" t="s">
        <v>66</v>
      </c>
      <c r="I169" s="9">
        <v>180</v>
      </c>
      <c r="J169" s="9" t="s">
        <v>57</v>
      </c>
      <c r="K169" s="9">
        <v>5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114</v>
      </c>
      <c r="T169" s="12">
        <v>45838</v>
      </c>
      <c r="U169" s="11">
        <v>10000</v>
      </c>
      <c r="V169" s="10">
        <v>0</v>
      </c>
      <c r="W169" s="10">
        <v>10000</v>
      </c>
      <c r="X169" s="10">
        <v>0</v>
      </c>
      <c r="Y169" s="10">
        <v>0</v>
      </c>
      <c r="Z169" s="9" t="s">
        <v>132</v>
      </c>
      <c r="AA169" s="8">
        <v>13550.900000000001</v>
      </c>
      <c r="AB169" s="8">
        <v>0</v>
      </c>
      <c r="AC169" s="8">
        <v>13550.900000000001</v>
      </c>
      <c r="AD169" s="8">
        <v>0</v>
      </c>
      <c r="AE169" s="8">
        <v>13550.900000000001</v>
      </c>
      <c r="AF169" s="8">
        <v>0</v>
      </c>
      <c r="AG169" s="1">
        <v>0</v>
      </c>
      <c r="AH169" s="1" t="s">
        <v>77</v>
      </c>
      <c r="AI169" s="1">
        <v>1</v>
      </c>
      <c r="AJ169" s="3">
        <v>45838</v>
      </c>
      <c r="AK169" s="3">
        <v>0</v>
      </c>
      <c r="AL169" s="3">
        <v>0</v>
      </c>
      <c r="AM169" s="3">
        <v>0</v>
      </c>
      <c r="AN169" s="3">
        <v>0</v>
      </c>
      <c r="AO169" s="3">
        <v>45837</v>
      </c>
      <c r="AP169" s="3">
        <v>45833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</v>
      </c>
      <c r="AX169" s="2">
        <v>0</v>
      </c>
      <c r="AY169" s="2" t="s">
        <v>395</v>
      </c>
      <c r="AZ169" s="2">
        <v>0</v>
      </c>
      <c r="BA169" s="2">
        <v>0</v>
      </c>
      <c r="BB169" s="2">
        <v>0</v>
      </c>
      <c r="BC169" s="1" t="s">
        <v>107</v>
      </c>
      <c r="BD169" s="56">
        <v>1522.9705944444447</v>
      </c>
    </row>
    <row r="170" spans="1:56" ht="27.75" customHeight="1" x14ac:dyDescent="0.45">
      <c r="A170" s="3">
        <v>0</v>
      </c>
      <c r="B170" s="14">
        <v>0</v>
      </c>
      <c r="C170" s="9">
        <v>0</v>
      </c>
      <c r="D170" s="13">
        <v>0</v>
      </c>
      <c r="E170" s="9">
        <v>28</v>
      </c>
      <c r="F170" s="9">
        <v>43</v>
      </c>
      <c r="G170" s="9">
        <v>0</v>
      </c>
      <c r="H170" s="9">
        <v>0</v>
      </c>
      <c r="I170" s="9">
        <v>130</v>
      </c>
      <c r="J170" s="9" t="s">
        <v>57</v>
      </c>
      <c r="K170" s="9">
        <v>3</v>
      </c>
      <c r="L170" s="9">
        <v>0</v>
      </c>
      <c r="M170" s="10">
        <v>0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>
        <v>0</v>
      </c>
      <c r="T170" s="12"/>
      <c r="U170" s="11">
        <v>0</v>
      </c>
      <c r="V170" s="10">
        <v>0</v>
      </c>
      <c r="W170" s="10">
        <v>0</v>
      </c>
      <c r="X170" s="10">
        <v>0</v>
      </c>
      <c r="Y170" s="10">
        <v>0</v>
      </c>
      <c r="Z170" s="9" t="s">
        <v>132</v>
      </c>
      <c r="AA170" s="8">
        <v>72923.399999999994</v>
      </c>
      <c r="AB170" s="8">
        <v>23982</v>
      </c>
      <c r="AC170" s="8">
        <v>48941.4</v>
      </c>
      <c r="AD170" s="8">
        <v>0</v>
      </c>
      <c r="AE170" s="8">
        <v>13550.900000000001</v>
      </c>
      <c r="AF170" s="8" t="s">
        <v>58</v>
      </c>
      <c r="AG170" s="1">
        <v>0</v>
      </c>
      <c r="AH170" s="1">
        <v>0</v>
      </c>
      <c r="AI170" s="1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1" t="s">
        <v>161</v>
      </c>
      <c r="BD170" s="56">
        <v>0</v>
      </c>
    </row>
  </sheetData>
  <autoFilter ref="A5:BD170" xr:uid="{00000000-0009-0000-0000-000000000000}"/>
  <mergeCells count="6">
    <mergeCell ref="Z4:AA4"/>
    <mergeCell ref="E3:F3"/>
    <mergeCell ref="G3:H3"/>
    <mergeCell ref="E4:H4"/>
    <mergeCell ref="I4:K4"/>
    <mergeCell ref="M4:P4"/>
  </mergeCells>
  <conditionalFormatting sqref="Z6:Z170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73F2-5870-4645-9CD1-63C51FA30CA9}">
  <sheetPr>
    <tabColor rgb="FFFFFF00"/>
  </sheetPr>
  <dimension ref="A1:BD171"/>
  <sheetViews>
    <sheetView zoomScale="80" zoomScaleNormal="80" workbookViewId="0">
      <selection activeCell="D18" sqref="D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45811</v>
      </c>
      <c r="E3" s="81" t="s">
        <v>52</v>
      </c>
      <c r="F3" s="81"/>
      <c r="G3" s="82">
        <v>11.03</v>
      </c>
      <c r="H3" s="82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3" t="s">
        <v>51</v>
      </c>
      <c r="B4" s="28" t="s">
        <v>43</v>
      </c>
      <c r="C4" s="29" t="s">
        <v>42</v>
      </c>
      <c r="D4" s="30"/>
      <c r="E4" s="84">
        <v>10.3</v>
      </c>
      <c r="F4" s="85"/>
      <c r="G4" s="86"/>
      <c r="H4" s="87"/>
      <c r="I4" s="88" t="s">
        <v>50</v>
      </c>
      <c r="J4" s="89"/>
      <c r="K4" s="90"/>
      <c r="L4" s="31" t="s">
        <v>90</v>
      </c>
      <c r="M4" s="91" t="s">
        <v>49</v>
      </c>
      <c r="N4" s="92"/>
      <c r="O4" s="92"/>
      <c r="P4" s="92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79" t="s">
        <v>46</v>
      </c>
      <c r="AA4" s="80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3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90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88</v>
      </c>
      <c r="AM5" s="53" t="s">
        <v>12</v>
      </c>
      <c r="AN5" s="53" t="s">
        <v>11</v>
      </c>
      <c r="AO5" s="53" t="s">
        <v>10</v>
      </c>
      <c r="AP5" s="53" t="s">
        <v>99</v>
      </c>
      <c r="AQ5" s="53" t="s">
        <v>9</v>
      </c>
      <c r="AR5" s="53" t="s">
        <v>8</v>
      </c>
      <c r="AS5" s="53" t="s">
        <v>87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95</v>
      </c>
      <c r="AZ5" s="49" t="s">
        <v>2</v>
      </c>
      <c r="BA5" s="49" t="s">
        <v>1</v>
      </c>
      <c r="BB5" s="49" t="s">
        <v>0</v>
      </c>
      <c r="BC5" s="49" t="s">
        <v>102</v>
      </c>
      <c r="BD5" s="49" t="s">
        <v>103</v>
      </c>
    </row>
    <row r="6" spans="1:56" ht="27.75" customHeight="1" x14ac:dyDescent="0.45">
      <c r="A6" s="3">
        <v>45800</v>
      </c>
      <c r="B6" s="14" t="s">
        <v>404</v>
      </c>
      <c r="C6" s="9" t="s">
        <v>381</v>
      </c>
      <c r="D6" s="13" t="s">
        <v>382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93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266</v>
      </c>
      <c r="T6" s="12">
        <v>45821</v>
      </c>
      <c r="U6" s="11">
        <v>10000</v>
      </c>
      <c r="V6" s="10">
        <v>0</v>
      </c>
      <c r="W6" s="10">
        <v>10000</v>
      </c>
      <c r="X6" s="10">
        <v>0</v>
      </c>
      <c r="Y6" s="10">
        <v>10500</v>
      </c>
      <c r="Z6" s="9" t="s">
        <v>383</v>
      </c>
      <c r="AA6" s="8">
        <v>6565.9000000000005</v>
      </c>
      <c r="AB6" s="8">
        <v>1220</v>
      </c>
      <c r="AC6" s="8">
        <v>5345.9000000000005</v>
      </c>
      <c r="AD6" s="8">
        <v>1220</v>
      </c>
      <c r="AE6" s="8">
        <v>5345.9000000000005</v>
      </c>
      <c r="AF6" s="8">
        <v>0</v>
      </c>
      <c r="AG6" s="1" t="s">
        <v>119</v>
      </c>
      <c r="AH6" s="1" t="s">
        <v>75</v>
      </c>
      <c r="AI6" s="1">
        <v>4</v>
      </c>
      <c r="AJ6" s="3">
        <v>45821</v>
      </c>
      <c r="AK6" s="3">
        <v>45817</v>
      </c>
      <c r="AL6" s="3">
        <v>45810</v>
      </c>
      <c r="AM6" s="3">
        <v>45818</v>
      </c>
      <c r="AN6" s="3">
        <v>45819</v>
      </c>
      <c r="AO6" s="3">
        <v>45820</v>
      </c>
      <c r="AP6" s="3">
        <v>45816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104</v>
      </c>
      <c r="BD6" s="56">
        <v>299.37040000000002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383</v>
      </c>
      <c r="AA7" s="8">
        <v>6565.9000000000005</v>
      </c>
      <c r="AB7" s="8">
        <v>1220</v>
      </c>
      <c r="AC7" s="8">
        <v>5345.9000000000005</v>
      </c>
      <c r="AD7" s="8">
        <v>1220</v>
      </c>
      <c r="AE7" s="8">
        <v>5345.9000000000005</v>
      </c>
      <c r="AF7" s="8" t="s">
        <v>58</v>
      </c>
      <c r="AG7" s="1" t="s">
        <v>119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384</v>
      </c>
      <c r="BD7" s="56">
        <v>0</v>
      </c>
    </row>
    <row r="8" spans="1:56" ht="27.75" customHeight="1" x14ac:dyDescent="0.45">
      <c r="A8" s="3" t="s">
        <v>141</v>
      </c>
      <c r="B8" s="14" t="s">
        <v>141</v>
      </c>
      <c r="C8" s="9" t="s">
        <v>284</v>
      </c>
      <c r="D8" s="13" t="s">
        <v>285</v>
      </c>
      <c r="E8" s="9">
        <v>16</v>
      </c>
      <c r="F8" s="9">
        <v>25</v>
      </c>
      <c r="G8" s="9" t="s">
        <v>60</v>
      </c>
      <c r="H8" s="9" t="s">
        <v>66</v>
      </c>
      <c r="I8" s="9">
        <v>50</v>
      </c>
      <c r="J8" s="9" t="s">
        <v>57</v>
      </c>
      <c r="K8" s="9">
        <v>5</v>
      </c>
      <c r="L8" s="9" t="s">
        <v>92</v>
      </c>
      <c r="M8" s="10">
        <v>19</v>
      </c>
      <c r="N8" s="9">
        <v>28</v>
      </c>
      <c r="O8" s="9">
        <v>40</v>
      </c>
      <c r="P8" s="10">
        <v>65.624642943999987</v>
      </c>
      <c r="Q8" s="10">
        <v>0</v>
      </c>
      <c r="R8" s="10">
        <v>65.624642943999987</v>
      </c>
      <c r="S8" s="9" t="s">
        <v>71</v>
      </c>
      <c r="T8" s="12" t="s">
        <v>63</v>
      </c>
      <c r="U8" s="11">
        <v>5000</v>
      </c>
      <c r="V8" s="10">
        <v>0</v>
      </c>
      <c r="W8" s="10">
        <v>5000</v>
      </c>
      <c r="X8" s="10">
        <v>0</v>
      </c>
      <c r="Y8" s="10">
        <v>5250</v>
      </c>
      <c r="Z8" s="9" t="s">
        <v>286</v>
      </c>
      <c r="AA8" s="8">
        <v>3702.0499999999997</v>
      </c>
      <c r="AB8" s="8">
        <v>3372</v>
      </c>
      <c r="AC8" s="8">
        <v>330.04999999999973</v>
      </c>
      <c r="AD8" s="8">
        <v>0</v>
      </c>
      <c r="AE8" s="8">
        <v>3702.0499999999997</v>
      </c>
      <c r="AF8" s="8">
        <v>0</v>
      </c>
      <c r="AG8" s="1" t="s">
        <v>119</v>
      </c>
      <c r="AH8" s="1" t="s">
        <v>68</v>
      </c>
      <c r="AI8" s="1">
        <v>4</v>
      </c>
      <c r="AJ8" s="3" t="s">
        <v>63</v>
      </c>
      <c r="AK8" s="3" t="e">
        <v>#VALUE!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 t="e">
        <v>#VALUE!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69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104</v>
      </c>
      <c r="BD8" s="56">
        <v>18.776177777777768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 t="s">
        <v>96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286</v>
      </c>
      <c r="AA9" s="8">
        <v>3702.0499999999997</v>
      </c>
      <c r="AB9" s="8">
        <v>3372</v>
      </c>
      <c r="AC9" s="8">
        <v>330.04999999999973</v>
      </c>
      <c r="AD9" s="8">
        <v>0</v>
      </c>
      <c r="AE9" s="8">
        <v>3702.0499999999997</v>
      </c>
      <c r="AF9" s="8" t="s">
        <v>58</v>
      </c>
      <c r="AG9" s="1" t="s">
        <v>123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134</v>
      </c>
      <c r="BD9" s="56">
        <v>0</v>
      </c>
    </row>
    <row r="10" spans="1:56" ht="27.75" customHeight="1" x14ac:dyDescent="0.45">
      <c r="A10" s="3">
        <v>45805</v>
      </c>
      <c r="B10" s="14" t="s">
        <v>425</v>
      </c>
      <c r="C10" s="9" t="s">
        <v>426</v>
      </c>
      <c r="D10" s="13" t="s">
        <v>427</v>
      </c>
      <c r="E10" s="9">
        <v>17</v>
      </c>
      <c r="F10" s="9">
        <v>26</v>
      </c>
      <c r="G10" s="9" t="s">
        <v>60</v>
      </c>
      <c r="H10" s="9">
        <v>0</v>
      </c>
      <c r="I10" s="9">
        <v>48</v>
      </c>
      <c r="J10" s="9" t="s">
        <v>57</v>
      </c>
      <c r="K10" s="9">
        <v>5</v>
      </c>
      <c r="L10" s="9" t="s">
        <v>93</v>
      </c>
      <c r="M10" s="10" t="s">
        <v>62</v>
      </c>
      <c r="N10" s="9">
        <v>0</v>
      </c>
      <c r="O10" s="9">
        <v>0</v>
      </c>
      <c r="P10" s="10">
        <v>0</v>
      </c>
      <c r="Q10" s="10">
        <v>0</v>
      </c>
      <c r="R10" s="10">
        <v>0</v>
      </c>
      <c r="S10" s="9" t="s">
        <v>67</v>
      </c>
      <c r="T10" s="12">
        <v>45813</v>
      </c>
      <c r="U10" s="11">
        <v>10200</v>
      </c>
      <c r="V10" s="10">
        <v>0</v>
      </c>
      <c r="W10" s="10">
        <v>10200</v>
      </c>
      <c r="X10" s="10">
        <v>9000</v>
      </c>
      <c r="Y10" s="10">
        <v>1260</v>
      </c>
      <c r="Z10" s="9" t="s">
        <v>317</v>
      </c>
      <c r="AA10" s="8">
        <v>968.12100000000009</v>
      </c>
      <c r="AB10" s="8">
        <v>968.12100000000009</v>
      </c>
      <c r="AC10" s="8">
        <v>0</v>
      </c>
      <c r="AD10" s="8">
        <v>0</v>
      </c>
      <c r="AE10" s="8">
        <v>0</v>
      </c>
      <c r="AF10" s="8">
        <v>0</v>
      </c>
      <c r="AG10" s="1" t="s">
        <v>119</v>
      </c>
      <c r="AH10" s="1" t="s">
        <v>74</v>
      </c>
      <c r="AI10" s="1">
        <v>2</v>
      </c>
      <c r="AJ10" s="3">
        <v>45813</v>
      </c>
      <c r="AK10" s="3">
        <v>0</v>
      </c>
      <c r="AL10" s="3">
        <v>45804</v>
      </c>
      <c r="AM10" s="3">
        <v>45811</v>
      </c>
      <c r="AN10" s="3">
        <v>45812</v>
      </c>
      <c r="AO10" s="3">
        <v>45812</v>
      </c>
      <c r="AP10" s="3">
        <v>45808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65</v>
      </c>
      <c r="AY10" s="2">
        <v>0</v>
      </c>
      <c r="AZ10" s="2">
        <v>0</v>
      </c>
      <c r="BA10" s="2">
        <v>0</v>
      </c>
      <c r="BB10" s="2">
        <v>0</v>
      </c>
      <c r="BC10" s="1" t="s">
        <v>104</v>
      </c>
      <c r="BD10" s="56">
        <v>0</v>
      </c>
    </row>
    <row r="11" spans="1:56" ht="27.75" customHeight="1" x14ac:dyDescent="0.45">
      <c r="A11" s="3">
        <v>0</v>
      </c>
      <c r="B11" s="14">
        <v>0</v>
      </c>
      <c r="C11" s="9">
        <v>0</v>
      </c>
      <c r="D11" s="13">
        <v>0</v>
      </c>
      <c r="E11" s="9">
        <v>17</v>
      </c>
      <c r="F11" s="9">
        <v>26</v>
      </c>
      <c r="G11" s="9">
        <v>0</v>
      </c>
      <c r="H11" s="9">
        <v>0</v>
      </c>
      <c r="I11" s="9">
        <v>48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317</v>
      </c>
      <c r="AA11" s="8">
        <v>968.12100000000009</v>
      </c>
      <c r="AB11" s="8">
        <v>968.12100000000009</v>
      </c>
      <c r="AC11" s="8">
        <v>0</v>
      </c>
      <c r="AD11" s="8">
        <v>0</v>
      </c>
      <c r="AE11" s="8">
        <v>0</v>
      </c>
      <c r="AF11" s="8" t="s">
        <v>58</v>
      </c>
      <c r="AG11" s="1" t="s">
        <v>120</v>
      </c>
      <c r="AH11" s="1">
        <v>0</v>
      </c>
      <c r="AI11" s="1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318</v>
      </c>
      <c r="BD11" s="56">
        <v>0</v>
      </c>
    </row>
    <row r="12" spans="1:56" ht="27.75" customHeight="1" x14ac:dyDescent="0.45">
      <c r="A12" s="3" t="s">
        <v>141</v>
      </c>
      <c r="B12" s="14" t="s">
        <v>141</v>
      </c>
      <c r="C12" s="9" t="s">
        <v>242</v>
      </c>
      <c r="D12" s="13" t="s">
        <v>290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92</v>
      </c>
      <c r="M12" s="10">
        <v>19</v>
      </c>
      <c r="N12" s="9">
        <v>33</v>
      </c>
      <c r="O12" s="9">
        <v>40</v>
      </c>
      <c r="P12" s="10">
        <v>232.02998755199997</v>
      </c>
      <c r="Q12" s="10">
        <v>0</v>
      </c>
      <c r="R12" s="10">
        <v>232.02998755199997</v>
      </c>
      <c r="S12" s="9" t="s">
        <v>71</v>
      </c>
      <c r="T12" s="12">
        <v>45838</v>
      </c>
      <c r="U12" s="11">
        <v>15000</v>
      </c>
      <c r="V12" s="10">
        <v>0</v>
      </c>
      <c r="W12" s="10">
        <v>15000</v>
      </c>
      <c r="X12" s="10">
        <v>0</v>
      </c>
      <c r="Y12" s="10">
        <v>15750</v>
      </c>
      <c r="Z12" s="9" t="s">
        <v>139</v>
      </c>
      <c r="AA12" s="8">
        <v>13201.65</v>
      </c>
      <c r="AB12" s="8">
        <v>6301</v>
      </c>
      <c r="AC12" s="8">
        <v>6900.65</v>
      </c>
      <c r="AD12" s="8">
        <v>0</v>
      </c>
      <c r="AE12" s="8">
        <v>0</v>
      </c>
      <c r="AF12" s="8">
        <v>0</v>
      </c>
      <c r="AG12" s="1" t="s">
        <v>120</v>
      </c>
      <c r="AH12" s="1" t="s">
        <v>72</v>
      </c>
      <c r="AI12" s="1">
        <v>3</v>
      </c>
      <c r="AJ12" s="3">
        <v>45838</v>
      </c>
      <c r="AK12" s="3">
        <v>0</v>
      </c>
      <c r="AL12" s="3">
        <v>45828</v>
      </c>
      <c r="AM12" s="3">
        <v>45835</v>
      </c>
      <c r="AN12" s="3">
        <v>45836</v>
      </c>
      <c r="AO12" s="3">
        <v>45836</v>
      </c>
      <c r="AP12" s="3">
        <v>45833</v>
      </c>
      <c r="AQ12" s="3">
        <v>45837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65</v>
      </c>
      <c r="AY12" s="2">
        <v>0</v>
      </c>
      <c r="AZ12" s="2">
        <v>0</v>
      </c>
      <c r="BA12" s="2">
        <v>0</v>
      </c>
      <c r="BB12" s="2">
        <v>0</v>
      </c>
      <c r="BC12" s="1" t="s">
        <v>104</v>
      </c>
      <c r="BD12" s="56">
        <v>474.76472000000001</v>
      </c>
    </row>
    <row r="13" spans="1:56" ht="27.75" customHeight="1" x14ac:dyDescent="0.45">
      <c r="A13" s="3">
        <v>0</v>
      </c>
      <c r="B13" s="14">
        <v>0</v>
      </c>
      <c r="C13" s="9" t="s">
        <v>228</v>
      </c>
      <c r="D13" s="13" t="s">
        <v>96</v>
      </c>
      <c r="E13" s="9">
        <v>18</v>
      </c>
      <c r="F13" s="9">
        <v>30</v>
      </c>
      <c r="G13" s="9" t="s">
        <v>60</v>
      </c>
      <c r="H13" s="9">
        <v>0</v>
      </c>
      <c r="I13" s="9">
        <v>54</v>
      </c>
      <c r="J13" s="9" t="s">
        <v>57</v>
      </c>
      <c r="K13" s="9">
        <v>5</v>
      </c>
      <c r="L13" s="9">
        <v>0</v>
      </c>
      <c r="M13" s="10">
        <v>0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>
        <v>0</v>
      </c>
      <c r="T13" s="12"/>
      <c r="U13" s="11">
        <v>0</v>
      </c>
      <c r="V13" s="10">
        <v>0</v>
      </c>
      <c r="W13" s="10">
        <v>0</v>
      </c>
      <c r="X13" s="10">
        <v>0</v>
      </c>
      <c r="Y13" s="10">
        <v>0</v>
      </c>
      <c r="Z13" s="9" t="s">
        <v>139</v>
      </c>
      <c r="AA13" s="8">
        <v>13201.65</v>
      </c>
      <c r="AB13" s="8">
        <v>6301</v>
      </c>
      <c r="AC13" s="8">
        <v>6900.65</v>
      </c>
      <c r="AD13" s="8">
        <v>0</v>
      </c>
      <c r="AE13" s="8">
        <v>0</v>
      </c>
      <c r="AF13" s="8" t="s">
        <v>58</v>
      </c>
      <c r="AG13" s="1" t="s">
        <v>120</v>
      </c>
      <c r="AH13" s="1">
        <v>0</v>
      </c>
      <c r="AI13" s="1" t="s">
        <v>15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104</v>
      </c>
      <c r="BD13" s="56">
        <v>0</v>
      </c>
    </row>
    <row r="14" spans="1:56" ht="27.75" customHeight="1" x14ac:dyDescent="0.45">
      <c r="A14" s="3">
        <v>45797</v>
      </c>
      <c r="B14" s="14" t="s">
        <v>378</v>
      </c>
      <c r="C14" s="9" t="s">
        <v>184</v>
      </c>
      <c r="D14" s="13" t="s">
        <v>365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93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45813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143</v>
      </c>
      <c r="AA14" s="8">
        <v>8801.1</v>
      </c>
      <c r="AB14" s="8">
        <v>8801.1</v>
      </c>
      <c r="AC14" s="8">
        <v>0</v>
      </c>
      <c r="AD14" s="8">
        <v>0</v>
      </c>
      <c r="AE14" s="8">
        <v>8801.1</v>
      </c>
      <c r="AF14" s="8" t="s">
        <v>307</v>
      </c>
      <c r="AG14" s="1" t="s">
        <v>120</v>
      </c>
      <c r="AH14" s="1" t="s">
        <v>75</v>
      </c>
      <c r="AI14" s="1">
        <v>4</v>
      </c>
      <c r="AJ14" s="3">
        <v>45813</v>
      </c>
      <c r="AK14" s="3">
        <v>45809</v>
      </c>
      <c r="AL14" s="3">
        <v>45802</v>
      </c>
      <c r="AM14" s="3">
        <v>45810</v>
      </c>
      <c r="AN14" s="3">
        <v>45811</v>
      </c>
      <c r="AO14" s="3">
        <v>45812</v>
      </c>
      <c r="AP14" s="3">
        <v>45808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104</v>
      </c>
      <c r="BD14" s="56">
        <v>0</v>
      </c>
    </row>
    <row r="15" spans="1:56" ht="27.75" customHeight="1" x14ac:dyDescent="0.45">
      <c r="A15" s="3">
        <v>45797</v>
      </c>
      <c r="B15" s="14" t="s">
        <v>378</v>
      </c>
      <c r="C15" s="9" t="s">
        <v>184</v>
      </c>
      <c r="D15" s="13" t="s">
        <v>342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93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45813</v>
      </c>
      <c r="U15" s="11">
        <v>10000</v>
      </c>
      <c r="V15" s="10">
        <v>0</v>
      </c>
      <c r="W15" s="10">
        <v>10000</v>
      </c>
      <c r="X15" s="10">
        <v>0</v>
      </c>
      <c r="Y15" s="10">
        <v>10500</v>
      </c>
      <c r="Z15" s="9" t="s">
        <v>143</v>
      </c>
      <c r="AA15" s="8">
        <v>8801.1</v>
      </c>
      <c r="AB15" s="8">
        <v>8801.1</v>
      </c>
      <c r="AC15" s="8">
        <v>0</v>
      </c>
      <c r="AD15" s="8">
        <v>0</v>
      </c>
      <c r="AE15" s="8">
        <v>8801.1</v>
      </c>
      <c r="AF15" s="8" t="s">
        <v>307</v>
      </c>
      <c r="AG15" s="1" t="s">
        <v>119</v>
      </c>
      <c r="AH15" s="1" t="s">
        <v>75</v>
      </c>
      <c r="AI15" s="1">
        <v>4</v>
      </c>
      <c r="AJ15" s="3">
        <v>45813</v>
      </c>
      <c r="AK15" s="3">
        <v>45809</v>
      </c>
      <c r="AL15" s="3">
        <v>45802</v>
      </c>
      <c r="AM15" s="3">
        <v>45810</v>
      </c>
      <c r="AN15" s="3">
        <v>45811</v>
      </c>
      <c r="AO15" s="3">
        <v>45812</v>
      </c>
      <c r="AP15" s="3">
        <v>45808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104</v>
      </c>
      <c r="BD15" s="56">
        <v>0</v>
      </c>
    </row>
    <row r="16" spans="1:56" ht="27.75" customHeight="1" x14ac:dyDescent="0.45">
      <c r="A16" s="3">
        <v>45805</v>
      </c>
      <c r="B16" s="14" t="s">
        <v>428</v>
      </c>
      <c r="C16" s="9" t="s">
        <v>329</v>
      </c>
      <c r="D16" s="13" t="s">
        <v>429</v>
      </c>
      <c r="E16" s="9">
        <v>18</v>
      </c>
      <c r="F16" s="9">
        <v>28</v>
      </c>
      <c r="G16" s="9" t="s">
        <v>60</v>
      </c>
      <c r="H16" s="9" t="s">
        <v>66</v>
      </c>
      <c r="I16" s="9">
        <v>69</v>
      </c>
      <c r="J16" s="9" t="s">
        <v>57</v>
      </c>
      <c r="K16" s="9">
        <v>5</v>
      </c>
      <c r="L16" s="9" t="s">
        <v>221</v>
      </c>
      <c r="M16" s="10">
        <v>19</v>
      </c>
      <c r="N16" s="9">
        <v>31</v>
      </c>
      <c r="O16" s="9">
        <v>60</v>
      </c>
      <c r="P16" s="10">
        <v>217.96756406399999</v>
      </c>
      <c r="Q16" s="10">
        <v>0</v>
      </c>
      <c r="R16" s="10">
        <v>217.96756406399999</v>
      </c>
      <c r="S16" s="9" t="s">
        <v>71</v>
      </c>
      <c r="T16" s="12">
        <v>45820</v>
      </c>
      <c r="U16" s="11">
        <v>10000</v>
      </c>
      <c r="V16" s="10">
        <v>0</v>
      </c>
      <c r="W16" s="10">
        <v>10000</v>
      </c>
      <c r="X16" s="10">
        <v>0</v>
      </c>
      <c r="Y16" s="10">
        <v>10500</v>
      </c>
      <c r="Z16" s="9" t="s">
        <v>143</v>
      </c>
      <c r="AA16" s="8">
        <v>8242.3000000000011</v>
      </c>
      <c r="AB16" s="8">
        <v>2398</v>
      </c>
      <c r="AC16" s="8">
        <v>5844.3000000000011</v>
      </c>
      <c r="AD16" s="8">
        <v>0</v>
      </c>
      <c r="AE16" s="8">
        <v>8242.3000000000011</v>
      </c>
      <c r="AF16" s="8" t="s">
        <v>421</v>
      </c>
      <c r="AG16" s="1" t="s">
        <v>120</v>
      </c>
      <c r="AH16" s="1" t="s">
        <v>75</v>
      </c>
      <c r="AI16" s="1">
        <v>4</v>
      </c>
      <c r="AJ16" s="3">
        <v>45820</v>
      </c>
      <c r="AK16" s="3">
        <v>45816</v>
      </c>
      <c r="AL16" s="3">
        <v>45809</v>
      </c>
      <c r="AM16" s="3">
        <v>45817</v>
      </c>
      <c r="AN16" s="3">
        <v>45818</v>
      </c>
      <c r="AO16" s="3">
        <v>45819</v>
      </c>
      <c r="AP16" s="3">
        <v>45815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104</v>
      </c>
      <c r="BD16" s="56">
        <v>374.03520000000015</v>
      </c>
    </row>
    <row r="17" spans="1:56" ht="27.75" customHeight="1" x14ac:dyDescent="0.45">
      <c r="A17" s="3">
        <v>45797</v>
      </c>
      <c r="B17" s="14" t="s">
        <v>379</v>
      </c>
      <c r="C17" s="9" t="s">
        <v>184</v>
      </c>
      <c r="D17" s="13" t="s">
        <v>365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93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45841</v>
      </c>
      <c r="U17" s="11">
        <v>10000</v>
      </c>
      <c r="V17" s="10">
        <v>0</v>
      </c>
      <c r="W17" s="10">
        <v>10000</v>
      </c>
      <c r="X17" s="10">
        <v>0</v>
      </c>
      <c r="Y17" s="10">
        <v>10500</v>
      </c>
      <c r="Z17" s="9" t="s">
        <v>143</v>
      </c>
      <c r="AA17" s="8">
        <v>8801.1</v>
      </c>
      <c r="AB17" s="8">
        <v>0</v>
      </c>
      <c r="AC17" s="8">
        <v>8801.1</v>
      </c>
      <c r="AD17" s="8">
        <v>0</v>
      </c>
      <c r="AE17" s="8">
        <v>8801.1</v>
      </c>
      <c r="AF17" s="8" t="s">
        <v>307</v>
      </c>
      <c r="AG17" s="1" t="s">
        <v>121</v>
      </c>
      <c r="AH17" s="1" t="s">
        <v>75</v>
      </c>
      <c r="AI17" s="1">
        <v>4</v>
      </c>
      <c r="AJ17" s="3">
        <v>45841</v>
      </c>
      <c r="AK17" s="3">
        <v>45837</v>
      </c>
      <c r="AL17" s="3">
        <v>45830</v>
      </c>
      <c r="AM17" s="3">
        <v>45838</v>
      </c>
      <c r="AN17" s="3">
        <v>45839</v>
      </c>
      <c r="AO17" s="3">
        <v>45840</v>
      </c>
      <c r="AP17" s="3">
        <v>45836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104</v>
      </c>
      <c r="BD17" s="56">
        <v>563.27040000000011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 t="s">
        <v>96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143</v>
      </c>
      <c r="AA18" s="8">
        <v>34645.599999999999</v>
      </c>
      <c r="AB18" s="8">
        <v>20000.2</v>
      </c>
      <c r="AC18" s="8">
        <v>14645.400000000001</v>
      </c>
      <c r="AD18" s="8">
        <v>0</v>
      </c>
      <c r="AE18" s="8">
        <v>34645.599999999999</v>
      </c>
      <c r="AF18" s="8" t="s">
        <v>58</v>
      </c>
      <c r="AG18" s="1" t="s">
        <v>121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144</v>
      </c>
      <c r="BD18" s="56">
        <v>0</v>
      </c>
    </row>
    <row r="19" spans="1:56" ht="27.75" customHeight="1" x14ac:dyDescent="0.45">
      <c r="A19" s="3" t="s">
        <v>141</v>
      </c>
      <c r="B19" s="14" t="s">
        <v>141</v>
      </c>
      <c r="C19" s="9" t="s">
        <v>232</v>
      </c>
      <c r="D19" s="13" t="s">
        <v>233</v>
      </c>
      <c r="E19" s="9">
        <v>19</v>
      </c>
      <c r="F19" s="9">
        <v>32</v>
      </c>
      <c r="G19" s="9" t="s">
        <v>60</v>
      </c>
      <c r="H19" s="9">
        <v>0</v>
      </c>
      <c r="I19" s="9">
        <v>64</v>
      </c>
      <c r="J19" s="9" t="s">
        <v>57</v>
      </c>
      <c r="K19" s="9">
        <v>5</v>
      </c>
      <c r="L19" s="9" t="s">
        <v>93</v>
      </c>
      <c r="M19" s="10">
        <v>20</v>
      </c>
      <c r="N19" s="9">
        <v>35</v>
      </c>
      <c r="O19" s="9">
        <v>40</v>
      </c>
      <c r="P19" s="10">
        <v>172.69642879999998</v>
      </c>
      <c r="Q19" s="10">
        <v>0</v>
      </c>
      <c r="R19" s="10">
        <v>172.69642879999998</v>
      </c>
      <c r="S19" s="9" t="s">
        <v>67</v>
      </c>
      <c r="T19" s="12">
        <v>45838</v>
      </c>
      <c r="U19" s="11">
        <v>10000</v>
      </c>
      <c r="V19" s="10">
        <v>0</v>
      </c>
      <c r="W19" s="10">
        <v>10000</v>
      </c>
      <c r="X19" s="10">
        <v>0</v>
      </c>
      <c r="Y19" s="10">
        <v>10500</v>
      </c>
      <c r="Z19" s="9" t="s">
        <v>180</v>
      </c>
      <c r="AA19" s="8">
        <v>9359.9000000000015</v>
      </c>
      <c r="AB19" s="8">
        <v>9359.9000000000015</v>
      </c>
      <c r="AC19" s="8">
        <v>0</v>
      </c>
      <c r="AD19" s="8">
        <v>0</v>
      </c>
      <c r="AE19" s="8">
        <v>0</v>
      </c>
      <c r="AF19" s="8">
        <v>0</v>
      </c>
      <c r="AG19" s="1" t="s">
        <v>120</v>
      </c>
      <c r="AH19" s="1" t="s">
        <v>72</v>
      </c>
      <c r="AI19" s="1">
        <v>3</v>
      </c>
      <c r="AJ19" s="3">
        <v>45838</v>
      </c>
      <c r="AK19" s="3">
        <v>0</v>
      </c>
      <c r="AL19" s="3">
        <v>45828</v>
      </c>
      <c r="AM19" s="3">
        <v>45835</v>
      </c>
      <c r="AN19" s="3">
        <v>45836</v>
      </c>
      <c r="AO19" s="3">
        <v>45836</v>
      </c>
      <c r="AP19" s="3">
        <v>45833</v>
      </c>
      <c r="AQ19" s="3">
        <v>45837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104</v>
      </c>
      <c r="BD19" s="56">
        <v>0</v>
      </c>
    </row>
    <row r="20" spans="1:56" ht="27.75" customHeight="1" x14ac:dyDescent="0.45">
      <c r="A20" s="3">
        <v>45797</v>
      </c>
      <c r="B20" s="14" t="s">
        <v>366</v>
      </c>
      <c r="C20" s="9" t="s">
        <v>142</v>
      </c>
      <c r="D20" s="13" t="s">
        <v>129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92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45812</v>
      </c>
      <c r="U20" s="11">
        <v>60000</v>
      </c>
      <c r="V20" s="10">
        <v>0</v>
      </c>
      <c r="W20" s="10">
        <v>60000</v>
      </c>
      <c r="X20" s="10">
        <v>63300</v>
      </c>
      <c r="Y20" s="10">
        <v>0</v>
      </c>
      <c r="Z20" s="9" t="s">
        <v>180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120</v>
      </c>
      <c r="AH20" s="1" t="s">
        <v>74</v>
      </c>
      <c r="AI20" s="1">
        <v>2</v>
      </c>
      <c r="AJ20" s="3">
        <v>45812</v>
      </c>
      <c r="AK20" s="3">
        <v>0</v>
      </c>
      <c r="AL20" s="3">
        <v>45803</v>
      </c>
      <c r="AM20" s="3">
        <v>45810</v>
      </c>
      <c r="AN20" s="3">
        <v>45811</v>
      </c>
      <c r="AO20" s="3">
        <v>45811</v>
      </c>
      <c r="AP20" s="3">
        <v>45807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104</v>
      </c>
      <c r="BD20" s="56">
        <v>0</v>
      </c>
    </row>
    <row r="21" spans="1:56" ht="27.75" customHeight="1" x14ac:dyDescent="0.45">
      <c r="A21" s="3">
        <v>45797</v>
      </c>
      <c r="B21" s="14" t="s">
        <v>367</v>
      </c>
      <c r="C21" s="9" t="s">
        <v>142</v>
      </c>
      <c r="D21" s="13" t="s">
        <v>225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92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45812</v>
      </c>
      <c r="U21" s="11">
        <v>30000</v>
      </c>
      <c r="V21" s="10">
        <v>0</v>
      </c>
      <c r="W21" s="10">
        <v>30000</v>
      </c>
      <c r="X21" s="10">
        <v>30930</v>
      </c>
      <c r="Y21" s="10">
        <v>0</v>
      </c>
      <c r="Z21" s="9" t="s">
        <v>180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119</v>
      </c>
      <c r="AH21" s="1" t="s">
        <v>74</v>
      </c>
      <c r="AI21" s="1">
        <v>2</v>
      </c>
      <c r="AJ21" s="3">
        <v>45812</v>
      </c>
      <c r="AK21" s="3">
        <v>0</v>
      </c>
      <c r="AL21" s="3">
        <v>45803</v>
      </c>
      <c r="AM21" s="3">
        <v>45810</v>
      </c>
      <c r="AN21" s="3">
        <v>45811</v>
      </c>
      <c r="AO21" s="3">
        <v>45811</v>
      </c>
      <c r="AP21" s="3">
        <v>45807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104</v>
      </c>
      <c r="BD21" s="56">
        <v>0</v>
      </c>
    </row>
    <row r="22" spans="1:56" ht="27.75" customHeight="1" x14ac:dyDescent="0.45">
      <c r="A22" s="3">
        <v>45797</v>
      </c>
      <c r="B22" s="14" t="s">
        <v>366</v>
      </c>
      <c r="C22" s="9" t="s">
        <v>142</v>
      </c>
      <c r="D22" s="13" t="s">
        <v>129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92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45819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180</v>
      </c>
      <c r="AA22" s="8">
        <v>35204.400000000001</v>
      </c>
      <c r="AB22" s="8">
        <v>35204.400000000001</v>
      </c>
      <c r="AC22" s="8">
        <v>0</v>
      </c>
      <c r="AD22" s="8">
        <v>0</v>
      </c>
      <c r="AE22" s="8">
        <v>0</v>
      </c>
      <c r="AF22" s="8">
        <v>0</v>
      </c>
      <c r="AG22" s="1" t="s">
        <v>120</v>
      </c>
      <c r="AH22" s="1" t="s">
        <v>74</v>
      </c>
      <c r="AI22" s="1">
        <v>2</v>
      </c>
      <c r="AJ22" s="3">
        <v>45819</v>
      </c>
      <c r="AK22" s="3">
        <v>0</v>
      </c>
      <c r="AL22" s="3">
        <v>45810</v>
      </c>
      <c r="AM22" s="3">
        <v>45817</v>
      </c>
      <c r="AN22" s="3">
        <v>45818</v>
      </c>
      <c r="AO22" s="3">
        <v>45818</v>
      </c>
      <c r="AP22" s="3">
        <v>45814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104</v>
      </c>
      <c r="BD22" s="56">
        <v>0</v>
      </c>
    </row>
    <row r="23" spans="1:56" ht="27.75" customHeight="1" x14ac:dyDescent="0.45">
      <c r="A23" s="3">
        <v>45797</v>
      </c>
      <c r="B23" s="14" t="s">
        <v>367</v>
      </c>
      <c r="C23" s="9" t="s">
        <v>142</v>
      </c>
      <c r="D23" s="13" t="s">
        <v>225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92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45819</v>
      </c>
      <c r="U23" s="11">
        <v>30000</v>
      </c>
      <c r="V23" s="10">
        <v>0</v>
      </c>
      <c r="W23" s="10">
        <v>30000</v>
      </c>
      <c r="X23" s="10">
        <v>0</v>
      </c>
      <c r="Y23" s="10">
        <v>31500</v>
      </c>
      <c r="Z23" s="9" t="s">
        <v>180</v>
      </c>
      <c r="AA23" s="8">
        <v>26403.3</v>
      </c>
      <c r="AB23" s="8">
        <v>12156</v>
      </c>
      <c r="AC23" s="8">
        <v>14247.3</v>
      </c>
      <c r="AD23" s="8">
        <v>0</v>
      </c>
      <c r="AE23" s="8">
        <v>0</v>
      </c>
      <c r="AF23" s="8">
        <v>0</v>
      </c>
      <c r="AG23" s="1" t="s">
        <v>120</v>
      </c>
      <c r="AH23" s="1" t="s">
        <v>74</v>
      </c>
      <c r="AI23" s="1">
        <v>2</v>
      </c>
      <c r="AJ23" s="3">
        <v>45819</v>
      </c>
      <c r="AK23" s="3">
        <v>0</v>
      </c>
      <c r="AL23" s="3">
        <v>45810</v>
      </c>
      <c r="AM23" s="3">
        <v>45817</v>
      </c>
      <c r="AN23" s="3">
        <v>45818</v>
      </c>
      <c r="AO23" s="3">
        <v>45818</v>
      </c>
      <c r="AP23" s="3">
        <v>45814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104</v>
      </c>
      <c r="BD23" s="56">
        <v>1034.6705866666668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180</v>
      </c>
      <c r="AA24" s="8">
        <v>70967.600000000006</v>
      </c>
      <c r="AB24" s="8">
        <v>56720.3</v>
      </c>
      <c r="AC24" s="8">
        <v>14247.3</v>
      </c>
      <c r="AD24" s="8">
        <v>0</v>
      </c>
      <c r="AE24" s="8">
        <v>0</v>
      </c>
      <c r="AF24" s="8" t="s">
        <v>58</v>
      </c>
      <c r="AG24" s="1" t="s">
        <v>120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104</v>
      </c>
      <c r="BD24" s="56">
        <v>0</v>
      </c>
    </row>
    <row r="25" spans="1:56" ht="27.75" customHeight="1" x14ac:dyDescent="0.45">
      <c r="A25" s="3">
        <v>45808</v>
      </c>
      <c r="B25" s="14" t="s">
        <v>438</v>
      </c>
      <c r="C25" s="9" t="s">
        <v>73</v>
      </c>
      <c r="D25" s="13" t="s">
        <v>222</v>
      </c>
      <c r="E25" s="9">
        <v>19</v>
      </c>
      <c r="F25" s="9">
        <v>30</v>
      </c>
      <c r="G25" s="9" t="s">
        <v>60</v>
      </c>
      <c r="H25" s="9">
        <v>0</v>
      </c>
      <c r="I25" s="9">
        <v>63</v>
      </c>
      <c r="J25" s="9" t="s">
        <v>78</v>
      </c>
      <c r="K25" s="9">
        <v>5</v>
      </c>
      <c r="L25" s="9" t="s">
        <v>92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150</v>
      </c>
      <c r="T25" s="12">
        <v>45814</v>
      </c>
      <c r="U25" s="11">
        <v>15000</v>
      </c>
      <c r="V25" s="10">
        <v>0</v>
      </c>
      <c r="W25" s="10">
        <v>15000</v>
      </c>
      <c r="X25" s="10">
        <v>0</v>
      </c>
      <c r="Y25" s="10">
        <v>15750</v>
      </c>
      <c r="Z25" s="9" t="s">
        <v>186</v>
      </c>
      <c r="AA25" s="8">
        <v>13201.65</v>
      </c>
      <c r="AB25" s="8">
        <v>0</v>
      </c>
      <c r="AC25" s="8">
        <v>13201.65</v>
      </c>
      <c r="AD25" s="8">
        <v>0</v>
      </c>
      <c r="AE25" s="8">
        <v>0</v>
      </c>
      <c r="AF25" s="8">
        <v>0</v>
      </c>
      <c r="AG25" s="1" t="s">
        <v>120</v>
      </c>
      <c r="AH25" s="1" t="s">
        <v>74</v>
      </c>
      <c r="AI25" s="1">
        <v>2</v>
      </c>
      <c r="AJ25" s="3">
        <v>45814</v>
      </c>
      <c r="AK25" s="3">
        <v>0</v>
      </c>
      <c r="AL25" s="3">
        <v>45805</v>
      </c>
      <c r="AM25" s="3">
        <v>45812</v>
      </c>
      <c r="AN25" s="3">
        <v>45813</v>
      </c>
      <c r="AO25" s="3">
        <v>45813</v>
      </c>
      <c r="AP25" s="3">
        <v>45809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187</v>
      </c>
      <c r="BD25" s="56">
        <v>994.40695200000005</v>
      </c>
    </row>
    <row r="26" spans="1:56" ht="27.75" customHeight="1" x14ac:dyDescent="0.45">
      <c r="A26" s="3">
        <v>45808</v>
      </c>
      <c r="B26" s="14" t="s">
        <v>438</v>
      </c>
      <c r="C26" s="9" t="s">
        <v>73</v>
      </c>
      <c r="D26" s="13">
        <v>997</v>
      </c>
      <c r="E26" s="9">
        <v>19</v>
      </c>
      <c r="F26" s="9">
        <v>30</v>
      </c>
      <c r="G26" s="9" t="s">
        <v>60</v>
      </c>
      <c r="H26" s="9">
        <v>0</v>
      </c>
      <c r="I26" s="9">
        <v>63</v>
      </c>
      <c r="J26" s="9" t="s">
        <v>78</v>
      </c>
      <c r="K26" s="9">
        <v>5</v>
      </c>
      <c r="L26" s="9" t="s">
        <v>93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150</v>
      </c>
      <c r="T26" s="12">
        <v>45814</v>
      </c>
      <c r="U26" s="11">
        <v>5000</v>
      </c>
      <c r="V26" s="10">
        <v>0</v>
      </c>
      <c r="W26" s="10">
        <v>5000</v>
      </c>
      <c r="X26" s="10">
        <v>0</v>
      </c>
      <c r="Y26" s="10">
        <v>5250</v>
      </c>
      <c r="Z26" s="9" t="s">
        <v>186</v>
      </c>
      <c r="AA26" s="8">
        <v>4400.55</v>
      </c>
      <c r="AB26" s="8">
        <v>0</v>
      </c>
      <c r="AC26" s="8">
        <v>4400.55</v>
      </c>
      <c r="AD26" s="8">
        <v>0</v>
      </c>
      <c r="AE26" s="8">
        <v>0</v>
      </c>
      <c r="AF26" s="8">
        <v>0</v>
      </c>
      <c r="AG26" s="1" t="s">
        <v>120</v>
      </c>
      <c r="AH26" s="1" t="s">
        <v>74</v>
      </c>
      <c r="AI26" s="1">
        <v>2</v>
      </c>
      <c r="AJ26" s="3">
        <v>45814</v>
      </c>
      <c r="AK26" s="3">
        <v>0</v>
      </c>
      <c r="AL26" s="3">
        <v>45805</v>
      </c>
      <c r="AM26" s="3">
        <v>45812</v>
      </c>
      <c r="AN26" s="3">
        <v>45813</v>
      </c>
      <c r="AO26" s="3">
        <v>45813</v>
      </c>
      <c r="AP26" s="3">
        <v>45809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187</v>
      </c>
      <c r="BD26" s="56">
        <v>331.46898400000003</v>
      </c>
    </row>
    <row r="27" spans="1:56" ht="27.75" customHeight="1" x14ac:dyDescent="0.45">
      <c r="A27" s="3">
        <v>45808</v>
      </c>
      <c r="B27" s="14" t="s">
        <v>438</v>
      </c>
      <c r="C27" s="9" t="s">
        <v>73</v>
      </c>
      <c r="D27" s="13">
        <v>913</v>
      </c>
      <c r="E27" s="9">
        <v>19</v>
      </c>
      <c r="F27" s="9">
        <v>30</v>
      </c>
      <c r="G27" s="9" t="s">
        <v>60</v>
      </c>
      <c r="H27" s="9">
        <v>0</v>
      </c>
      <c r="I27" s="9">
        <v>63</v>
      </c>
      <c r="J27" s="9" t="s">
        <v>78</v>
      </c>
      <c r="K27" s="9">
        <v>5</v>
      </c>
      <c r="L27" s="9" t="s">
        <v>93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150</v>
      </c>
      <c r="T27" s="12">
        <v>45814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186</v>
      </c>
      <c r="AA27" s="8">
        <v>4400.55</v>
      </c>
      <c r="AB27" s="8">
        <v>0</v>
      </c>
      <c r="AC27" s="8">
        <v>4400.55</v>
      </c>
      <c r="AD27" s="8">
        <v>0</v>
      </c>
      <c r="AE27" s="8">
        <v>0</v>
      </c>
      <c r="AF27" s="8">
        <v>0</v>
      </c>
      <c r="AG27" s="1" t="s">
        <v>120</v>
      </c>
      <c r="AH27" s="1" t="s">
        <v>74</v>
      </c>
      <c r="AI27" s="1">
        <v>2</v>
      </c>
      <c r="AJ27" s="3">
        <v>45814</v>
      </c>
      <c r="AK27" s="3">
        <v>0</v>
      </c>
      <c r="AL27" s="3">
        <v>45805</v>
      </c>
      <c r="AM27" s="3">
        <v>45812</v>
      </c>
      <c r="AN27" s="3">
        <v>45813</v>
      </c>
      <c r="AO27" s="3">
        <v>45813</v>
      </c>
      <c r="AP27" s="3">
        <v>45809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187</v>
      </c>
      <c r="BD27" s="56">
        <v>331.46898400000003</v>
      </c>
    </row>
    <row r="28" spans="1:56" ht="27.75" customHeight="1" x14ac:dyDescent="0.45">
      <c r="A28" s="3">
        <v>45808</v>
      </c>
      <c r="B28" s="14" t="s">
        <v>438</v>
      </c>
      <c r="C28" s="9" t="s">
        <v>73</v>
      </c>
      <c r="D28" s="13" t="s">
        <v>439</v>
      </c>
      <c r="E28" s="9">
        <v>19</v>
      </c>
      <c r="F28" s="9">
        <v>30</v>
      </c>
      <c r="G28" s="9" t="s">
        <v>60</v>
      </c>
      <c r="H28" s="9">
        <v>0</v>
      </c>
      <c r="I28" s="9">
        <v>63</v>
      </c>
      <c r="J28" s="9" t="s">
        <v>78</v>
      </c>
      <c r="K28" s="9">
        <v>5</v>
      </c>
      <c r="L28" s="9" t="s">
        <v>92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150</v>
      </c>
      <c r="T28" s="12">
        <v>45815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186</v>
      </c>
      <c r="AA28" s="8">
        <v>4400.55</v>
      </c>
      <c r="AB28" s="8">
        <v>0</v>
      </c>
      <c r="AC28" s="8">
        <v>4400.55</v>
      </c>
      <c r="AD28" s="8">
        <v>0</v>
      </c>
      <c r="AE28" s="8">
        <v>0</v>
      </c>
      <c r="AF28" s="8">
        <v>0</v>
      </c>
      <c r="AG28" s="1" t="s">
        <v>122</v>
      </c>
      <c r="AH28" s="1" t="s">
        <v>74</v>
      </c>
      <c r="AI28" s="1">
        <v>2</v>
      </c>
      <c r="AJ28" s="3">
        <v>45815</v>
      </c>
      <c r="AK28" s="3">
        <v>0</v>
      </c>
      <c r="AL28" s="3">
        <v>45806</v>
      </c>
      <c r="AM28" s="3">
        <v>45813</v>
      </c>
      <c r="AN28" s="3">
        <v>45814</v>
      </c>
      <c r="AO28" s="3">
        <v>45814</v>
      </c>
      <c r="AP28" s="3">
        <v>45810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187</v>
      </c>
      <c r="BD28" s="56">
        <v>331.46898400000003</v>
      </c>
    </row>
    <row r="29" spans="1:56" ht="27.75" customHeight="1" x14ac:dyDescent="0.45">
      <c r="A29" s="3">
        <v>45808</v>
      </c>
      <c r="B29" s="14" t="s">
        <v>438</v>
      </c>
      <c r="C29" s="9" t="s">
        <v>73</v>
      </c>
      <c r="D29" s="13" t="s">
        <v>440</v>
      </c>
      <c r="E29" s="9">
        <v>19</v>
      </c>
      <c r="F29" s="9">
        <v>30</v>
      </c>
      <c r="G29" s="9" t="s">
        <v>60</v>
      </c>
      <c r="H29" s="9">
        <v>0</v>
      </c>
      <c r="I29" s="9">
        <v>63</v>
      </c>
      <c r="J29" s="9" t="s">
        <v>78</v>
      </c>
      <c r="K29" s="9">
        <v>5</v>
      </c>
      <c r="L29" s="9" t="s">
        <v>92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150</v>
      </c>
      <c r="T29" s="12">
        <v>45815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186</v>
      </c>
      <c r="AA29" s="8">
        <v>4400.55</v>
      </c>
      <c r="AB29" s="8">
        <v>0</v>
      </c>
      <c r="AC29" s="8">
        <v>4400.55</v>
      </c>
      <c r="AD29" s="8">
        <v>0</v>
      </c>
      <c r="AE29" s="8">
        <v>0</v>
      </c>
      <c r="AF29" s="8">
        <v>0</v>
      </c>
      <c r="AG29" s="1" t="s">
        <v>120</v>
      </c>
      <c r="AH29" s="1" t="s">
        <v>74</v>
      </c>
      <c r="AI29" s="1">
        <v>2</v>
      </c>
      <c r="AJ29" s="3">
        <v>45815</v>
      </c>
      <c r="AK29" s="3">
        <v>0</v>
      </c>
      <c r="AL29" s="3">
        <v>45806</v>
      </c>
      <c r="AM29" s="3">
        <v>45813</v>
      </c>
      <c r="AN29" s="3">
        <v>45814</v>
      </c>
      <c r="AO29" s="3">
        <v>45814</v>
      </c>
      <c r="AP29" s="3">
        <v>45810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187</v>
      </c>
      <c r="BD29" s="56">
        <v>331.46898400000003</v>
      </c>
    </row>
    <row r="30" spans="1:56" ht="27.75" customHeight="1" x14ac:dyDescent="0.45">
      <c r="A30" s="3">
        <v>45808</v>
      </c>
      <c r="B30" s="14" t="s">
        <v>438</v>
      </c>
      <c r="C30" s="9" t="s">
        <v>73</v>
      </c>
      <c r="D30" s="13" t="s">
        <v>340</v>
      </c>
      <c r="E30" s="9">
        <v>19</v>
      </c>
      <c r="F30" s="9">
        <v>30</v>
      </c>
      <c r="G30" s="9" t="s">
        <v>60</v>
      </c>
      <c r="H30" s="9">
        <v>0</v>
      </c>
      <c r="I30" s="9">
        <v>63</v>
      </c>
      <c r="J30" s="9" t="s">
        <v>78</v>
      </c>
      <c r="K30" s="9">
        <v>5</v>
      </c>
      <c r="L30" s="9" t="s">
        <v>92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150</v>
      </c>
      <c r="T30" s="12">
        <v>45815</v>
      </c>
      <c r="U30" s="11">
        <v>5000</v>
      </c>
      <c r="V30" s="10">
        <v>0</v>
      </c>
      <c r="W30" s="10">
        <v>5000</v>
      </c>
      <c r="X30" s="10">
        <v>0</v>
      </c>
      <c r="Y30" s="10">
        <v>5250</v>
      </c>
      <c r="Z30" s="9" t="s">
        <v>186</v>
      </c>
      <c r="AA30" s="8">
        <v>4400.55</v>
      </c>
      <c r="AB30" s="8">
        <v>0</v>
      </c>
      <c r="AC30" s="8">
        <v>4400.55</v>
      </c>
      <c r="AD30" s="8">
        <v>0</v>
      </c>
      <c r="AE30" s="8">
        <v>0</v>
      </c>
      <c r="AF30" s="8">
        <v>0</v>
      </c>
      <c r="AG30" s="1" t="s">
        <v>120</v>
      </c>
      <c r="AH30" s="1" t="s">
        <v>74</v>
      </c>
      <c r="AI30" s="1">
        <v>2</v>
      </c>
      <c r="AJ30" s="3">
        <v>45815</v>
      </c>
      <c r="AK30" s="3">
        <v>0</v>
      </c>
      <c r="AL30" s="3">
        <v>45806</v>
      </c>
      <c r="AM30" s="3">
        <v>45813</v>
      </c>
      <c r="AN30" s="3">
        <v>45814</v>
      </c>
      <c r="AO30" s="3">
        <v>45814</v>
      </c>
      <c r="AP30" s="3">
        <v>45810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187</v>
      </c>
      <c r="BD30" s="56">
        <v>331.46898400000003</v>
      </c>
    </row>
    <row r="31" spans="1:56" ht="27.75" customHeight="1" x14ac:dyDescent="0.45">
      <c r="A31" s="3">
        <v>45808</v>
      </c>
      <c r="B31" s="14" t="s">
        <v>441</v>
      </c>
      <c r="C31" s="9" t="s">
        <v>73</v>
      </c>
      <c r="D31" s="13" t="s">
        <v>59</v>
      </c>
      <c r="E31" s="9">
        <v>19</v>
      </c>
      <c r="F31" s="9">
        <v>36</v>
      </c>
      <c r="G31" s="9" t="s">
        <v>60</v>
      </c>
      <c r="H31" s="9">
        <v>0</v>
      </c>
      <c r="I31" s="9">
        <v>75</v>
      </c>
      <c r="J31" s="9" t="s">
        <v>78</v>
      </c>
      <c r="K31" s="9">
        <v>5</v>
      </c>
      <c r="L31" s="9" t="s">
        <v>93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150</v>
      </c>
      <c r="T31" s="12">
        <v>45815</v>
      </c>
      <c r="U31" s="11">
        <v>10000</v>
      </c>
      <c r="V31" s="10">
        <v>0</v>
      </c>
      <c r="W31" s="10">
        <v>10000</v>
      </c>
      <c r="X31" s="10">
        <v>0</v>
      </c>
      <c r="Y31" s="10">
        <v>0</v>
      </c>
      <c r="Z31" s="9" t="s">
        <v>186</v>
      </c>
      <c r="AA31" s="8">
        <v>10477.5</v>
      </c>
      <c r="AB31" s="8">
        <v>0</v>
      </c>
      <c r="AC31" s="8">
        <v>10477.5</v>
      </c>
      <c r="AD31" s="8">
        <v>0</v>
      </c>
      <c r="AE31" s="8">
        <v>0</v>
      </c>
      <c r="AF31" s="8">
        <v>0</v>
      </c>
      <c r="AG31" s="1" t="s">
        <v>119</v>
      </c>
      <c r="AH31" s="1" t="s">
        <v>77</v>
      </c>
      <c r="AI31" s="1">
        <v>2</v>
      </c>
      <c r="AJ31" s="3">
        <v>45815</v>
      </c>
      <c r="AK31" s="3">
        <v>0</v>
      </c>
      <c r="AL31" s="3">
        <v>0</v>
      </c>
      <c r="AM31" s="3">
        <v>0</v>
      </c>
      <c r="AN31" s="3">
        <v>0</v>
      </c>
      <c r="AO31" s="3">
        <v>45813</v>
      </c>
      <c r="AP31" s="3">
        <v>45810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187</v>
      </c>
      <c r="BD31" s="56">
        <v>789.21186666666665</v>
      </c>
    </row>
    <row r="32" spans="1:56" ht="27.75" customHeight="1" x14ac:dyDescent="0.45">
      <c r="A32" s="3">
        <v>45808</v>
      </c>
      <c r="B32" s="14" t="s">
        <v>442</v>
      </c>
      <c r="C32" s="9" t="s">
        <v>73</v>
      </c>
      <c r="D32" s="13" t="s">
        <v>183</v>
      </c>
      <c r="E32" s="9">
        <v>19</v>
      </c>
      <c r="F32" s="9">
        <v>30</v>
      </c>
      <c r="G32" s="9" t="s">
        <v>60</v>
      </c>
      <c r="H32" s="9">
        <v>0</v>
      </c>
      <c r="I32" s="9">
        <v>63</v>
      </c>
      <c r="J32" s="9" t="s">
        <v>78</v>
      </c>
      <c r="K32" s="9">
        <v>5</v>
      </c>
      <c r="L32" s="9" t="s">
        <v>92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150</v>
      </c>
      <c r="T32" s="12">
        <v>45818</v>
      </c>
      <c r="U32" s="11">
        <v>10000</v>
      </c>
      <c r="V32" s="10">
        <v>0</v>
      </c>
      <c r="W32" s="10">
        <v>10000</v>
      </c>
      <c r="X32" s="10">
        <v>0</v>
      </c>
      <c r="Y32" s="10">
        <v>10500</v>
      </c>
      <c r="Z32" s="9" t="s">
        <v>186</v>
      </c>
      <c r="AA32" s="8">
        <v>8801.1</v>
      </c>
      <c r="AB32" s="8">
        <v>0</v>
      </c>
      <c r="AC32" s="8">
        <v>8801.1</v>
      </c>
      <c r="AD32" s="8">
        <v>0</v>
      </c>
      <c r="AE32" s="8">
        <v>0</v>
      </c>
      <c r="AF32" s="8">
        <v>0</v>
      </c>
      <c r="AG32" s="1" t="s">
        <v>120</v>
      </c>
      <c r="AH32" s="1" t="s">
        <v>74</v>
      </c>
      <c r="AI32" s="1">
        <v>2</v>
      </c>
      <c r="AJ32" s="3">
        <v>45818</v>
      </c>
      <c r="AK32" s="3">
        <v>0</v>
      </c>
      <c r="AL32" s="3">
        <v>45809</v>
      </c>
      <c r="AM32" s="3">
        <v>45816</v>
      </c>
      <c r="AN32" s="3">
        <v>45817</v>
      </c>
      <c r="AO32" s="3">
        <v>45817</v>
      </c>
      <c r="AP32" s="3">
        <v>45813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187</v>
      </c>
      <c r="BD32" s="56">
        <v>662.93796800000007</v>
      </c>
    </row>
    <row r="33" spans="1:56" ht="27.75" customHeight="1" x14ac:dyDescent="0.45">
      <c r="A33" s="3">
        <v>45808</v>
      </c>
      <c r="B33" s="14" t="s">
        <v>442</v>
      </c>
      <c r="C33" s="9" t="s">
        <v>73</v>
      </c>
      <c r="D33" s="13" t="s">
        <v>222</v>
      </c>
      <c r="E33" s="9">
        <v>19</v>
      </c>
      <c r="F33" s="9">
        <v>30</v>
      </c>
      <c r="G33" s="9" t="s">
        <v>60</v>
      </c>
      <c r="H33" s="9">
        <v>0</v>
      </c>
      <c r="I33" s="9">
        <v>63</v>
      </c>
      <c r="J33" s="9" t="s">
        <v>78</v>
      </c>
      <c r="K33" s="9">
        <v>5</v>
      </c>
      <c r="L33" s="9" t="s">
        <v>92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150</v>
      </c>
      <c r="T33" s="12">
        <v>45818</v>
      </c>
      <c r="U33" s="11">
        <v>10000</v>
      </c>
      <c r="V33" s="10">
        <v>0</v>
      </c>
      <c r="W33" s="10">
        <v>10000</v>
      </c>
      <c r="X33" s="10">
        <v>0</v>
      </c>
      <c r="Y33" s="10">
        <v>10500</v>
      </c>
      <c r="Z33" s="9" t="s">
        <v>186</v>
      </c>
      <c r="AA33" s="8">
        <v>8801.1</v>
      </c>
      <c r="AB33" s="8">
        <v>0</v>
      </c>
      <c r="AC33" s="8">
        <v>8801.1</v>
      </c>
      <c r="AD33" s="8">
        <v>0</v>
      </c>
      <c r="AE33" s="8">
        <v>0</v>
      </c>
      <c r="AF33" s="8">
        <v>0</v>
      </c>
      <c r="AG33" s="1" t="s">
        <v>120</v>
      </c>
      <c r="AH33" s="1" t="s">
        <v>74</v>
      </c>
      <c r="AI33" s="1">
        <v>2</v>
      </c>
      <c r="AJ33" s="3">
        <v>45818</v>
      </c>
      <c r="AK33" s="3">
        <v>0</v>
      </c>
      <c r="AL33" s="3">
        <v>45809</v>
      </c>
      <c r="AM33" s="3">
        <v>45816</v>
      </c>
      <c r="AN33" s="3">
        <v>45817</v>
      </c>
      <c r="AO33" s="3">
        <v>45817</v>
      </c>
      <c r="AP33" s="3">
        <v>45813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1" t="s">
        <v>187</v>
      </c>
      <c r="BD33" s="56">
        <v>662.93796800000007</v>
      </c>
    </row>
    <row r="34" spans="1:56" ht="27.75" customHeight="1" x14ac:dyDescent="0.45">
      <c r="A34" s="3">
        <v>45808</v>
      </c>
      <c r="B34" s="14" t="s">
        <v>443</v>
      </c>
      <c r="C34" s="9" t="s">
        <v>73</v>
      </c>
      <c r="D34" s="13" t="s">
        <v>211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92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150</v>
      </c>
      <c r="T34" s="12">
        <v>45818</v>
      </c>
      <c r="U34" s="11">
        <v>5000</v>
      </c>
      <c r="V34" s="10">
        <v>5502</v>
      </c>
      <c r="W34" s="10">
        <v>0</v>
      </c>
      <c r="X34" s="10">
        <v>5300</v>
      </c>
      <c r="Y34" s="10">
        <v>0</v>
      </c>
      <c r="Z34" s="9" t="s">
        <v>186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1" t="s">
        <v>120</v>
      </c>
      <c r="AH34" s="1" t="s">
        <v>74</v>
      </c>
      <c r="AI34" s="1">
        <v>2</v>
      </c>
      <c r="AJ34" s="3">
        <v>45818</v>
      </c>
      <c r="AK34" s="3">
        <v>0</v>
      </c>
      <c r="AL34" s="3">
        <v>45809</v>
      </c>
      <c r="AM34" s="3">
        <v>45816</v>
      </c>
      <c r="AN34" s="3">
        <v>45817</v>
      </c>
      <c r="AO34" s="3">
        <v>45817</v>
      </c>
      <c r="AP34" s="3">
        <v>45813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1" t="s">
        <v>187</v>
      </c>
      <c r="BD34" s="56">
        <v>0</v>
      </c>
    </row>
    <row r="35" spans="1:56" ht="27.75" customHeight="1" x14ac:dyDescent="0.45">
      <c r="A35" s="3">
        <v>45808</v>
      </c>
      <c r="B35" s="14" t="s">
        <v>442</v>
      </c>
      <c r="C35" s="9" t="s">
        <v>73</v>
      </c>
      <c r="D35" s="13" t="s">
        <v>222</v>
      </c>
      <c r="E35" s="9">
        <v>19</v>
      </c>
      <c r="F35" s="9">
        <v>30</v>
      </c>
      <c r="G35" s="9" t="s">
        <v>60</v>
      </c>
      <c r="H35" s="9">
        <v>0</v>
      </c>
      <c r="I35" s="9">
        <v>63</v>
      </c>
      <c r="J35" s="9" t="s">
        <v>78</v>
      </c>
      <c r="K35" s="9">
        <v>5</v>
      </c>
      <c r="L35" s="9" t="s">
        <v>92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150</v>
      </c>
      <c r="T35" s="12">
        <v>45820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186</v>
      </c>
      <c r="AA35" s="8">
        <v>4400.55</v>
      </c>
      <c r="AB35" s="8">
        <v>0</v>
      </c>
      <c r="AC35" s="8">
        <v>4400.55</v>
      </c>
      <c r="AD35" s="8">
        <v>0</v>
      </c>
      <c r="AE35" s="8">
        <v>0</v>
      </c>
      <c r="AF35" s="8">
        <v>0</v>
      </c>
      <c r="AG35" s="1" t="s">
        <v>120</v>
      </c>
      <c r="AH35" s="1" t="s">
        <v>74</v>
      </c>
      <c r="AI35" s="1">
        <v>2</v>
      </c>
      <c r="AJ35" s="3">
        <v>45820</v>
      </c>
      <c r="AK35" s="3">
        <v>0</v>
      </c>
      <c r="AL35" s="3">
        <v>45811</v>
      </c>
      <c r="AM35" s="3">
        <v>45818</v>
      </c>
      <c r="AN35" s="3">
        <v>45819</v>
      </c>
      <c r="AO35" s="3">
        <v>45819</v>
      </c>
      <c r="AP35" s="3">
        <v>45815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1" t="s">
        <v>187</v>
      </c>
      <c r="BD35" s="56">
        <v>331.46898400000003</v>
      </c>
    </row>
    <row r="36" spans="1:56" ht="27.75" customHeight="1" x14ac:dyDescent="0.45">
      <c r="A36" s="3">
        <v>45808</v>
      </c>
      <c r="B36" s="14" t="s">
        <v>443</v>
      </c>
      <c r="C36" s="9" t="s">
        <v>73</v>
      </c>
      <c r="D36" s="13" t="s">
        <v>340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92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444</v>
      </c>
      <c r="T36" s="12">
        <v>45820</v>
      </c>
      <c r="U36" s="11">
        <v>20000</v>
      </c>
      <c r="V36" s="10">
        <v>0</v>
      </c>
      <c r="W36" s="10">
        <v>20000</v>
      </c>
      <c r="X36" s="10">
        <v>0</v>
      </c>
      <c r="Y36" s="10">
        <v>21000</v>
      </c>
      <c r="Z36" s="9" t="s">
        <v>186</v>
      </c>
      <c r="AA36" s="8">
        <v>18719.800000000003</v>
      </c>
      <c r="AB36" s="8">
        <v>0</v>
      </c>
      <c r="AC36" s="8">
        <v>18719.800000000003</v>
      </c>
      <c r="AD36" s="8">
        <v>0</v>
      </c>
      <c r="AE36" s="8">
        <v>0</v>
      </c>
      <c r="AF36" s="8">
        <v>0</v>
      </c>
      <c r="AG36" s="1" t="s">
        <v>61</v>
      </c>
      <c r="AH36" s="1" t="s">
        <v>74</v>
      </c>
      <c r="AI36" s="1">
        <v>2</v>
      </c>
      <c r="AJ36" s="3">
        <v>45820</v>
      </c>
      <c r="AK36" s="3">
        <v>0</v>
      </c>
      <c r="AL36" s="3">
        <v>45811</v>
      </c>
      <c r="AM36" s="3">
        <v>45818</v>
      </c>
      <c r="AN36" s="3">
        <v>45819</v>
      </c>
      <c r="AO36" s="3">
        <v>45819</v>
      </c>
      <c r="AP36" s="3">
        <v>45815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1" t="s">
        <v>187</v>
      </c>
      <c r="BD36" s="56">
        <v>1410.0585351111113</v>
      </c>
    </row>
    <row r="37" spans="1:56" ht="27.75" customHeight="1" x14ac:dyDescent="0.45">
      <c r="A37" s="3">
        <v>45808</v>
      </c>
      <c r="B37" s="14" t="s">
        <v>442</v>
      </c>
      <c r="C37" s="9" t="s">
        <v>73</v>
      </c>
      <c r="D37" s="13" t="s">
        <v>222</v>
      </c>
      <c r="E37" s="9">
        <v>19</v>
      </c>
      <c r="F37" s="9">
        <v>30</v>
      </c>
      <c r="G37" s="9" t="s">
        <v>60</v>
      </c>
      <c r="H37" s="9">
        <v>0</v>
      </c>
      <c r="I37" s="9">
        <v>63</v>
      </c>
      <c r="J37" s="9" t="s">
        <v>78</v>
      </c>
      <c r="K37" s="9">
        <v>5</v>
      </c>
      <c r="L37" s="9" t="s">
        <v>92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150</v>
      </c>
      <c r="T37" s="12">
        <v>45825</v>
      </c>
      <c r="U37" s="11">
        <v>10000</v>
      </c>
      <c r="V37" s="10">
        <v>0</v>
      </c>
      <c r="W37" s="10">
        <v>10000</v>
      </c>
      <c r="X37" s="10">
        <v>0</v>
      </c>
      <c r="Y37" s="10">
        <v>10500</v>
      </c>
      <c r="Z37" s="9" t="s">
        <v>186</v>
      </c>
      <c r="AA37" s="8">
        <v>8801.1</v>
      </c>
      <c r="AB37" s="8">
        <v>0</v>
      </c>
      <c r="AC37" s="8">
        <v>8801.1</v>
      </c>
      <c r="AD37" s="8">
        <v>0</v>
      </c>
      <c r="AE37" s="8">
        <v>0</v>
      </c>
      <c r="AF37" s="8">
        <v>0</v>
      </c>
      <c r="AG37" s="1" t="s">
        <v>121</v>
      </c>
      <c r="AH37" s="1" t="s">
        <v>74</v>
      </c>
      <c r="AI37" s="1">
        <v>2</v>
      </c>
      <c r="AJ37" s="3">
        <v>45825</v>
      </c>
      <c r="AK37" s="3">
        <v>0</v>
      </c>
      <c r="AL37" s="3">
        <v>45816</v>
      </c>
      <c r="AM37" s="3">
        <v>45823</v>
      </c>
      <c r="AN37" s="3">
        <v>45824</v>
      </c>
      <c r="AO37" s="3">
        <v>45824</v>
      </c>
      <c r="AP37" s="3">
        <v>45820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1" t="s">
        <v>187</v>
      </c>
      <c r="BD37" s="56">
        <v>662.93796800000007</v>
      </c>
    </row>
    <row r="38" spans="1:56" ht="27.75" customHeight="1" x14ac:dyDescent="0.45">
      <c r="A38" s="3">
        <v>45808</v>
      </c>
      <c r="B38" s="14" t="s">
        <v>443</v>
      </c>
      <c r="C38" s="9" t="s">
        <v>73</v>
      </c>
      <c r="D38" s="13" t="s">
        <v>340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92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444</v>
      </c>
      <c r="T38" s="12">
        <v>45825</v>
      </c>
      <c r="U38" s="11">
        <v>15000</v>
      </c>
      <c r="V38" s="10">
        <v>0</v>
      </c>
      <c r="W38" s="10">
        <v>15000</v>
      </c>
      <c r="X38" s="10">
        <v>0</v>
      </c>
      <c r="Y38" s="10">
        <v>15750</v>
      </c>
      <c r="Z38" s="9" t="s">
        <v>186</v>
      </c>
      <c r="AA38" s="8">
        <v>14039.85</v>
      </c>
      <c r="AB38" s="8">
        <v>0</v>
      </c>
      <c r="AC38" s="8">
        <v>14039.85</v>
      </c>
      <c r="AD38" s="8">
        <v>0</v>
      </c>
      <c r="AE38" s="8">
        <v>0</v>
      </c>
      <c r="AF38" s="8">
        <v>0</v>
      </c>
      <c r="AG38" s="1" t="s">
        <v>119</v>
      </c>
      <c r="AH38" s="1" t="s">
        <v>74</v>
      </c>
      <c r="AI38" s="1">
        <v>2</v>
      </c>
      <c r="AJ38" s="3">
        <v>45825</v>
      </c>
      <c r="AK38" s="3">
        <v>0</v>
      </c>
      <c r="AL38" s="3">
        <v>45816</v>
      </c>
      <c r="AM38" s="3">
        <v>45823</v>
      </c>
      <c r="AN38" s="3">
        <v>45824</v>
      </c>
      <c r="AO38" s="3">
        <v>45824</v>
      </c>
      <c r="AP38" s="3">
        <v>45820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1" t="s">
        <v>187</v>
      </c>
      <c r="BD38" s="56">
        <v>1057.5439013333332</v>
      </c>
    </row>
    <row r="39" spans="1:56" ht="27.75" customHeight="1" x14ac:dyDescent="0.45">
      <c r="A39" s="3" t="s">
        <v>141</v>
      </c>
      <c r="B39" s="14" t="s">
        <v>141</v>
      </c>
      <c r="C39" s="9" t="s">
        <v>73</v>
      </c>
      <c r="D39" s="13" t="s">
        <v>61</v>
      </c>
      <c r="E39" s="9">
        <v>19</v>
      </c>
      <c r="F39" s="9">
        <v>30</v>
      </c>
      <c r="G39" s="9" t="s">
        <v>60</v>
      </c>
      <c r="H39" s="9">
        <v>0</v>
      </c>
      <c r="I39" s="9">
        <v>63</v>
      </c>
      <c r="J39" s="9" t="s">
        <v>78</v>
      </c>
      <c r="K39" s="9">
        <v>5</v>
      </c>
      <c r="L39" s="9" t="s">
        <v>92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150</v>
      </c>
      <c r="T39" s="12">
        <v>45838</v>
      </c>
      <c r="U39" s="11">
        <v>275000</v>
      </c>
      <c r="V39" s="10">
        <v>0</v>
      </c>
      <c r="W39" s="10">
        <v>275000</v>
      </c>
      <c r="X39" s="10">
        <v>0</v>
      </c>
      <c r="Y39" s="10">
        <v>288750</v>
      </c>
      <c r="Z39" s="9" t="s">
        <v>186</v>
      </c>
      <c r="AA39" s="8">
        <v>242030.25</v>
      </c>
      <c r="AB39" s="8">
        <v>63948</v>
      </c>
      <c r="AC39" s="8">
        <v>178082.25</v>
      </c>
      <c r="AD39" s="8">
        <v>0</v>
      </c>
      <c r="AE39" s="8">
        <v>0</v>
      </c>
      <c r="AF39" s="8">
        <v>0</v>
      </c>
      <c r="AG39" s="1" t="s">
        <v>120</v>
      </c>
      <c r="AH39" s="1" t="s">
        <v>74</v>
      </c>
      <c r="AI39" s="1">
        <v>2</v>
      </c>
      <c r="AJ39" s="3">
        <v>45838</v>
      </c>
      <c r="AK39" s="3">
        <v>0</v>
      </c>
      <c r="AL39" s="3">
        <v>45829</v>
      </c>
      <c r="AM39" s="3">
        <v>45836</v>
      </c>
      <c r="AN39" s="3">
        <v>45837</v>
      </c>
      <c r="AO39" s="3">
        <v>45837</v>
      </c>
      <c r="AP39" s="3">
        <v>45833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187</v>
      </c>
      <c r="BD39" s="56">
        <v>13413.946546666668</v>
      </c>
    </row>
    <row r="40" spans="1:56" ht="27.75" customHeight="1" x14ac:dyDescent="0.45">
      <c r="A40" s="3">
        <v>0</v>
      </c>
      <c r="B40" s="14" t="s">
        <v>133</v>
      </c>
      <c r="C40" s="9" t="s">
        <v>73</v>
      </c>
      <c r="D40" s="13" t="s">
        <v>210</v>
      </c>
      <c r="E40" s="9">
        <v>19</v>
      </c>
      <c r="F40" s="9">
        <v>30</v>
      </c>
      <c r="G40" s="9" t="s">
        <v>60</v>
      </c>
      <c r="H40" s="9">
        <v>0</v>
      </c>
      <c r="I40" s="9">
        <v>63</v>
      </c>
      <c r="J40" s="9" t="s">
        <v>78</v>
      </c>
      <c r="K40" s="9">
        <v>5</v>
      </c>
      <c r="L40" s="9" t="s">
        <v>92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150</v>
      </c>
      <c r="T40" s="12" t="s">
        <v>63</v>
      </c>
      <c r="U40" s="11">
        <v>5000</v>
      </c>
      <c r="V40" s="10">
        <v>0</v>
      </c>
      <c r="W40" s="10">
        <v>5000</v>
      </c>
      <c r="X40" s="10">
        <v>5300</v>
      </c>
      <c r="Y40" s="10">
        <v>0</v>
      </c>
      <c r="Z40" s="9" t="s">
        <v>186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1" t="s">
        <v>119</v>
      </c>
      <c r="AH40" s="1" t="s">
        <v>74</v>
      </c>
      <c r="AI40" s="1">
        <v>2</v>
      </c>
      <c r="AJ40" s="3" t="s">
        <v>63</v>
      </c>
      <c r="AK40" s="3">
        <v>0</v>
      </c>
      <c r="AL40" s="3" t="e">
        <v>#VALUE!</v>
      </c>
      <c r="AM40" s="3" t="e">
        <v>#VALUE!</v>
      </c>
      <c r="AN40" s="3" t="e">
        <v>#VALUE!</v>
      </c>
      <c r="AO40" s="3" t="e">
        <v>#VALUE!</v>
      </c>
      <c r="AP40" s="3" t="e">
        <v>#VALUE!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1" t="s">
        <v>187</v>
      </c>
      <c r="BD40" s="56">
        <v>0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186</v>
      </c>
      <c r="AA41" s="8">
        <v>351275.65</v>
      </c>
      <c r="AB41" s="8">
        <v>63948</v>
      </c>
      <c r="AC41" s="8">
        <v>287327.65000000002</v>
      </c>
      <c r="AD41" s="8">
        <v>0</v>
      </c>
      <c r="AE41" s="8">
        <v>0</v>
      </c>
      <c r="AF41" s="8" t="s">
        <v>58</v>
      </c>
      <c r="AG41" s="1" t="s">
        <v>119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188</v>
      </c>
      <c r="BD41" s="56">
        <v>0</v>
      </c>
    </row>
    <row r="42" spans="1:56" ht="27.75" customHeight="1" x14ac:dyDescent="0.45">
      <c r="A42" s="3">
        <v>45803</v>
      </c>
      <c r="B42" s="14" t="s">
        <v>405</v>
      </c>
      <c r="C42" s="9" t="s">
        <v>402</v>
      </c>
      <c r="D42" s="13" t="s">
        <v>406</v>
      </c>
      <c r="E42" s="9">
        <v>19</v>
      </c>
      <c r="F42" s="9">
        <v>34</v>
      </c>
      <c r="G42" s="9" t="s">
        <v>60</v>
      </c>
      <c r="H42" s="9" t="s">
        <v>76</v>
      </c>
      <c r="I42" s="9">
        <v>84</v>
      </c>
      <c r="J42" s="9" t="s">
        <v>57</v>
      </c>
      <c r="K42" s="9">
        <v>5</v>
      </c>
      <c r="L42" s="9" t="s">
        <v>91</v>
      </c>
      <c r="M42" s="10">
        <v>20</v>
      </c>
      <c r="N42" s="9">
        <v>37</v>
      </c>
      <c r="O42" s="9">
        <v>40</v>
      </c>
      <c r="P42" s="10">
        <v>182.56479615999996</v>
      </c>
      <c r="Q42" s="10">
        <v>0</v>
      </c>
      <c r="R42" s="10">
        <v>182.56479615999996</v>
      </c>
      <c r="S42" s="9" t="s">
        <v>67</v>
      </c>
      <c r="T42" s="12">
        <v>45814</v>
      </c>
      <c r="U42" s="11">
        <v>10000</v>
      </c>
      <c r="V42" s="10">
        <v>0</v>
      </c>
      <c r="W42" s="10">
        <v>10000</v>
      </c>
      <c r="X42" s="10">
        <v>0</v>
      </c>
      <c r="Y42" s="10">
        <v>10500</v>
      </c>
      <c r="Z42" s="9" t="s">
        <v>248</v>
      </c>
      <c r="AA42" s="8">
        <v>9918.7000000000007</v>
      </c>
      <c r="AB42" s="8">
        <v>9918.7000000000007</v>
      </c>
      <c r="AC42" s="8">
        <v>0</v>
      </c>
      <c r="AD42" s="8">
        <v>0</v>
      </c>
      <c r="AE42" s="8">
        <v>9918.7000000000007</v>
      </c>
      <c r="AF42" s="8">
        <v>0</v>
      </c>
      <c r="AG42" s="1" t="s">
        <v>119</v>
      </c>
      <c r="AH42" s="1" t="s">
        <v>68</v>
      </c>
      <c r="AI42" s="1">
        <v>4</v>
      </c>
      <c r="AJ42" s="3">
        <v>45814</v>
      </c>
      <c r="AK42" s="3">
        <v>45810</v>
      </c>
      <c r="AL42" s="3">
        <v>45804</v>
      </c>
      <c r="AM42" s="3">
        <v>45811</v>
      </c>
      <c r="AN42" s="3">
        <v>45812</v>
      </c>
      <c r="AO42" s="3">
        <v>45812</v>
      </c>
      <c r="AP42" s="3">
        <v>45809</v>
      </c>
      <c r="AQ42" s="3">
        <v>45813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104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30</v>
      </c>
      <c r="G43" s="9">
        <v>0</v>
      </c>
      <c r="H43" s="9">
        <v>0</v>
      </c>
      <c r="I43" s="9">
        <v>56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 t="s">
        <v>96</v>
      </c>
      <c r="W43" s="10">
        <v>0</v>
      </c>
      <c r="X43" s="10">
        <v>0</v>
      </c>
      <c r="Y43" s="10">
        <v>0</v>
      </c>
      <c r="Z43" s="9" t="s">
        <v>248</v>
      </c>
      <c r="AA43" s="8">
        <v>9918.7000000000007</v>
      </c>
      <c r="AB43" s="8">
        <v>9918.7000000000007</v>
      </c>
      <c r="AC43" s="8">
        <v>0</v>
      </c>
      <c r="AD43" s="8">
        <v>0</v>
      </c>
      <c r="AE43" s="8">
        <v>9918.7000000000007</v>
      </c>
      <c r="AF43" s="8" t="s">
        <v>58</v>
      </c>
      <c r="AG43" s="1" t="s">
        <v>120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249</v>
      </c>
      <c r="BD43" s="56">
        <v>0</v>
      </c>
    </row>
    <row r="44" spans="1:56" ht="27.75" customHeight="1" x14ac:dyDescent="0.45">
      <c r="A44" s="3">
        <v>45796</v>
      </c>
      <c r="B44" s="14" t="s">
        <v>368</v>
      </c>
      <c r="C44" s="9" t="s">
        <v>147</v>
      </c>
      <c r="D44" s="13" t="s">
        <v>359</v>
      </c>
      <c r="E44" s="9">
        <v>19</v>
      </c>
      <c r="F44" s="9">
        <v>34</v>
      </c>
      <c r="G44" s="9" t="s">
        <v>60</v>
      </c>
      <c r="H44" s="9" t="s">
        <v>76</v>
      </c>
      <c r="I44" s="9">
        <v>100</v>
      </c>
      <c r="J44" s="9" t="s">
        <v>57</v>
      </c>
      <c r="K44" s="9">
        <v>5</v>
      </c>
      <c r="L44" s="9" t="s">
        <v>221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112</v>
      </c>
      <c r="T44" s="12" t="s">
        <v>63</v>
      </c>
      <c r="U44" s="11">
        <v>503</v>
      </c>
      <c r="V44" s="10">
        <v>0</v>
      </c>
      <c r="W44" s="10">
        <v>503</v>
      </c>
      <c r="X44" s="10">
        <v>5250</v>
      </c>
      <c r="Y44" s="10">
        <v>0</v>
      </c>
      <c r="Z44" s="9" t="s">
        <v>116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1" t="s">
        <v>119</v>
      </c>
      <c r="AH44" s="1" t="s">
        <v>75</v>
      </c>
      <c r="AI44" s="1">
        <v>4</v>
      </c>
      <c r="AJ44" s="3" t="s">
        <v>63</v>
      </c>
      <c r="AK44" s="3" t="e">
        <v>#VALUE!</v>
      </c>
      <c r="AL44" s="3" t="e">
        <v>#VALUE!</v>
      </c>
      <c r="AM44" s="3" t="e">
        <v>#VALUE!</v>
      </c>
      <c r="AN44" s="3" t="e">
        <v>#VALUE!</v>
      </c>
      <c r="AO44" s="3" t="e">
        <v>#VALUE!</v>
      </c>
      <c r="AP44" s="3" t="e">
        <v>#VALUE!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214</v>
      </c>
      <c r="BD44" s="56">
        <v>0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34</v>
      </c>
      <c r="G45" s="9" t="s">
        <v>60</v>
      </c>
      <c r="H45" s="9">
        <v>0</v>
      </c>
      <c r="I45" s="9">
        <v>80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116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 t="s">
        <v>58</v>
      </c>
      <c r="AG45" s="1" t="s">
        <v>119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215</v>
      </c>
      <c r="BD45" s="56">
        <v>0</v>
      </c>
    </row>
    <row r="46" spans="1:56" ht="27.75" customHeight="1" x14ac:dyDescent="0.45">
      <c r="A46" s="3" t="s">
        <v>141</v>
      </c>
      <c r="B46" s="14" t="s">
        <v>141</v>
      </c>
      <c r="C46" s="9" t="s">
        <v>330</v>
      </c>
      <c r="D46" s="13" t="s">
        <v>331</v>
      </c>
      <c r="E46" s="9">
        <v>20</v>
      </c>
      <c r="F46" s="9">
        <v>32</v>
      </c>
      <c r="G46" s="9" t="s">
        <v>60</v>
      </c>
      <c r="H46" s="9">
        <v>0</v>
      </c>
      <c r="I46" s="9">
        <v>60</v>
      </c>
      <c r="J46" s="9" t="s">
        <v>57</v>
      </c>
      <c r="K46" s="9">
        <v>5</v>
      </c>
      <c r="L46" s="9" t="s">
        <v>93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45838</v>
      </c>
      <c r="U46" s="11">
        <v>20000</v>
      </c>
      <c r="V46" s="10">
        <v>0</v>
      </c>
      <c r="W46" s="10">
        <v>20000</v>
      </c>
      <c r="X46" s="10">
        <v>0</v>
      </c>
      <c r="Y46" s="10">
        <v>21000</v>
      </c>
      <c r="Z46" s="9" t="s">
        <v>146</v>
      </c>
      <c r="AA46" s="8">
        <v>18719.800000000003</v>
      </c>
      <c r="AB46" s="8">
        <v>0</v>
      </c>
      <c r="AC46" s="8">
        <v>18719.800000000003</v>
      </c>
      <c r="AD46" s="8">
        <v>0</v>
      </c>
      <c r="AE46" s="8">
        <v>0</v>
      </c>
      <c r="AF46" s="8">
        <v>0</v>
      </c>
      <c r="AG46" s="1" t="s">
        <v>119</v>
      </c>
      <c r="AH46" s="1" t="s">
        <v>74</v>
      </c>
      <c r="AI46" s="1">
        <v>2</v>
      </c>
      <c r="AJ46" s="3">
        <v>45838</v>
      </c>
      <c r="AK46" s="3">
        <v>0</v>
      </c>
      <c r="AL46" s="3">
        <v>45829</v>
      </c>
      <c r="AM46" s="3">
        <v>45836</v>
      </c>
      <c r="AN46" s="3">
        <v>45837</v>
      </c>
      <c r="AO46" s="3">
        <v>45837</v>
      </c>
      <c r="AP46" s="3">
        <v>45833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105</v>
      </c>
      <c r="BD46" s="56">
        <v>1149.1877222222222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20</v>
      </c>
      <c r="F47" s="9">
        <v>37</v>
      </c>
      <c r="G47" s="9" t="s">
        <v>60</v>
      </c>
      <c r="H47" s="9">
        <v>0</v>
      </c>
      <c r="I47" s="9">
        <v>65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146</v>
      </c>
      <c r="AA47" s="8">
        <v>18719.800000000003</v>
      </c>
      <c r="AB47" s="8">
        <v>0</v>
      </c>
      <c r="AC47" s="8">
        <v>18719.800000000003</v>
      </c>
      <c r="AD47" s="8">
        <v>0</v>
      </c>
      <c r="AE47" s="8">
        <v>0</v>
      </c>
      <c r="AF47" s="8" t="s">
        <v>58</v>
      </c>
      <c r="AG47" s="1" t="s">
        <v>121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105</v>
      </c>
      <c r="BD47" s="56">
        <v>0</v>
      </c>
    </row>
    <row r="48" spans="1:56" ht="27.75" customHeight="1" x14ac:dyDescent="0.45">
      <c r="A48" s="3">
        <v>45796</v>
      </c>
      <c r="B48" s="14" t="s">
        <v>369</v>
      </c>
      <c r="C48" s="9" t="s">
        <v>147</v>
      </c>
      <c r="D48" s="13" t="s">
        <v>360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91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112</v>
      </c>
      <c r="T48" s="12" t="s">
        <v>63</v>
      </c>
      <c r="U48" s="11">
        <v>366</v>
      </c>
      <c r="V48" s="10">
        <v>0</v>
      </c>
      <c r="W48" s="10">
        <v>366</v>
      </c>
      <c r="X48" s="10">
        <v>5113</v>
      </c>
      <c r="Y48" s="10">
        <v>0</v>
      </c>
      <c r="Z48" s="9" t="s">
        <v>81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120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107</v>
      </c>
      <c r="BD48" s="56">
        <v>0</v>
      </c>
    </row>
    <row r="49" spans="1:56" ht="27.75" customHeight="1" x14ac:dyDescent="0.45">
      <c r="A49" s="3">
        <v>45796</v>
      </c>
      <c r="B49" s="14" t="s">
        <v>369</v>
      </c>
      <c r="C49" s="9" t="s">
        <v>147</v>
      </c>
      <c r="D49" s="13" t="s">
        <v>361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91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112</v>
      </c>
      <c r="T49" s="12">
        <v>45813</v>
      </c>
      <c r="U49" s="11">
        <v>3280</v>
      </c>
      <c r="V49" s="10">
        <v>0</v>
      </c>
      <c r="W49" s="10">
        <v>3280</v>
      </c>
      <c r="X49" s="10">
        <v>5975</v>
      </c>
      <c r="Y49" s="10">
        <v>0</v>
      </c>
      <c r="Z49" s="9" t="s">
        <v>81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119</v>
      </c>
      <c r="AH49" s="1" t="s">
        <v>75</v>
      </c>
      <c r="AI49" s="1">
        <v>4</v>
      </c>
      <c r="AJ49" s="3">
        <v>45813</v>
      </c>
      <c r="AK49" s="3">
        <v>45809</v>
      </c>
      <c r="AL49" s="3">
        <v>45802</v>
      </c>
      <c r="AM49" s="3">
        <v>45810</v>
      </c>
      <c r="AN49" s="3">
        <v>45811</v>
      </c>
      <c r="AO49" s="3">
        <v>45812</v>
      </c>
      <c r="AP49" s="3">
        <v>45808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107</v>
      </c>
      <c r="BD49" s="56">
        <v>0</v>
      </c>
    </row>
    <row r="50" spans="1:56" ht="27.75" customHeight="1" x14ac:dyDescent="0.45">
      <c r="A50" s="3">
        <v>45796</v>
      </c>
      <c r="B50" s="14" t="s">
        <v>370</v>
      </c>
      <c r="C50" s="9" t="s">
        <v>147</v>
      </c>
      <c r="D50" s="13" t="s">
        <v>261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91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112</v>
      </c>
      <c r="T50" s="12">
        <v>45813</v>
      </c>
      <c r="U50" s="11">
        <v>3853</v>
      </c>
      <c r="V50" s="10">
        <v>0</v>
      </c>
      <c r="W50" s="10">
        <v>3853</v>
      </c>
      <c r="X50" s="10">
        <v>15401</v>
      </c>
      <c r="Y50" s="10">
        <v>0</v>
      </c>
      <c r="Z50" s="9" t="s">
        <v>81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119</v>
      </c>
      <c r="AH50" s="1" t="s">
        <v>75</v>
      </c>
      <c r="AI50" s="1">
        <v>4</v>
      </c>
      <c r="AJ50" s="3">
        <v>45813</v>
      </c>
      <c r="AK50" s="3">
        <v>45809</v>
      </c>
      <c r="AL50" s="3">
        <v>45802</v>
      </c>
      <c r="AM50" s="3">
        <v>45810</v>
      </c>
      <c r="AN50" s="3">
        <v>45811</v>
      </c>
      <c r="AO50" s="3">
        <v>45812</v>
      </c>
      <c r="AP50" s="3">
        <v>45808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107</v>
      </c>
      <c r="BD50" s="56">
        <v>0</v>
      </c>
    </row>
    <row r="51" spans="1:56" ht="27.75" customHeight="1" x14ac:dyDescent="0.45">
      <c r="A51" s="3">
        <v>45796</v>
      </c>
      <c r="B51" s="14" t="s">
        <v>370</v>
      </c>
      <c r="C51" s="9" t="s">
        <v>147</v>
      </c>
      <c r="D51" s="13" t="s">
        <v>209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91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112</v>
      </c>
      <c r="T51" s="12">
        <v>45813</v>
      </c>
      <c r="U51" s="11">
        <v>4349</v>
      </c>
      <c r="V51" s="10">
        <v>0</v>
      </c>
      <c r="W51" s="10">
        <v>4349</v>
      </c>
      <c r="X51" s="10">
        <v>0</v>
      </c>
      <c r="Y51" s="10">
        <v>4566.45</v>
      </c>
      <c r="Z51" s="9" t="s">
        <v>81</v>
      </c>
      <c r="AA51" s="8">
        <v>4556.6647499999999</v>
      </c>
      <c r="AB51" s="8">
        <v>4556.6647499999999</v>
      </c>
      <c r="AC51" s="8">
        <v>0</v>
      </c>
      <c r="AD51" s="8">
        <v>0</v>
      </c>
      <c r="AE51" s="8">
        <v>4556.6647499999999</v>
      </c>
      <c r="AF51" s="8">
        <v>0</v>
      </c>
      <c r="AG51" s="1" t="s">
        <v>121</v>
      </c>
      <c r="AH51" s="1" t="s">
        <v>75</v>
      </c>
      <c r="AI51" s="1">
        <v>4</v>
      </c>
      <c r="AJ51" s="3">
        <v>45813</v>
      </c>
      <c r="AK51" s="3">
        <v>45809</v>
      </c>
      <c r="AL51" s="3">
        <v>45802</v>
      </c>
      <c r="AM51" s="3">
        <v>45810</v>
      </c>
      <c r="AN51" s="3">
        <v>45811</v>
      </c>
      <c r="AO51" s="3">
        <v>45812</v>
      </c>
      <c r="AP51" s="3">
        <v>45808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107</v>
      </c>
      <c r="BD51" s="56">
        <v>0</v>
      </c>
    </row>
    <row r="52" spans="1:56" ht="27.75" customHeight="1" x14ac:dyDescent="0.45">
      <c r="A52" s="3">
        <v>45796</v>
      </c>
      <c r="B52" s="14" t="s">
        <v>371</v>
      </c>
      <c r="C52" s="9" t="s">
        <v>147</v>
      </c>
      <c r="D52" s="13" t="s">
        <v>293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91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112</v>
      </c>
      <c r="T52" s="12" t="s">
        <v>63</v>
      </c>
      <c r="U52" s="11">
        <v>179</v>
      </c>
      <c r="V52" s="10">
        <v>0</v>
      </c>
      <c r="W52" s="10">
        <v>179</v>
      </c>
      <c r="X52" s="10">
        <v>11000</v>
      </c>
      <c r="Y52" s="10">
        <v>0</v>
      </c>
      <c r="Z52" s="9" t="s">
        <v>81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123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107</v>
      </c>
      <c r="BD52" s="56">
        <v>0</v>
      </c>
    </row>
    <row r="53" spans="1:56" ht="27.75" customHeight="1" x14ac:dyDescent="0.45">
      <c r="A53" s="3">
        <v>45796</v>
      </c>
      <c r="B53" s="14" t="s">
        <v>371</v>
      </c>
      <c r="C53" s="9" t="s">
        <v>147</v>
      </c>
      <c r="D53" s="13" t="s">
        <v>362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91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112</v>
      </c>
      <c r="T53" s="12" t="s">
        <v>63</v>
      </c>
      <c r="U53" s="11">
        <v>302</v>
      </c>
      <c r="V53" s="10">
        <v>0</v>
      </c>
      <c r="W53" s="10">
        <v>302</v>
      </c>
      <c r="X53" s="10">
        <v>5300</v>
      </c>
      <c r="Y53" s="10">
        <v>0</v>
      </c>
      <c r="Z53" s="9" t="s">
        <v>81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120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107</v>
      </c>
      <c r="BD53" s="56">
        <v>0</v>
      </c>
    </row>
    <row r="54" spans="1:56" ht="27.75" customHeight="1" x14ac:dyDescent="0.45">
      <c r="A54" s="3">
        <v>45796</v>
      </c>
      <c r="B54" s="14" t="s">
        <v>372</v>
      </c>
      <c r="C54" s="9" t="s">
        <v>147</v>
      </c>
      <c r="D54" s="13" t="s">
        <v>136</v>
      </c>
      <c r="E54" s="9">
        <v>20</v>
      </c>
      <c r="F54" s="9">
        <v>36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91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112</v>
      </c>
      <c r="T54" s="12" t="s">
        <v>63</v>
      </c>
      <c r="U54" s="11">
        <v>1200</v>
      </c>
      <c r="V54" s="10">
        <v>0</v>
      </c>
      <c r="W54" s="10">
        <v>1200</v>
      </c>
      <c r="X54" s="10">
        <v>10700</v>
      </c>
      <c r="Y54" s="10">
        <v>0</v>
      </c>
      <c r="Z54" s="9" t="s">
        <v>81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123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107</v>
      </c>
      <c r="BD54" s="56">
        <v>0</v>
      </c>
    </row>
    <row r="55" spans="1:56" ht="27.75" customHeight="1" x14ac:dyDescent="0.45">
      <c r="A55" s="3">
        <v>45796</v>
      </c>
      <c r="B55" s="14" t="s">
        <v>373</v>
      </c>
      <c r="C55" s="9" t="s">
        <v>147</v>
      </c>
      <c r="D55" s="13" t="s">
        <v>154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91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112</v>
      </c>
      <c r="T55" s="12">
        <v>45814</v>
      </c>
      <c r="U55" s="11">
        <v>40000</v>
      </c>
      <c r="V55" s="10">
        <v>0</v>
      </c>
      <c r="W55" s="10">
        <v>40000</v>
      </c>
      <c r="X55" s="10">
        <v>11000</v>
      </c>
      <c r="Y55" s="10">
        <v>30450</v>
      </c>
      <c r="Z55" s="9" t="s">
        <v>81</v>
      </c>
      <c r="AA55" s="8">
        <v>31903.987500000003</v>
      </c>
      <c r="AB55" s="8">
        <v>31903.987500000003</v>
      </c>
      <c r="AC55" s="8">
        <v>0</v>
      </c>
      <c r="AD55" s="8">
        <v>0</v>
      </c>
      <c r="AE55" s="8">
        <v>31903.987500000003</v>
      </c>
      <c r="AF55" s="8">
        <v>0</v>
      </c>
      <c r="AG55" s="1" t="s">
        <v>119</v>
      </c>
      <c r="AH55" s="1" t="s">
        <v>75</v>
      </c>
      <c r="AI55" s="1">
        <v>4</v>
      </c>
      <c r="AJ55" s="3">
        <v>45814</v>
      </c>
      <c r="AK55" s="3">
        <v>45810</v>
      </c>
      <c r="AL55" s="3">
        <v>45803</v>
      </c>
      <c r="AM55" s="3">
        <v>45811</v>
      </c>
      <c r="AN55" s="3">
        <v>45812</v>
      </c>
      <c r="AO55" s="3">
        <v>45813</v>
      </c>
      <c r="AP55" s="3">
        <v>45809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364</v>
      </c>
      <c r="AZ55" s="2">
        <v>0</v>
      </c>
      <c r="BA55" s="2">
        <v>0</v>
      </c>
      <c r="BB55" s="2">
        <v>0</v>
      </c>
      <c r="BC55" s="1" t="s">
        <v>107</v>
      </c>
      <c r="BD55" s="56">
        <v>0</v>
      </c>
    </row>
    <row r="56" spans="1:56" ht="27.75" customHeight="1" x14ac:dyDescent="0.45">
      <c r="A56" s="3">
        <v>45766</v>
      </c>
      <c r="B56" s="14" t="s">
        <v>323</v>
      </c>
      <c r="C56" s="9" t="s">
        <v>147</v>
      </c>
      <c r="D56" s="13" t="s">
        <v>154</v>
      </c>
      <c r="E56" s="9">
        <v>20</v>
      </c>
      <c r="F56" s="9">
        <v>36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221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112</v>
      </c>
      <c r="T56" s="12">
        <v>45814</v>
      </c>
      <c r="U56" s="11">
        <v>1866</v>
      </c>
      <c r="V56" s="10">
        <v>608</v>
      </c>
      <c r="W56" s="10">
        <v>1258</v>
      </c>
      <c r="X56" s="10">
        <v>0</v>
      </c>
      <c r="Y56" s="10">
        <v>1320.9</v>
      </c>
      <c r="Z56" s="9" t="s">
        <v>81</v>
      </c>
      <c r="AA56" s="8">
        <v>1318.0695000000003</v>
      </c>
      <c r="AB56" s="8">
        <v>1318.0695000000003</v>
      </c>
      <c r="AC56" s="8">
        <v>0</v>
      </c>
      <c r="AD56" s="8">
        <v>0</v>
      </c>
      <c r="AE56" s="8">
        <v>1318.0695000000003</v>
      </c>
      <c r="AF56" s="8" t="s">
        <v>240</v>
      </c>
      <c r="AG56" s="1" t="s">
        <v>120</v>
      </c>
      <c r="AH56" s="1" t="s">
        <v>75</v>
      </c>
      <c r="AI56" s="1">
        <v>4</v>
      </c>
      <c r="AJ56" s="3">
        <v>45814</v>
      </c>
      <c r="AK56" s="3">
        <v>45810</v>
      </c>
      <c r="AL56" s="3">
        <v>45803</v>
      </c>
      <c r="AM56" s="3">
        <v>45811</v>
      </c>
      <c r="AN56" s="3">
        <v>45812</v>
      </c>
      <c r="AO56" s="3">
        <v>45813</v>
      </c>
      <c r="AP56" s="3">
        <v>45809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107</v>
      </c>
      <c r="BD56" s="56">
        <v>0</v>
      </c>
    </row>
    <row r="57" spans="1:56" ht="27.75" customHeight="1" x14ac:dyDescent="0.45">
      <c r="A57" s="3">
        <v>45796</v>
      </c>
      <c r="B57" s="14" t="s">
        <v>374</v>
      </c>
      <c r="C57" s="9" t="s">
        <v>147</v>
      </c>
      <c r="D57" s="13" t="s">
        <v>263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91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112</v>
      </c>
      <c r="T57" s="12">
        <v>45814</v>
      </c>
      <c r="U57" s="11">
        <v>10000</v>
      </c>
      <c r="V57" s="10">
        <v>0</v>
      </c>
      <c r="W57" s="10">
        <v>10000</v>
      </c>
      <c r="X57" s="10">
        <v>7741</v>
      </c>
      <c r="Y57" s="10">
        <v>2371.9500000000003</v>
      </c>
      <c r="Z57" s="9" t="s">
        <v>81</v>
      </c>
      <c r="AA57" s="8">
        <v>2485.2106125000005</v>
      </c>
      <c r="AB57" s="8">
        <v>2485.2106125000005</v>
      </c>
      <c r="AC57" s="8">
        <v>0</v>
      </c>
      <c r="AD57" s="8">
        <v>0</v>
      </c>
      <c r="AE57" s="8">
        <v>2485.2106125000005</v>
      </c>
      <c r="AF57" s="8">
        <v>0</v>
      </c>
      <c r="AG57" s="1" t="s">
        <v>120</v>
      </c>
      <c r="AH57" s="1" t="s">
        <v>75</v>
      </c>
      <c r="AI57" s="1">
        <v>4</v>
      </c>
      <c r="AJ57" s="3">
        <v>45814</v>
      </c>
      <c r="AK57" s="3">
        <v>45810</v>
      </c>
      <c r="AL57" s="3">
        <v>45803</v>
      </c>
      <c r="AM57" s="3">
        <v>45811</v>
      </c>
      <c r="AN57" s="3">
        <v>45812</v>
      </c>
      <c r="AO57" s="3">
        <v>45813</v>
      </c>
      <c r="AP57" s="3">
        <v>45809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107</v>
      </c>
      <c r="BD57" s="56">
        <v>0</v>
      </c>
    </row>
    <row r="58" spans="1:56" ht="27.75" customHeight="1" x14ac:dyDescent="0.45">
      <c r="A58" s="3">
        <v>45766</v>
      </c>
      <c r="B58" s="14" t="s">
        <v>323</v>
      </c>
      <c r="C58" s="9" t="s">
        <v>147</v>
      </c>
      <c r="D58" s="13" t="s">
        <v>263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221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112</v>
      </c>
      <c r="T58" s="12">
        <v>45814</v>
      </c>
      <c r="U58" s="11">
        <v>1120</v>
      </c>
      <c r="V58" s="10">
        <v>700</v>
      </c>
      <c r="W58" s="10">
        <v>420</v>
      </c>
      <c r="X58" s="10">
        <v>0</v>
      </c>
      <c r="Y58" s="10">
        <v>441</v>
      </c>
      <c r="Z58" s="9" t="s">
        <v>81</v>
      </c>
      <c r="AA58" s="8">
        <v>440.05500000000006</v>
      </c>
      <c r="AB58" s="8">
        <v>440.05500000000006</v>
      </c>
      <c r="AC58" s="8">
        <v>0</v>
      </c>
      <c r="AD58" s="8">
        <v>0</v>
      </c>
      <c r="AE58" s="8">
        <v>440.05500000000006</v>
      </c>
      <c r="AF58" s="8" t="s">
        <v>240</v>
      </c>
      <c r="AG58" s="1" t="s">
        <v>120</v>
      </c>
      <c r="AH58" s="1" t="s">
        <v>75</v>
      </c>
      <c r="AI58" s="1">
        <v>4</v>
      </c>
      <c r="AJ58" s="3">
        <v>45814</v>
      </c>
      <c r="AK58" s="3">
        <v>45810</v>
      </c>
      <c r="AL58" s="3">
        <v>45803</v>
      </c>
      <c r="AM58" s="3">
        <v>45811</v>
      </c>
      <c r="AN58" s="3">
        <v>45812</v>
      </c>
      <c r="AO58" s="3">
        <v>45813</v>
      </c>
      <c r="AP58" s="3">
        <v>45809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107</v>
      </c>
      <c r="BD58" s="56">
        <v>0</v>
      </c>
    </row>
    <row r="59" spans="1:56" ht="27.75" customHeight="1" x14ac:dyDescent="0.45">
      <c r="A59" s="3">
        <v>45720</v>
      </c>
      <c r="B59" s="14" t="s">
        <v>295</v>
      </c>
      <c r="C59" s="9" t="s">
        <v>111</v>
      </c>
      <c r="D59" s="13" t="s">
        <v>319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92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45817</v>
      </c>
      <c r="U59" s="11">
        <v>3000</v>
      </c>
      <c r="V59" s="10">
        <v>0</v>
      </c>
      <c r="W59" s="10">
        <v>3000</v>
      </c>
      <c r="X59" s="10">
        <v>0</v>
      </c>
      <c r="Y59" s="10">
        <v>3150</v>
      </c>
      <c r="Z59" s="9" t="s">
        <v>81</v>
      </c>
      <c r="AA59" s="8">
        <v>3310.89</v>
      </c>
      <c r="AB59" s="8">
        <v>3310.89</v>
      </c>
      <c r="AC59" s="8">
        <v>0</v>
      </c>
      <c r="AD59" s="8">
        <v>3310.89</v>
      </c>
      <c r="AE59" s="8">
        <v>0</v>
      </c>
      <c r="AF59" s="8">
        <v>0</v>
      </c>
      <c r="AG59" s="1" t="s">
        <v>120</v>
      </c>
      <c r="AH59" s="1" t="s">
        <v>75</v>
      </c>
      <c r="AI59" s="1">
        <v>4</v>
      </c>
      <c r="AJ59" s="3">
        <v>45817</v>
      </c>
      <c r="AK59" s="3">
        <v>45813</v>
      </c>
      <c r="AL59" s="3">
        <v>45806</v>
      </c>
      <c r="AM59" s="3">
        <v>45814</v>
      </c>
      <c r="AN59" s="3">
        <v>45815</v>
      </c>
      <c r="AO59" s="3">
        <v>45816</v>
      </c>
      <c r="AP59" s="3">
        <v>45812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107</v>
      </c>
      <c r="BD59" s="56">
        <v>0</v>
      </c>
    </row>
    <row r="60" spans="1:56" ht="27.75" customHeight="1" x14ac:dyDescent="0.45">
      <c r="A60" s="3">
        <v>45799</v>
      </c>
      <c r="B60" s="14" t="s">
        <v>407</v>
      </c>
      <c r="C60" s="9" t="s">
        <v>385</v>
      </c>
      <c r="D60" s="13" t="s">
        <v>386</v>
      </c>
      <c r="E60" s="9">
        <v>20</v>
      </c>
      <c r="F60" s="9">
        <v>34</v>
      </c>
      <c r="G60" s="9" t="s">
        <v>60</v>
      </c>
      <c r="H60" s="9" t="s">
        <v>66</v>
      </c>
      <c r="I60" s="9">
        <v>95</v>
      </c>
      <c r="J60" s="9" t="s">
        <v>57</v>
      </c>
      <c r="K60" s="9">
        <v>5</v>
      </c>
      <c r="L60" s="9" t="s">
        <v>91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71</v>
      </c>
      <c r="T60" s="12">
        <v>45819</v>
      </c>
      <c r="U60" s="11">
        <v>12000</v>
      </c>
      <c r="V60" s="10">
        <v>0</v>
      </c>
      <c r="W60" s="10">
        <v>12000</v>
      </c>
      <c r="X60" s="10">
        <v>0</v>
      </c>
      <c r="Y60" s="10">
        <v>12600</v>
      </c>
      <c r="Z60" s="9" t="s">
        <v>81</v>
      </c>
      <c r="AA60" s="8">
        <v>11902.44</v>
      </c>
      <c r="AB60" s="8">
        <v>11902.44</v>
      </c>
      <c r="AC60" s="8">
        <v>0</v>
      </c>
      <c r="AD60" s="8">
        <v>0</v>
      </c>
      <c r="AE60" s="8">
        <v>11902.44</v>
      </c>
      <c r="AF60" s="8" t="s">
        <v>240</v>
      </c>
      <c r="AG60" s="1" t="s">
        <v>119</v>
      </c>
      <c r="AH60" s="1" t="s">
        <v>75</v>
      </c>
      <c r="AI60" s="1">
        <v>4</v>
      </c>
      <c r="AJ60" s="3">
        <v>45819</v>
      </c>
      <c r="AK60" s="3">
        <v>45815</v>
      </c>
      <c r="AL60" s="3">
        <v>45808</v>
      </c>
      <c r="AM60" s="3">
        <v>45816</v>
      </c>
      <c r="AN60" s="3">
        <v>45817</v>
      </c>
      <c r="AO60" s="3">
        <v>45818</v>
      </c>
      <c r="AP60" s="3">
        <v>45814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107</v>
      </c>
      <c r="BD60" s="56">
        <v>0</v>
      </c>
    </row>
    <row r="61" spans="1:56" ht="27.75" customHeight="1" x14ac:dyDescent="0.45">
      <c r="A61" s="3">
        <v>45799</v>
      </c>
      <c r="B61" s="14" t="s">
        <v>407</v>
      </c>
      <c r="C61" s="9" t="s">
        <v>385</v>
      </c>
      <c r="D61" s="13" t="s">
        <v>387</v>
      </c>
      <c r="E61" s="9">
        <v>20</v>
      </c>
      <c r="F61" s="9">
        <v>34</v>
      </c>
      <c r="G61" s="9" t="s">
        <v>60</v>
      </c>
      <c r="H61" s="9" t="s">
        <v>66</v>
      </c>
      <c r="I61" s="9">
        <v>95</v>
      </c>
      <c r="J61" s="9" t="s">
        <v>57</v>
      </c>
      <c r="K61" s="9">
        <v>5</v>
      </c>
      <c r="L61" s="9" t="s">
        <v>91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71</v>
      </c>
      <c r="T61" s="12">
        <v>45819</v>
      </c>
      <c r="U61" s="11">
        <v>8000</v>
      </c>
      <c r="V61" s="10">
        <v>0</v>
      </c>
      <c r="W61" s="10">
        <v>8000</v>
      </c>
      <c r="X61" s="10">
        <v>0</v>
      </c>
      <c r="Y61" s="10">
        <v>8400</v>
      </c>
      <c r="Z61" s="9" t="s">
        <v>81</v>
      </c>
      <c r="AA61" s="8">
        <v>7934.96</v>
      </c>
      <c r="AB61" s="8">
        <v>3046</v>
      </c>
      <c r="AC61" s="8">
        <v>4888.96</v>
      </c>
      <c r="AD61" s="8">
        <v>0</v>
      </c>
      <c r="AE61" s="8">
        <v>7934.96</v>
      </c>
      <c r="AF61" s="8" t="s">
        <v>240</v>
      </c>
      <c r="AG61" s="1" t="s">
        <v>119</v>
      </c>
      <c r="AH61" s="1" t="s">
        <v>75</v>
      </c>
      <c r="AI61" s="1">
        <v>4</v>
      </c>
      <c r="AJ61" s="3">
        <v>45819</v>
      </c>
      <c r="AK61" s="3">
        <v>45815</v>
      </c>
      <c r="AL61" s="3">
        <v>45808</v>
      </c>
      <c r="AM61" s="3">
        <v>45816</v>
      </c>
      <c r="AN61" s="3">
        <v>45817</v>
      </c>
      <c r="AO61" s="3">
        <v>45818</v>
      </c>
      <c r="AP61" s="3">
        <v>45814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107</v>
      </c>
      <c r="BD61" s="56">
        <v>369.38808888888889</v>
      </c>
    </row>
    <row r="62" spans="1:56" ht="27.75" customHeight="1" x14ac:dyDescent="0.45">
      <c r="A62" s="3">
        <v>45782</v>
      </c>
      <c r="B62" s="14" t="s">
        <v>358</v>
      </c>
      <c r="C62" s="9" t="s">
        <v>80</v>
      </c>
      <c r="D62" s="13" t="s">
        <v>311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92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45820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81</v>
      </c>
      <c r="AA62" s="8">
        <v>5518.15</v>
      </c>
      <c r="AB62" s="8">
        <v>0</v>
      </c>
      <c r="AC62" s="8">
        <v>5518.15</v>
      </c>
      <c r="AD62" s="8">
        <v>0</v>
      </c>
      <c r="AE62" s="8">
        <v>5518.15</v>
      </c>
      <c r="AF62" s="8">
        <v>0</v>
      </c>
      <c r="AG62" s="1" t="s">
        <v>120</v>
      </c>
      <c r="AH62" s="1" t="s">
        <v>75</v>
      </c>
      <c r="AI62" s="1">
        <v>4</v>
      </c>
      <c r="AJ62" s="3">
        <v>45820</v>
      </c>
      <c r="AK62" s="3">
        <v>45816</v>
      </c>
      <c r="AL62" s="3">
        <v>45809</v>
      </c>
      <c r="AM62" s="3">
        <v>45817</v>
      </c>
      <c r="AN62" s="3">
        <v>45818</v>
      </c>
      <c r="AO62" s="3">
        <v>45819</v>
      </c>
      <c r="AP62" s="3">
        <v>45815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65</v>
      </c>
      <c r="AY62" s="2">
        <v>0</v>
      </c>
      <c r="AZ62" s="2">
        <v>0</v>
      </c>
      <c r="BA62" s="2">
        <v>0</v>
      </c>
      <c r="BB62" s="2">
        <v>0</v>
      </c>
      <c r="BC62" s="1" t="s">
        <v>107</v>
      </c>
      <c r="BD62" s="56">
        <v>416.92688888888887</v>
      </c>
    </row>
    <row r="63" spans="1:56" ht="27.75" customHeight="1" x14ac:dyDescent="0.45">
      <c r="A63" s="3">
        <v>45756</v>
      </c>
      <c r="B63" s="14" t="s">
        <v>314</v>
      </c>
      <c r="C63" s="9" t="s">
        <v>80</v>
      </c>
      <c r="D63" s="13" t="s">
        <v>315</v>
      </c>
      <c r="E63" s="9">
        <v>20</v>
      </c>
      <c r="F63" s="9">
        <v>37</v>
      </c>
      <c r="G63" s="9" t="s">
        <v>60</v>
      </c>
      <c r="H63" s="9" t="s">
        <v>76</v>
      </c>
      <c r="I63" s="9">
        <v>97</v>
      </c>
      <c r="J63" s="9" t="s">
        <v>57</v>
      </c>
      <c r="K63" s="9">
        <v>5</v>
      </c>
      <c r="L63" s="9" t="s">
        <v>93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45820</v>
      </c>
      <c r="U63" s="11">
        <v>3000</v>
      </c>
      <c r="V63" s="10">
        <v>3148</v>
      </c>
      <c r="W63" s="10">
        <v>0</v>
      </c>
      <c r="X63" s="10">
        <v>6505</v>
      </c>
      <c r="Y63" s="10">
        <v>0</v>
      </c>
      <c r="Z63" s="9" t="s">
        <v>81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120</v>
      </c>
      <c r="AH63" s="1" t="s">
        <v>75</v>
      </c>
      <c r="AI63" s="1">
        <v>4</v>
      </c>
      <c r="AJ63" s="3">
        <v>45820</v>
      </c>
      <c r="AK63" s="3">
        <v>45816</v>
      </c>
      <c r="AL63" s="3">
        <v>45809</v>
      </c>
      <c r="AM63" s="3">
        <v>45817</v>
      </c>
      <c r="AN63" s="3">
        <v>45818</v>
      </c>
      <c r="AO63" s="3">
        <v>45819</v>
      </c>
      <c r="AP63" s="3">
        <v>45815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107</v>
      </c>
      <c r="BD63" s="56">
        <v>0</v>
      </c>
    </row>
    <row r="64" spans="1:56" ht="27.75" customHeight="1" x14ac:dyDescent="0.45">
      <c r="A64" s="3">
        <v>45740</v>
      </c>
      <c r="B64" s="14" t="s">
        <v>303</v>
      </c>
      <c r="C64" s="9" t="s">
        <v>80</v>
      </c>
      <c r="D64" s="13" t="s">
        <v>257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92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45820</v>
      </c>
      <c r="U64" s="11">
        <v>2500</v>
      </c>
      <c r="V64" s="10">
        <v>2825</v>
      </c>
      <c r="W64" s="10">
        <v>0</v>
      </c>
      <c r="X64" s="10">
        <v>5688</v>
      </c>
      <c r="Y64" s="10">
        <v>0</v>
      </c>
      <c r="Z64" s="9" t="s">
        <v>81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120</v>
      </c>
      <c r="AH64" s="1" t="s">
        <v>75</v>
      </c>
      <c r="AI64" s="1">
        <v>4</v>
      </c>
      <c r="AJ64" s="3">
        <v>45820</v>
      </c>
      <c r="AK64" s="3">
        <v>45816</v>
      </c>
      <c r="AL64" s="3">
        <v>45809</v>
      </c>
      <c r="AM64" s="3">
        <v>45817</v>
      </c>
      <c r="AN64" s="3">
        <v>45818</v>
      </c>
      <c r="AO64" s="3">
        <v>45819</v>
      </c>
      <c r="AP64" s="3">
        <v>45815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140</v>
      </c>
      <c r="AY64" s="2">
        <v>0</v>
      </c>
      <c r="AZ64" s="2">
        <v>0</v>
      </c>
      <c r="BA64" s="2">
        <v>0</v>
      </c>
      <c r="BB64" s="2">
        <v>0</v>
      </c>
      <c r="BC64" s="1" t="s">
        <v>107</v>
      </c>
      <c r="BD64" s="56">
        <v>0</v>
      </c>
    </row>
    <row r="65" spans="1:56" ht="27.75" customHeight="1" x14ac:dyDescent="0.45">
      <c r="A65" s="3">
        <v>45808</v>
      </c>
      <c r="B65" s="14" t="s">
        <v>445</v>
      </c>
      <c r="C65" s="9" t="s">
        <v>436</v>
      </c>
      <c r="D65" s="13" t="s">
        <v>437</v>
      </c>
      <c r="E65" s="9">
        <v>20</v>
      </c>
      <c r="F65" s="9">
        <v>30</v>
      </c>
      <c r="G65" s="9" t="s">
        <v>60</v>
      </c>
      <c r="H65" s="9" t="s">
        <v>66</v>
      </c>
      <c r="I65" s="9">
        <v>80</v>
      </c>
      <c r="J65" s="9" t="s">
        <v>57</v>
      </c>
      <c r="K65" s="9">
        <v>5</v>
      </c>
      <c r="L65" s="9" t="s">
        <v>220</v>
      </c>
      <c r="M65" s="10">
        <v>21</v>
      </c>
      <c r="N65" s="9">
        <v>33</v>
      </c>
      <c r="O65" s="9">
        <v>40</v>
      </c>
      <c r="P65" s="10">
        <v>170.969464512</v>
      </c>
      <c r="Q65" s="10">
        <v>0</v>
      </c>
      <c r="R65" s="10">
        <v>170.969464512</v>
      </c>
      <c r="S65" s="9" t="s">
        <v>71</v>
      </c>
      <c r="T65" s="12">
        <v>45821</v>
      </c>
      <c r="U65" s="11">
        <v>10000</v>
      </c>
      <c r="V65" s="10">
        <v>0</v>
      </c>
      <c r="W65" s="10">
        <v>10000</v>
      </c>
      <c r="X65" s="10">
        <v>0</v>
      </c>
      <c r="Y65" s="10">
        <v>10500</v>
      </c>
      <c r="Z65" s="9" t="s">
        <v>81</v>
      </c>
      <c r="AA65" s="8">
        <v>8801.1</v>
      </c>
      <c r="AB65" s="8">
        <v>0</v>
      </c>
      <c r="AC65" s="8">
        <v>8801.1</v>
      </c>
      <c r="AD65" s="8">
        <v>0</v>
      </c>
      <c r="AE65" s="8">
        <v>8801.1</v>
      </c>
      <c r="AF65" s="8">
        <v>0</v>
      </c>
      <c r="AG65" s="1" t="s">
        <v>61</v>
      </c>
      <c r="AH65" s="1" t="s">
        <v>68</v>
      </c>
      <c r="AI65" s="1">
        <v>4</v>
      </c>
      <c r="AJ65" s="3">
        <v>45821</v>
      </c>
      <c r="AK65" s="3">
        <v>45817</v>
      </c>
      <c r="AL65" s="3">
        <v>45811</v>
      </c>
      <c r="AM65" s="3">
        <v>45818</v>
      </c>
      <c r="AN65" s="3">
        <v>45819</v>
      </c>
      <c r="AO65" s="3">
        <v>45819</v>
      </c>
      <c r="AP65" s="3">
        <v>45816</v>
      </c>
      <c r="AQ65" s="3">
        <v>45820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140</v>
      </c>
      <c r="AY65" s="2">
        <v>0</v>
      </c>
      <c r="AZ65" s="2">
        <v>0</v>
      </c>
      <c r="BA65" s="2">
        <v>0</v>
      </c>
      <c r="BB65" s="2">
        <v>0</v>
      </c>
      <c r="BC65" s="1" t="s">
        <v>107</v>
      </c>
      <c r="BD65" s="56">
        <v>664.97200000000009</v>
      </c>
    </row>
    <row r="66" spans="1:56" ht="27.75" customHeight="1" x14ac:dyDescent="0.45">
      <c r="A66" s="3">
        <v>45803</v>
      </c>
      <c r="B66" s="14" t="s">
        <v>408</v>
      </c>
      <c r="C66" s="9" t="s">
        <v>111</v>
      </c>
      <c r="D66" s="13" t="s">
        <v>409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92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45835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81</v>
      </c>
      <c r="AA66" s="8">
        <v>3310.89</v>
      </c>
      <c r="AB66" s="8">
        <v>0</v>
      </c>
      <c r="AC66" s="8">
        <v>3310.89</v>
      </c>
      <c r="AD66" s="8">
        <v>0</v>
      </c>
      <c r="AE66" s="8">
        <v>3310.89</v>
      </c>
      <c r="AF66" s="8">
        <v>0</v>
      </c>
      <c r="AG66" s="1" t="s">
        <v>120</v>
      </c>
      <c r="AH66" s="1" t="s">
        <v>75</v>
      </c>
      <c r="AI66" s="1">
        <v>4</v>
      </c>
      <c r="AJ66" s="3">
        <v>45835</v>
      </c>
      <c r="AK66" s="3">
        <v>45831</v>
      </c>
      <c r="AL66" s="3">
        <v>45824</v>
      </c>
      <c r="AM66" s="3">
        <v>45832</v>
      </c>
      <c r="AN66" s="3">
        <v>45833</v>
      </c>
      <c r="AO66" s="3">
        <v>45834</v>
      </c>
      <c r="AP66" s="3">
        <v>45830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1" t="s">
        <v>107</v>
      </c>
      <c r="BD66" s="56">
        <v>250.15613333333337</v>
      </c>
    </row>
    <row r="67" spans="1:56" ht="27.75" customHeight="1" x14ac:dyDescent="0.45">
      <c r="A67" s="3">
        <v>45803</v>
      </c>
      <c r="B67" s="14" t="s">
        <v>410</v>
      </c>
      <c r="C67" s="9" t="s">
        <v>111</v>
      </c>
      <c r="D67" s="13" t="s">
        <v>411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92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45817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81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120</v>
      </c>
      <c r="AH67" s="1" t="s">
        <v>75</v>
      </c>
      <c r="AI67" s="1">
        <v>4</v>
      </c>
      <c r="AJ67" s="3">
        <v>45817</v>
      </c>
      <c r="AK67" s="3">
        <v>45813</v>
      </c>
      <c r="AL67" s="3">
        <v>45806</v>
      </c>
      <c r="AM67" s="3">
        <v>45814</v>
      </c>
      <c r="AN67" s="3">
        <v>45815</v>
      </c>
      <c r="AO67" s="3">
        <v>45816</v>
      </c>
      <c r="AP67" s="3">
        <v>45812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1" t="s">
        <v>107</v>
      </c>
      <c r="BD67" s="56">
        <v>250.15613333333337</v>
      </c>
    </row>
    <row r="68" spans="1:56" ht="27.75" customHeight="1" x14ac:dyDescent="0.45">
      <c r="A68" s="3" t="s">
        <v>141</v>
      </c>
      <c r="B68" s="14" t="s">
        <v>141</v>
      </c>
      <c r="C68" s="9" t="s">
        <v>147</v>
      </c>
      <c r="D68" s="13" t="s">
        <v>61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91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112</v>
      </c>
      <c r="T68" s="12">
        <v>45838</v>
      </c>
      <c r="U68" s="11">
        <v>100000</v>
      </c>
      <c r="V68" s="10">
        <v>0</v>
      </c>
      <c r="W68" s="10">
        <v>100000</v>
      </c>
      <c r="X68" s="10">
        <v>0</v>
      </c>
      <c r="Y68" s="10">
        <v>105000</v>
      </c>
      <c r="Z68" s="9" t="s">
        <v>81</v>
      </c>
      <c r="AA68" s="8">
        <v>104775.00000000001</v>
      </c>
      <c r="AB68" s="8">
        <v>0</v>
      </c>
      <c r="AC68" s="8">
        <v>104775.00000000001</v>
      </c>
      <c r="AD68" s="8">
        <v>0</v>
      </c>
      <c r="AE68" s="8">
        <v>104775.00000000001</v>
      </c>
      <c r="AF68" s="8">
        <v>0</v>
      </c>
      <c r="AG68" s="1" t="s">
        <v>120</v>
      </c>
      <c r="AH68" s="1" t="s">
        <v>75</v>
      </c>
      <c r="AI68" s="1">
        <v>4</v>
      </c>
      <c r="AJ68" s="3">
        <v>45838</v>
      </c>
      <c r="AK68" s="3">
        <v>45834</v>
      </c>
      <c r="AL68" s="3">
        <v>45827</v>
      </c>
      <c r="AM68" s="3">
        <v>45835</v>
      </c>
      <c r="AN68" s="3">
        <v>45836</v>
      </c>
      <c r="AO68" s="3">
        <v>45837</v>
      </c>
      <c r="AP68" s="3">
        <v>45833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65</v>
      </c>
      <c r="AY68" s="2">
        <v>0</v>
      </c>
      <c r="AZ68" s="2">
        <v>0</v>
      </c>
      <c r="BA68" s="2">
        <v>0</v>
      </c>
      <c r="BB68" s="2">
        <v>0</v>
      </c>
      <c r="BC68" s="1" t="s">
        <v>107</v>
      </c>
      <c r="BD68" s="56">
        <v>7916.333333333333</v>
      </c>
    </row>
    <row r="69" spans="1:56" ht="27.75" customHeight="1" x14ac:dyDescent="0.45">
      <c r="A69" s="3">
        <v>45803</v>
      </c>
      <c r="B69" s="14" t="s">
        <v>412</v>
      </c>
      <c r="C69" s="9" t="s">
        <v>111</v>
      </c>
      <c r="D69" s="13" t="s">
        <v>413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92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45831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81</v>
      </c>
      <c r="AA69" s="8">
        <v>3310.89</v>
      </c>
      <c r="AB69" s="8">
        <v>0</v>
      </c>
      <c r="AC69" s="8">
        <v>3310.89</v>
      </c>
      <c r="AD69" s="8">
        <v>0</v>
      </c>
      <c r="AE69" s="8">
        <v>3310.89</v>
      </c>
      <c r="AF69" s="8">
        <v>0</v>
      </c>
      <c r="AG69" s="1" t="s">
        <v>120</v>
      </c>
      <c r="AH69" s="1" t="s">
        <v>75</v>
      </c>
      <c r="AI69" s="1">
        <v>4</v>
      </c>
      <c r="AJ69" s="3">
        <v>45831</v>
      </c>
      <c r="AK69" s="3">
        <v>45827</v>
      </c>
      <c r="AL69" s="3">
        <v>45820</v>
      </c>
      <c r="AM69" s="3">
        <v>45828</v>
      </c>
      <c r="AN69" s="3">
        <v>45829</v>
      </c>
      <c r="AO69" s="3">
        <v>45830</v>
      </c>
      <c r="AP69" s="3">
        <v>45826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140</v>
      </c>
      <c r="AY69" s="2">
        <v>0</v>
      </c>
      <c r="AZ69" s="2">
        <v>0</v>
      </c>
      <c r="BA69" s="2">
        <v>0</v>
      </c>
      <c r="BB69" s="2">
        <v>0</v>
      </c>
      <c r="BC69" s="1" t="s">
        <v>107</v>
      </c>
      <c r="BD69" s="56">
        <v>250.15613333333337</v>
      </c>
    </row>
    <row r="70" spans="1:56" ht="27.75" customHeight="1" x14ac:dyDescent="0.45">
      <c r="A70" s="3">
        <v>45798</v>
      </c>
      <c r="B70" s="14" t="s">
        <v>396</v>
      </c>
      <c r="C70" s="9" t="s">
        <v>111</v>
      </c>
      <c r="D70" s="13" t="s">
        <v>388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92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 t="s">
        <v>63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81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119</v>
      </c>
      <c r="AH70" s="1" t="s">
        <v>75</v>
      </c>
      <c r="AI70" s="1">
        <v>4</v>
      </c>
      <c r="AJ70" s="3" t="s">
        <v>63</v>
      </c>
      <c r="AK70" s="3" t="e">
        <v>#VALUE!</v>
      </c>
      <c r="AL70" s="3" t="e">
        <v>#VALUE!</v>
      </c>
      <c r="AM70" s="3" t="e">
        <v>#VALUE!</v>
      </c>
      <c r="AN70" s="3" t="e">
        <v>#VALUE!</v>
      </c>
      <c r="AO70" s="3" t="e">
        <v>#VALUE!</v>
      </c>
      <c r="AP70" s="3" t="e">
        <v>#VALUE!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140</v>
      </c>
      <c r="AY70" s="2">
        <v>0</v>
      </c>
      <c r="AZ70" s="2">
        <v>0</v>
      </c>
      <c r="BA70" s="2">
        <v>0</v>
      </c>
      <c r="BB70" s="2">
        <v>0</v>
      </c>
      <c r="BC70" s="1" t="s">
        <v>107</v>
      </c>
      <c r="BD70" s="56">
        <v>416.92688888888887</v>
      </c>
    </row>
    <row r="71" spans="1:56" ht="27.75" customHeight="1" x14ac:dyDescent="0.45">
      <c r="A71" s="3">
        <v>45782</v>
      </c>
      <c r="B71" s="14" t="s">
        <v>358</v>
      </c>
      <c r="C71" s="9" t="s">
        <v>80</v>
      </c>
      <c r="D71" s="13" t="s">
        <v>311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92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 t="s">
        <v>63</v>
      </c>
      <c r="U71" s="11">
        <v>20000</v>
      </c>
      <c r="V71" s="10">
        <v>0</v>
      </c>
      <c r="W71" s="10">
        <v>20000</v>
      </c>
      <c r="X71" s="10">
        <v>0</v>
      </c>
      <c r="Y71" s="10">
        <v>21000</v>
      </c>
      <c r="Z71" s="9" t="s">
        <v>81</v>
      </c>
      <c r="AA71" s="8">
        <v>22072.6</v>
      </c>
      <c r="AB71" s="8">
        <v>0</v>
      </c>
      <c r="AC71" s="8">
        <v>22072.6</v>
      </c>
      <c r="AD71" s="8">
        <v>0</v>
      </c>
      <c r="AE71" s="8">
        <v>22072.6</v>
      </c>
      <c r="AF71" s="8">
        <v>0</v>
      </c>
      <c r="AG71" s="1" t="s">
        <v>119</v>
      </c>
      <c r="AH71" s="1" t="s">
        <v>75</v>
      </c>
      <c r="AI71" s="1">
        <v>4</v>
      </c>
      <c r="AJ71" s="3" t="s">
        <v>63</v>
      </c>
      <c r="AK71" s="3" t="e">
        <v>#VALUE!</v>
      </c>
      <c r="AL71" s="3" t="e">
        <v>#VALUE!</v>
      </c>
      <c r="AM71" s="3" t="e">
        <v>#VALUE!</v>
      </c>
      <c r="AN71" s="3" t="e">
        <v>#VALUE!</v>
      </c>
      <c r="AO71" s="3" t="e">
        <v>#VALUE!</v>
      </c>
      <c r="AP71" s="3" t="e">
        <v>#VALUE!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140</v>
      </c>
      <c r="AY71" s="2">
        <v>0</v>
      </c>
      <c r="AZ71" s="2">
        <v>0</v>
      </c>
      <c r="BA71" s="2">
        <v>0</v>
      </c>
      <c r="BB71" s="2">
        <v>0</v>
      </c>
      <c r="BC71" s="1" t="s">
        <v>107</v>
      </c>
      <c r="BD71" s="56">
        <v>1667.7075555555555</v>
      </c>
    </row>
    <row r="72" spans="1:56" ht="27.75" customHeight="1" x14ac:dyDescent="0.45">
      <c r="A72" s="3">
        <v>45808</v>
      </c>
      <c r="B72" s="14" t="s">
        <v>133</v>
      </c>
      <c r="C72" s="9" t="s">
        <v>147</v>
      </c>
      <c r="D72" s="13" t="s">
        <v>155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322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112</v>
      </c>
      <c r="T72" s="12">
        <v>45822</v>
      </c>
      <c r="U72" s="11">
        <v>5040</v>
      </c>
      <c r="V72" s="10">
        <v>0</v>
      </c>
      <c r="W72" s="10">
        <v>5040</v>
      </c>
      <c r="X72" s="10">
        <v>0</v>
      </c>
      <c r="Y72" s="10">
        <v>5292</v>
      </c>
      <c r="Z72" s="9" t="s">
        <v>81</v>
      </c>
      <c r="AA72" s="8">
        <v>5280.6600000000008</v>
      </c>
      <c r="AB72" s="8">
        <v>0</v>
      </c>
      <c r="AC72" s="8">
        <v>5280.6600000000008</v>
      </c>
      <c r="AD72" s="8">
        <v>0</v>
      </c>
      <c r="AE72" s="8">
        <v>5280.6600000000008</v>
      </c>
      <c r="AF72" s="8">
        <v>0</v>
      </c>
      <c r="AG72" s="1" t="s">
        <v>119</v>
      </c>
      <c r="AH72" s="1" t="s">
        <v>75</v>
      </c>
      <c r="AI72" s="1">
        <v>4</v>
      </c>
      <c r="AJ72" s="3">
        <v>45822</v>
      </c>
      <c r="AK72" s="3">
        <v>45818</v>
      </c>
      <c r="AL72" s="3">
        <v>45811</v>
      </c>
      <c r="AM72" s="3">
        <v>45819</v>
      </c>
      <c r="AN72" s="3">
        <v>45820</v>
      </c>
      <c r="AO72" s="3">
        <v>45821</v>
      </c>
      <c r="AP72" s="3">
        <v>45817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107</v>
      </c>
      <c r="BD72" s="56">
        <v>398.98320000000001</v>
      </c>
    </row>
    <row r="73" spans="1:56" ht="27.75" customHeight="1" x14ac:dyDescent="0.45">
      <c r="A73" s="3">
        <v>45721</v>
      </c>
      <c r="B73" s="14" t="s">
        <v>296</v>
      </c>
      <c r="C73" s="9" t="s">
        <v>147</v>
      </c>
      <c r="D73" s="13" t="s">
        <v>262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91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112</v>
      </c>
      <c r="T73" s="12" t="s">
        <v>63</v>
      </c>
      <c r="U73" s="11">
        <v>111</v>
      </c>
      <c r="V73" s="10">
        <v>0</v>
      </c>
      <c r="W73" s="10">
        <v>111</v>
      </c>
      <c r="X73" s="10">
        <v>5600</v>
      </c>
      <c r="Y73" s="10">
        <v>0</v>
      </c>
      <c r="Z73" s="9" t="s">
        <v>81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61</v>
      </c>
      <c r="AH73" s="1" t="s">
        <v>75</v>
      </c>
      <c r="AI73" s="1">
        <v>4</v>
      </c>
      <c r="AJ73" s="3" t="s">
        <v>63</v>
      </c>
      <c r="AK73" s="3" t="e">
        <v>#VALUE!</v>
      </c>
      <c r="AL73" s="3" t="e">
        <v>#VALUE!</v>
      </c>
      <c r="AM73" s="3" t="e">
        <v>#VALUE!</v>
      </c>
      <c r="AN73" s="3" t="e">
        <v>#VALUE!</v>
      </c>
      <c r="AO73" s="3" t="e">
        <v>#VALUE!</v>
      </c>
      <c r="AP73" s="3" t="e">
        <v>#VALUE!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107</v>
      </c>
      <c r="BD73" s="56">
        <v>0</v>
      </c>
    </row>
    <row r="74" spans="1:56" ht="27.75" customHeight="1" x14ac:dyDescent="0.45">
      <c r="A74" s="3">
        <v>45611</v>
      </c>
      <c r="B74" s="14" t="s">
        <v>219</v>
      </c>
      <c r="C74" s="9" t="s">
        <v>147</v>
      </c>
      <c r="D74" s="13" t="s">
        <v>127</v>
      </c>
      <c r="E74" s="9">
        <v>20</v>
      </c>
      <c r="F74" s="9">
        <v>36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91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112</v>
      </c>
      <c r="T74" s="12" t="s">
        <v>63</v>
      </c>
      <c r="U74" s="11">
        <v>67</v>
      </c>
      <c r="V74" s="10">
        <v>67</v>
      </c>
      <c r="W74" s="10">
        <v>0</v>
      </c>
      <c r="X74" s="10">
        <v>80</v>
      </c>
      <c r="Y74" s="10">
        <v>0</v>
      </c>
      <c r="Z74" s="9" t="s">
        <v>81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61</v>
      </c>
      <c r="AH74" s="1" t="s">
        <v>75</v>
      </c>
      <c r="AI74" s="1">
        <v>4</v>
      </c>
      <c r="AJ74" s="3" t="s">
        <v>63</v>
      </c>
      <c r="AK74" s="3" t="e">
        <v>#VALUE!</v>
      </c>
      <c r="AL74" s="3" t="e">
        <v>#VALUE!</v>
      </c>
      <c r="AM74" s="3" t="e">
        <v>#VALUE!</v>
      </c>
      <c r="AN74" s="3" t="e">
        <v>#VALUE!</v>
      </c>
      <c r="AO74" s="3" t="e">
        <v>#VALUE!</v>
      </c>
      <c r="AP74" s="3" t="e">
        <v>#VALUE!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107</v>
      </c>
      <c r="BD74" s="56">
        <v>0</v>
      </c>
    </row>
    <row r="75" spans="1:56" ht="27.75" customHeight="1" x14ac:dyDescent="0.45">
      <c r="A75" s="3">
        <v>45721</v>
      </c>
      <c r="B75" s="14" t="s">
        <v>297</v>
      </c>
      <c r="C75" s="9" t="s">
        <v>147</v>
      </c>
      <c r="D75" s="13" t="s">
        <v>294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91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112</v>
      </c>
      <c r="T75" s="12" t="s">
        <v>63</v>
      </c>
      <c r="U75" s="11">
        <v>734</v>
      </c>
      <c r="V75" s="10">
        <v>0</v>
      </c>
      <c r="W75" s="10">
        <v>734</v>
      </c>
      <c r="X75" s="10">
        <v>5520</v>
      </c>
      <c r="Y75" s="10">
        <v>0</v>
      </c>
      <c r="Z75" s="9" t="s">
        <v>81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120</v>
      </c>
      <c r="AH75" s="1" t="s">
        <v>75</v>
      </c>
      <c r="AI75" s="1">
        <v>4</v>
      </c>
      <c r="AJ75" s="3" t="s">
        <v>63</v>
      </c>
      <c r="AK75" s="3" t="e">
        <v>#VALUE!</v>
      </c>
      <c r="AL75" s="3" t="e">
        <v>#VALUE!</v>
      </c>
      <c r="AM75" s="3" t="e">
        <v>#VALUE!</v>
      </c>
      <c r="AN75" s="3" t="e">
        <v>#VALUE!</v>
      </c>
      <c r="AO75" s="3" t="e">
        <v>#VALUE!</v>
      </c>
      <c r="AP75" s="3" t="e">
        <v>#VALUE!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140</v>
      </c>
      <c r="AY75" s="2">
        <v>0</v>
      </c>
      <c r="AZ75" s="2">
        <v>0</v>
      </c>
      <c r="BA75" s="2">
        <v>0</v>
      </c>
      <c r="BB75" s="2">
        <v>0</v>
      </c>
      <c r="BC75" s="1" t="s">
        <v>107</v>
      </c>
      <c r="BD75" s="56">
        <v>0</v>
      </c>
    </row>
    <row r="76" spans="1:56" ht="27.75" customHeight="1" x14ac:dyDescent="0.45">
      <c r="A76" s="3" t="s">
        <v>141</v>
      </c>
      <c r="B76" s="14" t="s">
        <v>141</v>
      </c>
      <c r="C76" s="9" t="s">
        <v>80</v>
      </c>
      <c r="D76" s="13" t="s">
        <v>61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92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45838</v>
      </c>
      <c r="U76" s="11">
        <v>20000</v>
      </c>
      <c r="V76" s="10">
        <v>0</v>
      </c>
      <c r="W76" s="10">
        <v>20000</v>
      </c>
      <c r="X76" s="10">
        <v>0</v>
      </c>
      <c r="Y76" s="10">
        <v>21000</v>
      </c>
      <c r="Z76" s="9" t="s">
        <v>81</v>
      </c>
      <c r="AA76" s="8">
        <v>22072.6</v>
      </c>
      <c r="AB76" s="8">
        <v>0</v>
      </c>
      <c r="AC76" s="8">
        <v>22072.6</v>
      </c>
      <c r="AD76" s="8">
        <v>0</v>
      </c>
      <c r="AE76" s="8">
        <v>22072.6</v>
      </c>
      <c r="AF76" s="8">
        <v>0</v>
      </c>
      <c r="AG76" s="1" t="s">
        <v>121</v>
      </c>
      <c r="AH76" s="1" t="s">
        <v>75</v>
      </c>
      <c r="AI76" s="1">
        <v>4</v>
      </c>
      <c r="AJ76" s="3">
        <v>45838</v>
      </c>
      <c r="AK76" s="3">
        <v>45834</v>
      </c>
      <c r="AL76" s="3">
        <v>45827</v>
      </c>
      <c r="AM76" s="3">
        <v>45835</v>
      </c>
      <c r="AN76" s="3">
        <v>45836</v>
      </c>
      <c r="AO76" s="3">
        <v>45837</v>
      </c>
      <c r="AP76" s="3">
        <v>45833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107</v>
      </c>
      <c r="BD76" s="56">
        <v>1667.7075555555555</v>
      </c>
    </row>
    <row r="77" spans="1:56" ht="27.75" customHeight="1" x14ac:dyDescent="0.45">
      <c r="A77" s="3" t="s">
        <v>141</v>
      </c>
      <c r="B77" s="14" t="s">
        <v>141</v>
      </c>
      <c r="C77" s="9" t="s">
        <v>98</v>
      </c>
      <c r="D77" s="13" t="s">
        <v>61</v>
      </c>
      <c r="E77" s="9">
        <v>20</v>
      </c>
      <c r="F77" s="9">
        <v>37</v>
      </c>
      <c r="G77" s="9" t="s">
        <v>60</v>
      </c>
      <c r="H77" s="9" t="s">
        <v>76</v>
      </c>
      <c r="I77" s="9">
        <v>97</v>
      </c>
      <c r="J77" s="9" t="s">
        <v>57</v>
      </c>
      <c r="K77" s="9">
        <v>5</v>
      </c>
      <c r="L77" s="9" t="s">
        <v>92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71</v>
      </c>
      <c r="T77" s="12">
        <v>45838</v>
      </c>
      <c r="U77" s="11">
        <v>40000</v>
      </c>
      <c r="V77" s="10">
        <v>0</v>
      </c>
      <c r="W77" s="10">
        <v>40000</v>
      </c>
      <c r="X77" s="10">
        <v>0</v>
      </c>
      <c r="Y77" s="10">
        <v>42000</v>
      </c>
      <c r="Z77" s="9" t="s">
        <v>81</v>
      </c>
      <c r="AA77" s="8">
        <v>43027.600000000006</v>
      </c>
      <c r="AB77" s="8">
        <v>0</v>
      </c>
      <c r="AC77" s="8">
        <v>43027.600000000006</v>
      </c>
      <c r="AD77" s="8">
        <v>0</v>
      </c>
      <c r="AE77" s="8">
        <v>43027.600000000006</v>
      </c>
      <c r="AF77" s="8">
        <v>0</v>
      </c>
      <c r="AG77" s="1" t="s">
        <v>119</v>
      </c>
      <c r="AH77" s="1" t="s">
        <v>75</v>
      </c>
      <c r="AI77" s="1">
        <v>4</v>
      </c>
      <c r="AJ77" s="3">
        <v>45838</v>
      </c>
      <c r="AK77" s="3">
        <v>45834</v>
      </c>
      <c r="AL77" s="3">
        <v>45827</v>
      </c>
      <c r="AM77" s="3">
        <v>45835</v>
      </c>
      <c r="AN77" s="3">
        <v>45836</v>
      </c>
      <c r="AO77" s="3">
        <v>45837</v>
      </c>
      <c r="AP77" s="3">
        <v>45833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107</v>
      </c>
      <c r="BD77" s="56">
        <v>3250.9742222222226</v>
      </c>
    </row>
    <row r="78" spans="1:56" ht="27.75" customHeight="1" x14ac:dyDescent="0.45">
      <c r="A78" s="3">
        <v>45681</v>
      </c>
      <c r="B78" s="14" t="s">
        <v>268</v>
      </c>
      <c r="C78" s="9" t="s">
        <v>80</v>
      </c>
      <c r="D78" s="13" t="s">
        <v>267</v>
      </c>
      <c r="E78" s="9">
        <v>20</v>
      </c>
      <c r="F78" s="9">
        <v>40</v>
      </c>
      <c r="G78" s="9" t="s">
        <v>60</v>
      </c>
      <c r="H78" s="9" t="s">
        <v>76</v>
      </c>
      <c r="I78" s="9">
        <v>108</v>
      </c>
      <c r="J78" s="9" t="s">
        <v>57</v>
      </c>
      <c r="K78" s="9">
        <v>5</v>
      </c>
      <c r="L78" s="9" t="s">
        <v>92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 t="s">
        <v>63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81</v>
      </c>
      <c r="AA78" s="8">
        <v>3478.5300000000007</v>
      </c>
      <c r="AB78" s="8">
        <v>0</v>
      </c>
      <c r="AC78" s="8">
        <v>3478.5300000000007</v>
      </c>
      <c r="AD78" s="8">
        <v>0</v>
      </c>
      <c r="AE78" s="8">
        <v>3478.5300000000007</v>
      </c>
      <c r="AF78" s="8">
        <v>0</v>
      </c>
      <c r="AG78" s="1" t="s">
        <v>119</v>
      </c>
      <c r="AH78" s="1" t="s">
        <v>75</v>
      </c>
      <c r="AI78" s="1">
        <v>4</v>
      </c>
      <c r="AJ78" s="3" t="s">
        <v>63</v>
      </c>
      <c r="AK78" s="3" t="e">
        <v>#VALUE!</v>
      </c>
      <c r="AL78" s="3" t="e">
        <v>#VALUE!</v>
      </c>
      <c r="AM78" s="3" t="e">
        <v>#VALUE!</v>
      </c>
      <c r="AN78" s="3" t="e">
        <v>#VALUE!</v>
      </c>
      <c r="AO78" s="3" t="e">
        <v>#VALUE!</v>
      </c>
      <c r="AP78" s="3" t="e">
        <v>#VALUE!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107</v>
      </c>
      <c r="BD78" s="56">
        <v>262.82226666666674</v>
      </c>
    </row>
    <row r="79" spans="1:56" ht="27.75" customHeight="1" x14ac:dyDescent="0.45">
      <c r="A79" s="3">
        <v>45705</v>
      </c>
      <c r="B79" s="14" t="s">
        <v>287</v>
      </c>
      <c r="C79" s="9" t="s">
        <v>147</v>
      </c>
      <c r="D79" s="13" t="s">
        <v>198</v>
      </c>
      <c r="E79" s="9">
        <v>20</v>
      </c>
      <c r="F79" s="9">
        <v>35</v>
      </c>
      <c r="G79" s="9" t="s">
        <v>60</v>
      </c>
      <c r="H79" s="9" t="s">
        <v>76</v>
      </c>
      <c r="I79" s="9">
        <v>97</v>
      </c>
      <c r="J79" s="9" t="s">
        <v>57</v>
      </c>
      <c r="K79" s="9">
        <v>5</v>
      </c>
      <c r="L79" s="9" t="s">
        <v>221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112</v>
      </c>
      <c r="T79" s="12" t="s">
        <v>63</v>
      </c>
      <c r="U79" s="11">
        <v>855</v>
      </c>
      <c r="V79" s="10">
        <v>0</v>
      </c>
      <c r="W79" s="10">
        <v>855</v>
      </c>
      <c r="X79" s="10">
        <v>16440</v>
      </c>
      <c r="Y79" s="10">
        <v>0</v>
      </c>
      <c r="Z79" s="9" t="s">
        <v>81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121</v>
      </c>
      <c r="AH79" s="1" t="s">
        <v>75</v>
      </c>
      <c r="AI79" s="1">
        <v>4</v>
      </c>
      <c r="AJ79" s="3" t="s">
        <v>63</v>
      </c>
      <c r="AK79" s="3" t="e">
        <v>#VALUE!</v>
      </c>
      <c r="AL79" s="3" t="e">
        <v>#VALUE!</v>
      </c>
      <c r="AM79" s="3" t="e">
        <v>#VALUE!</v>
      </c>
      <c r="AN79" s="3" t="e">
        <v>#VALUE!</v>
      </c>
      <c r="AO79" s="3" t="e">
        <v>#VALUE!</v>
      </c>
      <c r="AP79" s="3" t="e">
        <v>#VALUE!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 t="s">
        <v>289</v>
      </c>
      <c r="AZ79" s="2">
        <v>0</v>
      </c>
      <c r="BA79" s="2">
        <v>0</v>
      </c>
      <c r="BB79" s="2">
        <v>0</v>
      </c>
      <c r="BC79" s="1" t="s">
        <v>107</v>
      </c>
      <c r="BD79" s="56">
        <v>0</v>
      </c>
    </row>
    <row r="80" spans="1:56" ht="27.75" customHeight="1" x14ac:dyDescent="0.45">
      <c r="A80" s="3">
        <v>45674</v>
      </c>
      <c r="B80" s="14" t="s">
        <v>265</v>
      </c>
      <c r="C80" s="9" t="s">
        <v>147</v>
      </c>
      <c r="D80" s="13" t="s">
        <v>264</v>
      </c>
      <c r="E80" s="9">
        <v>20</v>
      </c>
      <c r="F80" s="9">
        <v>35</v>
      </c>
      <c r="G80" s="9" t="s">
        <v>60</v>
      </c>
      <c r="H80" s="9" t="s">
        <v>76</v>
      </c>
      <c r="I80" s="9">
        <v>97</v>
      </c>
      <c r="J80" s="9" t="s">
        <v>57</v>
      </c>
      <c r="K80" s="9">
        <v>5</v>
      </c>
      <c r="L80" s="9" t="s">
        <v>221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112</v>
      </c>
      <c r="T80" s="12" t="s">
        <v>63</v>
      </c>
      <c r="U80" s="11">
        <v>152</v>
      </c>
      <c r="V80" s="10">
        <v>0</v>
      </c>
      <c r="W80" s="10">
        <v>152</v>
      </c>
      <c r="X80" s="10">
        <v>6000</v>
      </c>
      <c r="Y80" s="10">
        <v>0</v>
      </c>
      <c r="Z80" s="9" t="s">
        <v>81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5987</v>
      </c>
      <c r="AG80" s="1" t="s">
        <v>119</v>
      </c>
      <c r="AH80" s="1" t="s">
        <v>75</v>
      </c>
      <c r="AI80" s="1">
        <v>4</v>
      </c>
      <c r="AJ80" s="3" t="s">
        <v>63</v>
      </c>
      <c r="AK80" s="3" t="e">
        <v>#VALUE!</v>
      </c>
      <c r="AL80" s="3" t="e">
        <v>#VALUE!</v>
      </c>
      <c r="AM80" s="3" t="e">
        <v>#VALUE!</v>
      </c>
      <c r="AN80" s="3" t="e">
        <v>#VALUE!</v>
      </c>
      <c r="AO80" s="3" t="e">
        <v>#VALUE!</v>
      </c>
      <c r="AP80" s="3" t="e">
        <v>#VALUE!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 t="s">
        <v>288</v>
      </c>
      <c r="AZ80" s="2">
        <v>0</v>
      </c>
      <c r="BA80" s="2">
        <v>0</v>
      </c>
      <c r="BB80" s="2">
        <v>0</v>
      </c>
      <c r="BC80" s="1" t="s">
        <v>107</v>
      </c>
      <c r="BD80" s="56">
        <v>0</v>
      </c>
    </row>
    <row r="81" spans="1:56" ht="27.75" customHeight="1" x14ac:dyDescent="0.45">
      <c r="A81" s="3">
        <v>45611</v>
      </c>
      <c r="B81" s="14" t="s">
        <v>218</v>
      </c>
      <c r="C81" s="9" t="s">
        <v>147</v>
      </c>
      <c r="D81" s="13" t="s">
        <v>217</v>
      </c>
      <c r="E81" s="9">
        <v>20</v>
      </c>
      <c r="F81" s="9">
        <v>36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91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112</v>
      </c>
      <c r="T81" s="12" t="s">
        <v>63</v>
      </c>
      <c r="U81" s="11">
        <v>117</v>
      </c>
      <c r="V81" s="10">
        <v>0</v>
      </c>
      <c r="W81" s="10">
        <v>117</v>
      </c>
      <c r="X81" s="10">
        <v>10065</v>
      </c>
      <c r="Y81" s="10">
        <v>0</v>
      </c>
      <c r="Z81" s="9" t="s">
        <v>81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119</v>
      </c>
      <c r="AH81" s="1" t="s">
        <v>75</v>
      </c>
      <c r="AI81" s="1">
        <v>4</v>
      </c>
      <c r="AJ81" s="3" t="s">
        <v>63</v>
      </c>
      <c r="AK81" s="3" t="e">
        <v>#VALUE!</v>
      </c>
      <c r="AL81" s="3" t="e">
        <v>#VALUE!</v>
      </c>
      <c r="AM81" s="3" t="e">
        <v>#VALUE!</v>
      </c>
      <c r="AN81" s="3" t="e">
        <v>#VALUE!</v>
      </c>
      <c r="AO81" s="3" t="e">
        <v>#VALUE!</v>
      </c>
      <c r="AP81" s="3" t="e">
        <v>#VALUE!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107</v>
      </c>
      <c r="BD81" s="56">
        <v>0</v>
      </c>
    </row>
    <row r="82" spans="1:56" ht="27.75" customHeight="1" x14ac:dyDescent="0.45">
      <c r="A82" s="3">
        <v>45523</v>
      </c>
      <c r="B82" s="14" t="s">
        <v>195</v>
      </c>
      <c r="C82" s="9" t="s">
        <v>147</v>
      </c>
      <c r="D82" s="13" t="s">
        <v>193</v>
      </c>
      <c r="E82" s="9">
        <v>20</v>
      </c>
      <c r="F82" s="9">
        <v>36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91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112</v>
      </c>
      <c r="T82" s="12" t="s">
        <v>63</v>
      </c>
      <c r="U82" s="11">
        <v>1260</v>
      </c>
      <c r="V82" s="10">
        <v>0</v>
      </c>
      <c r="W82" s="10">
        <v>1260</v>
      </c>
      <c r="X82" s="10">
        <v>11095</v>
      </c>
      <c r="Y82" s="10">
        <v>0</v>
      </c>
      <c r="Z82" s="9" t="s">
        <v>81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119</v>
      </c>
      <c r="AH82" s="1" t="s">
        <v>75</v>
      </c>
      <c r="AI82" s="1">
        <v>4</v>
      </c>
      <c r="AJ82" s="3" t="s">
        <v>63</v>
      </c>
      <c r="AK82" s="3" t="e">
        <v>#VALUE!</v>
      </c>
      <c r="AL82" s="3" t="e">
        <v>#VALUE!</v>
      </c>
      <c r="AM82" s="3" t="e">
        <v>#VALUE!</v>
      </c>
      <c r="AN82" s="3" t="e">
        <v>#VALUE!</v>
      </c>
      <c r="AO82" s="3" t="e">
        <v>#VALUE!</v>
      </c>
      <c r="AP82" s="3" t="e">
        <v>#VALUE!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107</v>
      </c>
      <c r="BD82" s="56">
        <v>0</v>
      </c>
    </row>
    <row r="83" spans="1:56" ht="27.75" customHeight="1" x14ac:dyDescent="0.45">
      <c r="A83" s="3">
        <v>45523</v>
      </c>
      <c r="B83" s="14" t="s">
        <v>195</v>
      </c>
      <c r="C83" s="9" t="s">
        <v>147</v>
      </c>
      <c r="D83" s="13" t="s">
        <v>194</v>
      </c>
      <c r="E83" s="9">
        <v>20</v>
      </c>
      <c r="F83" s="9">
        <v>36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91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112</v>
      </c>
      <c r="T83" s="12" t="s">
        <v>63</v>
      </c>
      <c r="U83" s="11">
        <v>89</v>
      </c>
      <c r="V83" s="10">
        <v>0</v>
      </c>
      <c r="W83" s="10">
        <v>89</v>
      </c>
      <c r="X83" s="10">
        <v>11180</v>
      </c>
      <c r="Y83" s="10">
        <v>0</v>
      </c>
      <c r="Z83" s="9" t="s">
        <v>81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119</v>
      </c>
      <c r="AH83" s="1" t="s">
        <v>75</v>
      </c>
      <c r="AI83" s="1">
        <v>4</v>
      </c>
      <c r="AJ83" s="3" t="s">
        <v>63</v>
      </c>
      <c r="AK83" s="3" t="e">
        <v>#VALUE!</v>
      </c>
      <c r="AL83" s="3" t="e">
        <v>#VALUE!</v>
      </c>
      <c r="AM83" s="3" t="e">
        <v>#VALUE!</v>
      </c>
      <c r="AN83" s="3" t="e">
        <v>#VALUE!</v>
      </c>
      <c r="AO83" s="3" t="e">
        <v>#VALUE!</v>
      </c>
      <c r="AP83" s="3" t="e">
        <v>#VALUE!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107</v>
      </c>
      <c r="BD83" s="56">
        <v>0</v>
      </c>
    </row>
    <row r="84" spans="1:56" ht="27.75" customHeight="1" x14ac:dyDescent="0.45">
      <c r="A84" s="3">
        <v>45752</v>
      </c>
      <c r="B84" s="14" t="s">
        <v>309</v>
      </c>
      <c r="C84" s="9" t="s">
        <v>80</v>
      </c>
      <c r="D84" s="13" t="s">
        <v>310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92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 t="s">
        <v>137</v>
      </c>
      <c r="U84" s="11">
        <v>2000</v>
      </c>
      <c r="V84" s="10">
        <v>2000</v>
      </c>
      <c r="W84" s="10">
        <v>0</v>
      </c>
      <c r="X84" s="10">
        <v>5400</v>
      </c>
      <c r="Y84" s="10">
        <v>0</v>
      </c>
      <c r="Z84" s="9" t="s">
        <v>81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119</v>
      </c>
      <c r="AH84" s="1" t="s">
        <v>75</v>
      </c>
      <c r="AI84" s="1">
        <v>4</v>
      </c>
      <c r="AJ84" s="3" t="s">
        <v>137</v>
      </c>
      <c r="AK84" s="3" t="e">
        <v>#VALUE!</v>
      </c>
      <c r="AL84" s="3" t="e">
        <v>#VALUE!</v>
      </c>
      <c r="AM84" s="3" t="e">
        <v>#VALUE!</v>
      </c>
      <c r="AN84" s="3" t="e">
        <v>#VALUE!</v>
      </c>
      <c r="AO84" s="3" t="e">
        <v>#VALUE!</v>
      </c>
      <c r="AP84" s="3" t="e">
        <v>#VALUE!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 t="s">
        <v>313</v>
      </c>
      <c r="AZ84" s="2">
        <v>0</v>
      </c>
      <c r="BA84" s="2">
        <v>0</v>
      </c>
      <c r="BB84" s="2">
        <v>0</v>
      </c>
      <c r="BC84" s="1" t="s">
        <v>107</v>
      </c>
      <c r="BD84" s="56">
        <v>0</v>
      </c>
    </row>
    <row r="85" spans="1:56" ht="27.75" customHeight="1" x14ac:dyDescent="0.45">
      <c r="A85" s="3">
        <v>45741</v>
      </c>
      <c r="B85" s="14" t="s">
        <v>304</v>
      </c>
      <c r="C85" s="9" t="s">
        <v>111</v>
      </c>
      <c r="D85" s="13" t="s">
        <v>302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92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 t="s">
        <v>137</v>
      </c>
      <c r="U85" s="11">
        <v>4000</v>
      </c>
      <c r="V85" s="10">
        <v>3857</v>
      </c>
      <c r="W85" s="10">
        <v>143</v>
      </c>
      <c r="X85" s="10">
        <v>4200</v>
      </c>
      <c r="Y85" s="10">
        <v>0</v>
      </c>
      <c r="Z85" s="9" t="s">
        <v>81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119</v>
      </c>
      <c r="AH85" s="1" t="s">
        <v>75</v>
      </c>
      <c r="AI85" s="1">
        <v>4</v>
      </c>
      <c r="AJ85" s="3" t="s">
        <v>137</v>
      </c>
      <c r="AK85" s="3" t="e">
        <v>#VALUE!</v>
      </c>
      <c r="AL85" s="3" t="e">
        <v>#VALUE!</v>
      </c>
      <c r="AM85" s="3" t="e">
        <v>#VALUE!</v>
      </c>
      <c r="AN85" s="3" t="e">
        <v>#VALUE!</v>
      </c>
      <c r="AO85" s="3" t="e">
        <v>#VALUE!</v>
      </c>
      <c r="AP85" s="3" t="e">
        <v>#VALUE!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 t="s">
        <v>313</v>
      </c>
      <c r="AZ85" s="2">
        <v>0</v>
      </c>
      <c r="BA85" s="2">
        <v>0</v>
      </c>
      <c r="BB85" s="2">
        <v>0</v>
      </c>
      <c r="BC85" s="1" t="s">
        <v>107</v>
      </c>
      <c r="BD85" s="56">
        <v>0</v>
      </c>
    </row>
    <row r="86" spans="1:56" ht="27.75" customHeight="1" x14ac:dyDescent="0.45">
      <c r="A86" s="3">
        <v>45720</v>
      </c>
      <c r="B86" s="14" t="s">
        <v>133</v>
      </c>
      <c r="C86" s="9" t="s">
        <v>111</v>
      </c>
      <c r="D86" s="13" t="s">
        <v>238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92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 t="s">
        <v>137</v>
      </c>
      <c r="U86" s="11">
        <v>4000</v>
      </c>
      <c r="V86" s="10">
        <v>4010</v>
      </c>
      <c r="W86" s="10">
        <v>0</v>
      </c>
      <c r="X86" s="10">
        <v>4470</v>
      </c>
      <c r="Y86" s="10">
        <v>0</v>
      </c>
      <c r="Z86" s="9" t="s">
        <v>81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119</v>
      </c>
      <c r="AH86" s="1" t="s">
        <v>75</v>
      </c>
      <c r="AI86" s="1">
        <v>4</v>
      </c>
      <c r="AJ86" s="3" t="s">
        <v>137</v>
      </c>
      <c r="AK86" s="3" t="e">
        <v>#VALUE!</v>
      </c>
      <c r="AL86" s="3" t="e">
        <v>#VALUE!</v>
      </c>
      <c r="AM86" s="3" t="e">
        <v>#VALUE!</v>
      </c>
      <c r="AN86" s="3" t="e">
        <v>#VALUE!</v>
      </c>
      <c r="AO86" s="3" t="e">
        <v>#VALUE!</v>
      </c>
      <c r="AP86" s="3" t="e">
        <v>#VALUE!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107</v>
      </c>
      <c r="BD86" s="56">
        <v>0</v>
      </c>
    </row>
    <row r="87" spans="1:56" ht="27.75" customHeight="1" x14ac:dyDescent="0.45">
      <c r="A87" s="3">
        <v>45720</v>
      </c>
      <c r="B87" s="14" t="s">
        <v>133</v>
      </c>
      <c r="C87" s="9" t="s">
        <v>111</v>
      </c>
      <c r="D87" s="13" t="s">
        <v>256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92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 t="s">
        <v>137</v>
      </c>
      <c r="U87" s="11">
        <v>3000</v>
      </c>
      <c r="V87" s="10">
        <v>3065</v>
      </c>
      <c r="W87" s="10">
        <v>0</v>
      </c>
      <c r="X87" s="10">
        <v>3300</v>
      </c>
      <c r="Y87" s="10">
        <v>0</v>
      </c>
      <c r="Z87" s="9" t="s">
        <v>81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119</v>
      </c>
      <c r="AH87" s="1" t="s">
        <v>75</v>
      </c>
      <c r="AI87" s="1">
        <v>4</v>
      </c>
      <c r="AJ87" s="3" t="s">
        <v>137</v>
      </c>
      <c r="AK87" s="3" t="e">
        <v>#VALUE!</v>
      </c>
      <c r="AL87" s="3" t="e">
        <v>#VALUE!</v>
      </c>
      <c r="AM87" s="3" t="e">
        <v>#VALUE!</v>
      </c>
      <c r="AN87" s="3" t="e">
        <v>#VALUE!</v>
      </c>
      <c r="AO87" s="3" t="e">
        <v>#VALUE!</v>
      </c>
      <c r="AP87" s="3" t="e">
        <v>#VALUE!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107</v>
      </c>
      <c r="BD87" s="56">
        <v>0</v>
      </c>
    </row>
    <row r="88" spans="1:56" ht="27.75" customHeight="1" x14ac:dyDescent="0.45">
      <c r="A88" s="3">
        <v>45541</v>
      </c>
      <c r="B88" s="14" t="s">
        <v>199</v>
      </c>
      <c r="C88" s="9" t="s">
        <v>111</v>
      </c>
      <c r="D88" s="13" t="s">
        <v>200</v>
      </c>
      <c r="E88" s="9">
        <v>20</v>
      </c>
      <c r="F88" s="9">
        <v>40</v>
      </c>
      <c r="G88" s="9" t="s">
        <v>60</v>
      </c>
      <c r="H88" s="9" t="s">
        <v>76</v>
      </c>
      <c r="I88" s="9">
        <v>108</v>
      </c>
      <c r="J88" s="9" t="s">
        <v>57</v>
      </c>
      <c r="K88" s="9">
        <v>5</v>
      </c>
      <c r="L88" s="9" t="s">
        <v>92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 t="s">
        <v>137</v>
      </c>
      <c r="U88" s="11">
        <v>3000</v>
      </c>
      <c r="V88" s="10">
        <v>3318</v>
      </c>
      <c r="W88" s="10">
        <v>0</v>
      </c>
      <c r="X88" s="10">
        <v>0</v>
      </c>
      <c r="Y88" s="10">
        <v>0</v>
      </c>
      <c r="Z88" s="9" t="s">
        <v>81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 t="s">
        <v>203</v>
      </c>
      <c r="AG88" s="1" t="s">
        <v>119</v>
      </c>
      <c r="AH88" s="1" t="s">
        <v>75</v>
      </c>
      <c r="AI88" s="1">
        <v>4</v>
      </c>
      <c r="AJ88" s="3" t="s">
        <v>137</v>
      </c>
      <c r="AK88" s="3" t="e">
        <v>#VALUE!</v>
      </c>
      <c r="AL88" s="3" t="e">
        <v>#VALUE!</v>
      </c>
      <c r="AM88" s="3" t="e">
        <v>#VALUE!</v>
      </c>
      <c r="AN88" s="3" t="e">
        <v>#VALUE!</v>
      </c>
      <c r="AO88" s="3" t="e">
        <v>#VALUE!</v>
      </c>
      <c r="AP88" s="3" t="e">
        <v>#VALUE!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>
        <v>0</v>
      </c>
      <c r="AY88" s="2" t="s">
        <v>259</v>
      </c>
      <c r="AZ88" s="2">
        <v>0</v>
      </c>
      <c r="BA88" s="2">
        <v>0</v>
      </c>
      <c r="BB88" s="2">
        <v>0</v>
      </c>
      <c r="BC88" s="1" t="s">
        <v>107</v>
      </c>
      <c r="BD88" s="56">
        <v>0</v>
      </c>
    </row>
    <row r="89" spans="1:56" ht="27.75" customHeight="1" x14ac:dyDescent="0.45">
      <c r="A89" s="3">
        <v>45548</v>
      </c>
      <c r="B89" s="14" t="s">
        <v>202</v>
      </c>
      <c r="C89" s="9" t="s">
        <v>111</v>
      </c>
      <c r="D89" s="13" t="s">
        <v>201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92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 t="s">
        <v>137</v>
      </c>
      <c r="U89" s="11">
        <v>2500</v>
      </c>
      <c r="V89" s="10">
        <v>2364</v>
      </c>
      <c r="W89" s="10">
        <v>136</v>
      </c>
      <c r="X89" s="10">
        <v>5500</v>
      </c>
      <c r="Y89" s="10">
        <v>0</v>
      </c>
      <c r="Z89" s="9" t="s">
        <v>81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119</v>
      </c>
      <c r="AH89" s="1" t="s">
        <v>75</v>
      </c>
      <c r="AI89" s="1">
        <v>4</v>
      </c>
      <c r="AJ89" s="3" t="s">
        <v>137</v>
      </c>
      <c r="AK89" s="3" t="e">
        <v>#VALUE!</v>
      </c>
      <c r="AL89" s="3" t="e">
        <v>#VALUE!</v>
      </c>
      <c r="AM89" s="3" t="e">
        <v>#VALUE!</v>
      </c>
      <c r="AN89" s="3" t="e">
        <v>#VALUE!</v>
      </c>
      <c r="AO89" s="3" t="e">
        <v>#VALUE!</v>
      </c>
      <c r="AP89" s="3" t="e">
        <v>#VALUE!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140</v>
      </c>
      <c r="AY89" s="2">
        <v>0</v>
      </c>
      <c r="AZ89" s="2">
        <v>0</v>
      </c>
      <c r="BA89" s="2">
        <v>0</v>
      </c>
      <c r="BB89" s="2">
        <v>0</v>
      </c>
      <c r="BC89" s="1" t="s">
        <v>107</v>
      </c>
      <c r="BD89" s="56">
        <v>0</v>
      </c>
    </row>
    <row r="90" spans="1:56" ht="27.75" customHeight="1" x14ac:dyDescent="0.45">
      <c r="A90" s="3">
        <v>45581</v>
      </c>
      <c r="B90" s="14" t="s">
        <v>207</v>
      </c>
      <c r="C90" s="9" t="s">
        <v>111</v>
      </c>
      <c r="D90" s="13" t="s">
        <v>208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92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 t="s">
        <v>137</v>
      </c>
      <c r="U90" s="11">
        <v>3000</v>
      </c>
      <c r="V90" s="10">
        <v>3194</v>
      </c>
      <c r="W90" s="10">
        <v>0</v>
      </c>
      <c r="X90" s="10">
        <v>5632</v>
      </c>
      <c r="Y90" s="10">
        <v>0</v>
      </c>
      <c r="Z90" s="9" t="s">
        <v>81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119</v>
      </c>
      <c r="AH90" s="1" t="s">
        <v>75</v>
      </c>
      <c r="AI90" s="1">
        <v>4</v>
      </c>
      <c r="AJ90" s="3" t="s">
        <v>137</v>
      </c>
      <c r="AK90" s="3" t="e">
        <v>#VALUE!</v>
      </c>
      <c r="AL90" s="3" t="e">
        <v>#VALUE!</v>
      </c>
      <c r="AM90" s="3" t="e">
        <v>#VALUE!</v>
      </c>
      <c r="AN90" s="3" t="e">
        <v>#VALUE!</v>
      </c>
      <c r="AO90" s="3" t="e">
        <v>#VALUE!</v>
      </c>
      <c r="AP90" s="3" t="e">
        <v>#VALUE!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107</v>
      </c>
      <c r="BD90" s="56">
        <v>0</v>
      </c>
    </row>
    <row r="91" spans="1:56" ht="27.75" customHeight="1" x14ac:dyDescent="0.45">
      <c r="A91" s="3">
        <v>0</v>
      </c>
      <c r="B91" s="14">
        <v>0</v>
      </c>
      <c r="C91" s="9">
        <v>0</v>
      </c>
      <c r="D91" s="13">
        <v>0</v>
      </c>
      <c r="E91" s="9">
        <v>20</v>
      </c>
      <c r="F91" s="9">
        <v>38</v>
      </c>
      <c r="G91" s="9">
        <v>0</v>
      </c>
      <c r="H91" s="9">
        <v>0</v>
      </c>
      <c r="I91" s="9">
        <v>84</v>
      </c>
      <c r="J91" s="9" t="s">
        <v>57</v>
      </c>
      <c r="K91" s="9">
        <v>5</v>
      </c>
      <c r="L91" s="9">
        <v>0</v>
      </c>
      <c r="M91" s="10">
        <v>0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>
        <v>0</v>
      </c>
      <c r="T91" s="12"/>
      <c r="U91" s="11">
        <v>0</v>
      </c>
      <c r="V91" s="10">
        <v>0</v>
      </c>
      <c r="W91" s="10">
        <v>0</v>
      </c>
      <c r="X91" s="10">
        <v>0</v>
      </c>
      <c r="Y91" s="10">
        <v>0</v>
      </c>
      <c r="Z91" s="9" t="s">
        <v>81</v>
      </c>
      <c r="AA91" s="8">
        <v>294329.33736250002</v>
      </c>
      <c r="AB91" s="8">
        <v>58963.317362499998</v>
      </c>
      <c r="AC91" s="8">
        <v>235366.02000000005</v>
      </c>
      <c r="AD91" s="8">
        <v>3310.89</v>
      </c>
      <c r="AE91" s="8">
        <v>291018.44736250007</v>
      </c>
      <c r="AF91" s="8" t="s">
        <v>58</v>
      </c>
      <c r="AG91" s="1" t="s">
        <v>119</v>
      </c>
      <c r="AH91" s="1">
        <v>0</v>
      </c>
      <c r="AI91" s="1" t="s">
        <v>15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1" t="s">
        <v>107</v>
      </c>
      <c r="BD91" s="56">
        <v>0</v>
      </c>
    </row>
    <row r="92" spans="1:56" ht="27.75" customHeight="1" x14ac:dyDescent="0.45">
      <c r="A92" s="3">
        <v>45796</v>
      </c>
      <c r="B92" s="14" t="s">
        <v>375</v>
      </c>
      <c r="C92" s="9" t="s">
        <v>147</v>
      </c>
      <c r="D92" s="13" t="s">
        <v>363</v>
      </c>
      <c r="E92" s="9">
        <v>20</v>
      </c>
      <c r="F92" s="9">
        <v>36</v>
      </c>
      <c r="G92" s="9" t="s">
        <v>60</v>
      </c>
      <c r="H92" s="9">
        <v>0</v>
      </c>
      <c r="I92" s="9">
        <v>78</v>
      </c>
      <c r="J92" s="9" t="s">
        <v>57</v>
      </c>
      <c r="K92" s="9">
        <v>5</v>
      </c>
      <c r="L92" s="9" t="s">
        <v>221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112</v>
      </c>
      <c r="T92" s="12">
        <v>45814</v>
      </c>
      <c r="U92" s="11">
        <v>640</v>
      </c>
      <c r="V92" s="10">
        <v>0</v>
      </c>
      <c r="W92" s="10">
        <v>640</v>
      </c>
      <c r="X92" s="10">
        <v>83500</v>
      </c>
      <c r="Y92" s="10">
        <v>0</v>
      </c>
      <c r="Z92" s="9" t="s">
        <v>82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240</v>
      </c>
      <c r="AG92" s="1" t="s">
        <v>119</v>
      </c>
      <c r="AH92" s="1" t="s">
        <v>74</v>
      </c>
      <c r="AI92" s="1">
        <v>2</v>
      </c>
      <c r="AJ92" s="3">
        <v>45814</v>
      </c>
      <c r="AK92" s="3">
        <v>0</v>
      </c>
      <c r="AL92" s="3">
        <v>45805</v>
      </c>
      <c r="AM92" s="3">
        <v>45812</v>
      </c>
      <c r="AN92" s="3">
        <v>45813</v>
      </c>
      <c r="AO92" s="3">
        <v>45813</v>
      </c>
      <c r="AP92" s="3">
        <v>45809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64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104</v>
      </c>
      <c r="BD92" s="56">
        <v>0</v>
      </c>
    </row>
    <row r="93" spans="1:56" ht="27.75" customHeight="1" x14ac:dyDescent="0.45">
      <c r="A93" s="3">
        <v>45785</v>
      </c>
      <c r="B93" s="14" t="s">
        <v>343</v>
      </c>
      <c r="C93" s="9" t="s">
        <v>86</v>
      </c>
      <c r="D93" s="13" t="s">
        <v>344</v>
      </c>
      <c r="E93" s="9">
        <v>20</v>
      </c>
      <c r="F93" s="9">
        <v>37</v>
      </c>
      <c r="G93" s="9" t="s">
        <v>60</v>
      </c>
      <c r="H93" s="9">
        <v>0</v>
      </c>
      <c r="I93" s="9">
        <v>80</v>
      </c>
      <c r="J93" s="9" t="s">
        <v>57</v>
      </c>
      <c r="K93" s="9">
        <v>3</v>
      </c>
      <c r="L93" s="9" t="s">
        <v>93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212</v>
      </c>
      <c r="T93" s="12">
        <v>45813</v>
      </c>
      <c r="U93" s="11">
        <v>13000</v>
      </c>
      <c r="V93" s="10">
        <v>12948</v>
      </c>
      <c r="W93" s="10">
        <v>52</v>
      </c>
      <c r="X93" s="10">
        <v>13460</v>
      </c>
      <c r="Y93" s="10">
        <v>0</v>
      </c>
      <c r="Z93" s="9" t="s">
        <v>82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246</v>
      </c>
      <c r="AG93" s="1" t="s">
        <v>119</v>
      </c>
      <c r="AH93" s="1" t="s">
        <v>74</v>
      </c>
      <c r="AI93" s="1">
        <v>2</v>
      </c>
      <c r="AJ93" s="3">
        <v>45813</v>
      </c>
      <c r="AK93" s="3">
        <v>0</v>
      </c>
      <c r="AL93" s="3">
        <v>45804</v>
      </c>
      <c r="AM93" s="3">
        <v>45811</v>
      </c>
      <c r="AN93" s="3">
        <v>45812</v>
      </c>
      <c r="AO93" s="3">
        <v>45812</v>
      </c>
      <c r="AP93" s="3">
        <v>45808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64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104</v>
      </c>
      <c r="BD93" s="56">
        <v>0</v>
      </c>
    </row>
    <row r="94" spans="1:56" ht="27.75" customHeight="1" x14ac:dyDescent="0.45">
      <c r="A94" s="3">
        <v>45804</v>
      </c>
      <c r="B94" s="14" t="s">
        <v>414</v>
      </c>
      <c r="C94" s="9" t="s">
        <v>86</v>
      </c>
      <c r="D94" s="13" t="s">
        <v>344</v>
      </c>
      <c r="E94" s="9">
        <v>20</v>
      </c>
      <c r="F94" s="9">
        <v>37</v>
      </c>
      <c r="G94" s="9" t="s">
        <v>60</v>
      </c>
      <c r="H94" s="9">
        <v>0</v>
      </c>
      <c r="I94" s="9">
        <v>80</v>
      </c>
      <c r="J94" s="9" t="s">
        <v>57</v>
      </c>
      <c r="K94" s="9">
        <v>3</v>
      </c>
      <c r="L94" s="9" t="s">
        <v>93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212</v>
      </c>
      <c r="T94" s="12">
        <v>45813</v>
      </c>
      <c r="U94" s="11">
        <v>5000</v>
      </c>
      <c r="V94" s="10">
        <v>0</v>
      </c>
      <c r="W94" s="10">
        <v>5000</v>
      </c>
      <c r="X94" s="10">
        <v>4260</v>
      </c>
      <c r="Y94" s="10">
        <v>777</v>
      </c>
      <c r="Z94" s="9" t="s">
        <v>82</v>
      </c>
      <c r="AA94" s="8">
        <v>835.81113000000005</v>
      </c>
      <c r="AB94" s="8">
        <v>835.81113000000005</v>
      </c>
      <c r="AC94" s="8">
        <v>0</v>
      </c>
      <c r="AD94" s="8">
        <v>0</v>
      </c>
      <c r="AE94" s="8">
        <v>0</v>
      </c>
      <c r="AF94" s="8" t="s">
        <v>246</v>
      </c>
      <c r="AG94" s="1" t="s">
        <v>121</v>
      </c>
      <c r="AH94" s="1" t="s">
        <v>74</v>
      </c>
      <c r="AI94" s="1">
        <v>2</v>
      </c>
      <c r="AJ94" s="3">
        <v>45813</v>
      </c>
      <c r="AK94" s="3">
        <v>0</v>
      </c>
      <c r="AL94" s="3">
        <v>45804</v>
      </c>
      <c r="AM94" s="3">
        <v>45811</v>
      </c>
      <c r="AN94" s="3">
        <v>45812</v>
      </c>
      <c r="AO94" s="3">
        <v>45812</v>
      </c>
      <c r="AP94" s="3">
        <v>45808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64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104</v>
      </c>
      <c r="BD94" s="56">
        <v>0</v>
      </c>
    </row>
    <row r="95" spans="1:56" ht="27.75" customHeight="1" x14ac:dyDescent="0.45">
      <c r="A95" s="3">
        <v>45785</v>
      </c>
      <c r="B95" s="14" t="s">
        <v>345</v>
      </c>
      <c r="C95" s="9" t="s">
        <v>86</v>
      </c>
      <c r="D95" s="13" t="s">
        <v>346</v>
      </c>
      <c r="E95" s="9">
        <v>20</v>
      </c>
      <c r="F95" s="9">
        <v>37</v>
      </c>
      <c r="G95" s="9" t="s">
        <v>60</v>
      </c>
      <c r="H95" s="9">
        <v>0</v>
      </c>
      <c r="I95" s="9">
        <v>80</v>
      </c>
      <c r="J95" s="9" t="s">
        <v>57</v>
      </c>
      <c r="K95" s="9">
        <v>3</v>
      </c>
      <c r="L95" s="9" t="s">
        <v>93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212</v>
      </c>
      <c r="T95" s="12">
        <v>45817</v>
      </c>
      <c r="U95" s="11">
        <v>60000</v>
      </c>
      <c r="V95" s="10">
        <v>60679</v>
      </c>
      <c r="W95" s="10">
        <v>0</v>
      </c>
      <c r="X95" s="10">
        <v>62600</v>
      </c>
      <c r="Y95" s="10">
        <v>0</v>
      </c>
      <c r="Z95" s="9" t="s">
        <v>82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347</v>
      </c>
      <c r="AG95" s="1" t="s">
        <v>119</v>
      </c>
      <c r="AH95" s="1" t="s">
        <v>74</v>
      </c>
      <c r="AI95" s="1">
        <v>2</v>
      </c>
      <c r="AJ95" s="3">
        <v>45817</v>
      </c>
      <c r="AK95" s="3">
        <v>0</v>
      </c>
      <c r="AL95" s="3">
        <v>45808</v>
      </c>
      <c r="AM95" s="3">
        <v>45815</v>
      </c>
      <c r="AN95" s="3">
        <v>45816</v>
      </c>
      <c r="AO95" s="3">
        <v>45816</v>
      </c>
      <c r="AP95" s="3">
        <v>45812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64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104</v>
      </c>
      <c r="BD95" s="56">
        <v>0</v>
      </c>
    </row>
    <row r="96" spans="1:56" ht="27.75" customHeight="1" x14ac:dyDescent="0.45">
      <c r="A96" s="3">
        <v>45785</v>
      </c>
      <c r="B96" s="14" t="s">
        <v>348</v>
      </c>
      <c r="C96" s="9" t="s">
        <v>86</v>
      </c>
      <c r="D96" s="13" t="s">
        <v>349</v>
      </c>
      <c r="E96" s="9">
        <v>20</v>
      </c>
      <c r="F96" s="9">
        <v>37</v>
      </c>
      <c r="G96" s="9" t="s">
        <v>60</v>
      </c>
      <c r="H96" s="9">
        <v>0</v>
      </c>
      <c r="I96" s="9">
        <v>80</v>
      </c>
      <c r="J96" s="9" t="s">
        <v>57</v>
      </c>
      <c r="K96" s="9">
        <v>3</v>
      </c>
      <c r="L96" s="9" t="s">
        <v>92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212</v>
      </c>
      <c r="T96" s="12">
        <v>45817</v>
      </c>
      <c r="U96" s="11">
        <v>15000</v>
      </c>
      <c r="V96" s="10">
        <v>14947</v>
      </c>
      <c r="W96" s="10">
        <v>53</v>
      </c>
      <c r="X96" s="10">
        <v>15750</v>
      </c>
      <c r="Y96" s="10">
        <v>0</v>
      </c>
      <c r="Z96" s="9" t="s">
        <v>82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 t="s">
        <v>347</v>
      </c>
      <c r="AG96" s="1" t="s">
        <v>120</v>
      </c>
      <c r="AH96" s="1" t="s">
        <v>74</v>
      </c>
      <c r="AI96" s="1">
        <v>2</v>
      </c>
      <c r="AJ96" s="3">
        <v>45817</v>
      </c>
      <c r="AK96" s="3">
        <v>0</v>
      </c>
      <c r="AL96" s="3">
        <v>45808</v>
      </c>
      <c r="AM96" s="3">
        <v>45815</v>
      </c>
      <c r="AN96" s="3">
        <v>45816</v>
      </c>
      <c r="AO96" s="3">
        <v>45816</v>
      </c>
      <c r="AP96" s="3">
        <v>45812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64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104</v>
      </c>
      <c r="BD96" s="56">
        <v>0</v>
      </c>
    </row>
    <row r="97" spans="1:56" ht="27.75" customHeight="1" x14ac:dyDescent="0.45">
      <c r="A97" s="3">
        <v>45785</v>
      </c>
      <c r="B97" s="14" t="s">
        <v>348</v>
      </c>
      <c r="C97" s="9" t="s">
        <v>86</v>
      </c>
      <c r="D97" s="13" t="s">
        <v>278</v>
      </c>
      <c r="E97" s="9">
        <v>20</v>
      </c>
      <c r="F97" s="9">
        <v>37</v>
      </c>
      <c r="G97" s="9" t="s">
        <v>60</v>
      </c>
      <c r="H97" s="9">
        <v>0</v>
      </c>
      <c r="I97" s="9">
        <v>80</v>
      </c>
      <c r="J97" s="9" t="s">
        <v>57</v>
      </c>
      <c r="K97" s="9">
        <v>3</v>
      </c>
      <c r="L97" s="9" t="s">
        <v>92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212</v>
      </c>
      <c r="T97" s="12">
        <v>45817</v>
      </c>
      <c r="U97" s="11">
        <v>40000</v>
      </c>
      <c r="V97" s="10">
        <v>30000</v>
      </c>
      <c r="W97" s="10">
        <v>10000</v>
      </c>
      <c r="X97" s="10">
        <v>41600</v>
      </c>
      <c r="Y97" s="10">
        <v>0</v>
      </c>
      <c r="Z97" s="9" t="s">
        <v>82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 t="s">
        <v>347</v>
      </c>
      <c r="AG97" s="1" t="s">
        <v>120</v>
      </c>
      <c r="AH97" s="1" t="s">
        <v>74</v>
      </c>
      <c r="AI97" s="1">
        <v>2</v>
      </c>
      <c r="AJ97" s="3">
        <v>45817</v>
      </c>
      <c r="AK97" s="3">
        <v>0</v>
      </c>
      <c r="AL97" s="3">
        <v>45808</v>
      </c>
      <c r="AM97" s="3">
        <v>45815</v>
      </c>
      <c r="AN97" s="3">
        <v>45816</v>
      </c>
      <c r="AO97" s="3">
        <v>45816</v>
      </c>
      <c r="AP97" s="3">
        <v>45812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64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104</v>
      </c>
      <c r="BD97" s="56">
        <v>0</v>
      </c>
    </row>
    <row r="98" spans="1:56" ht="27.75" customHeight="1" x14ac:dyDescent="0.45">
      <c r="A98" s="3">
        <v>45786</v>
      </c>
      <c r="B98" s="14" t="s">
        <v>356</v>
      </c>
      <c r="C98" s="9" t="s">
        <v>86</v>
      </c>
      <c r="D98" s="13" t="s">
        <v>351</v>
      </c>
      <c r="E98" s="9">
        <v>20</v>
      </c>
      <c r="F98" s="9">
        <v>37</v>
      </c>
      <c r="G98" s="9" t="s">
        <v>60</v>
      </c>
      <c r="H98" s="9">
        <v>0</v>
      </c>
      <c r="I98" s="9">
        <v>80</v>
      </c>
      <c r="J98" s="9" t="s">
        <v>57</v>
      </c>
      <c r="K98" s="9">
        <v>3</v>
      </c>
      <c r="L98" s="9" t="s">
        <v>93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252</v>
      </c>
      <c r="T98" s="12">
        <v>45838</v>
      </c>
      <c r="U98" s="11">
        <v>10000</v>
      </c>
      <c r="V98" s="10">
        <v>10196</v>
      </c>
      <c r="W98" s="10">
        <v>0</v>
      </c>
      <c r="X98" s="10">
        <v>10500</v>
      </c>
      <c r="Y98" s="10">
        <v>0</v>
      </c>
      <c r="Z98" s="9" t="s">
        <v>82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 t="s">
        <v>239</v>
      </c>
      <c r="AG98" s="1" t="s">
        <v>61</v>
      </c>
      <c r="AH98" s="1" t="s">
        <v>74</v>
      </c>
      <c r="AI98" s="1">
        <v>2</v>
      </c>
      <c r="AJ98" s="3">
        <v>45838</v>
      </c>
      <c r="AK98" s="3">
        <v>0</v>
      </c>
      <c r="AL98" s="3">
        <v>45829</v>
      </c>
      <c r="AM98" s="3">
        <v>45836</v>
      </c>
      <c r="AN98" s="3">
        <v>45837</v>
      </c>
      <c r="AO98" s="3">
        <v>45837</v>
      </c>
      <c r="AP98" s="3">
        <v>45833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64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104</v>
      </c>
      <c r="BD98" s="56">
        <v>0</v>
      </c>
    </row>
    <row r="99" spans="1:56" ht="27.75" customHeight="1" x14ac:dyDescent="0.45">
      <c r="A99" s="3">
        <v>45805</v>
      </c>
      <c r="B99" s="14" t="s">
        <v>430</v>
      </c>
      <c r="C99" s="9" t="s">
        <v>86</v>
      </c>
      <c r="D99" s="13" t="s">
        <v>431</v>
      </c>
      <c r="E99" s="9">
        <v>20</v>
      </c>
      <c r="F99" s="9">
        <v>37</v>
      </c>
      <c r="G99" s="9" t="s">
        <v>60</v>
      </c>
      <c r="H99" s="9">
        <v>0</v>
      </c>
      <c r="I99" s="9">
        <v>80</v>
      </c>
      <c r="J99" s="9" t="s">
        <v>57</v>
      </c>
      <c r="K99" s="9">
        <v>3</v>
      </c>
      <c r="L99" s="9" t="s">
        <v>92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212</v>
      </c>
      <c r="T99" s="12">
        <v>45845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82</v>
      </c>
      <c r="AA99" s="8">
        <v>5378.4500000000007</v>
      </c>
      <c r="AB99" s="8">
        <v>5378.4500000000007</v>
      </c>
      <c r="AC99" s="8">
        <v>0</v>
      </c>
      <c r="AD99" s="8">
        <v>0</v>
      </c>
      <c r="AE99" s="8">
        <v>0</v>
      </c>
      <c r="AF99" s="8" t="s">
        <v>347</v>
      </c>
      <c r="AG99" s="1" t="s">
        <v>119</v>
      </c>
      <c r="AH99" s="1" t="s">
        <v>74</v>
      </c>
      <c r="AI99" s="1">
        <v>2</v>
      </c>
      <c r="AJ99" s="3">
        <v>45845</v>
      </c>
      <c r="AK99" s="3">
        <v>0</v>
      </c>
      <c r="AL99" s="3">
        <v>45836</v>
      </c>
      <c r="AM99" s="3">
        <v>45843</v>
      </c>
      <c r="AN99" s="3">
        <v>45844</v>
      </c>
      <c r="AO99" s="3">
        <v>45844</v>
      </c>
      <c r="AP99" s="3">
        <v>45840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64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104</v>
      </c>
      <c r="BD99" s="56">
        <v>0</v>
      </c>
    </row>
    <row r="100" spans="1:56" ht="27.75" customHeight="1" x14ac:dyDescent="0.45">
      <c r="A100" s="3">
        <v>45805</v>
      </c>
      <c r="B100" s="14" t="s">
        <v>430</v>
      </c>
      <c r="C100" s="9" t="s">
        <v>86</v>
      </c>
      <c r="D100" s="13" t="s">
        <v>328</v>
      </c>
      <c r="E100" s="9">
        <v>20</v>
      </c>
      <c r="F100" s="9">
        <v>37</v>
      </c>
      <c r="G100" s="9" t="s">
        <v>60</v>
      </c>
      <c r="H100" s="9">
        <v>0</v>
      </c>
      <c r="I100" s="9">
        <v>80</v>
      </c>
      <c r="J100" s="9" t="s">
        <v>57</v>
      </c>
      <c r="K100" s="9">
        <v>3</v>
      </c>
      <c r="L100" s="9" t="s">
        <v>92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212</v>
      </c>
      <c r="T100" s="12">
        <v>45845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82</v>
      </c>
      <c r="AA100" s="8">
        <v>5378.4500000000007</v>
      </c>
      <c r="AB100" s="8">
        <v>5378.4500000000007</v>
      </c>
      <c r="AC100" s="8">
        <v>0</v>
      </c>
      <c r="AD100" s="8">
        <v>0</v>
      </c>
      <c r="AE100" s="8">
        <v>0</v>
      </c>
      <c r="AF100" s="8" t="s">
        <v>347</v>
      </c>
      <c r="AG100" s="1" t="s">
        <v>119</v>
      </c>
      <c r="AH100" s="1" t="s">
        <v>74</v>
      </c>
      <c r="AI100" s="1">
        <v>2</v>
      </c>
      <c r="AJ100" s="3">
        <v>45845</v>
      </c>
      <c r="AK100" s="3">
        <v>0</v>
      </c>
      <c r="AL100" s="3">
        <v>45836</v>
      </c>
      <c r="AM100" s="3">
        <v>45843</v>
      </c>
      <c r="AN100" s="3">
        <v>45844</v>
      </c>
      <c r="AO100" s="3">
        <v>45844</v>
      </c>
      <c r="AP100" s="3">
        <v>45840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104</v>
      </c>
      <c r="BD100" s="56">
        <v>0</v>
      </c>
    </row>
    <row r="101" spans="1:56" ht="27.75" customHeight="1" x14ac:dyDescent="0.45">
      <c r="A101" s="3" t="s">
        <v>141</v>
      </c>
      <c r="B101" s="14" t="s">
        <v>141</v>
      </c>
      <c r="C101" s="9" t="s">
        <v>147</v>
      </c>
      <c r="D101" s="13" t="s">
        <v>61</v>
      </c>
      <c r="E101" s="9">
        <v>20</v>
      </c>
      <c r="F101" s="9">
        <v>36</v>
      </c>
      <c r="G101" s="9" t="s">
        <v>60</v>
      </c>
      <c r="H101" s="9">
        <v>0</v>
      </c>
      <c r="I101" s="9">
        <v>78</v>
      </c>
      <c r="J101" s="9" t="s">
        <v>57</v>
      </c>
      <c r="K101" s="9">
        <v>5</v>
      </c>
      <c r="L101" s="9" t="s">
        <v>221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112</v>
      </c>
      <c r="T101" s="12">
        <v>45838</v>
      </c>
      <c r="U101" s="11">
        <v>100000</v>
      </c>
      <c r="V101" s="10">
        <v>0</v>
      </c>
      <c r="W101" s="10">
        <v>100000</v>
      </c>
      <c r="X101" s="10">
        <v>0</v>
      </c>
      <c r="Y101" s="10">
        <v>105000</v>
      </c>
      <c r="Z101" s="9" t="s">
        <v>82</v>
      </c>
      <c r="AA101" s="8">
        <v>104775.00000000001</v>
      </c>
      <c r="AB101" s="8">
        <v>77795</v>
      </c>
      <c r="AC101" s="8">
        <v>26980.000000000015</v>
      </c>
      <c r="AD101" s="8">
        <v>0</v>
      </c>
      <c r="AE101" s="8">
        <v>0</v>
      </c>
      <c r="AF101" s="8" t="s">
        <v>240</v>
      </c>
      <c r="AG101" s="1" t="s">
        <v>119</v>
      </c>
      <c r="AH101" s="1" t="s">
        <v>74</v>
      </c>
      <c r="AI101" s="1">
        <v>2</v>
      </c>
      <c r="AJ101" s="3">
        <v>45838</v>
      </c>
      <c r="AK101" s="3">
        <v>0</v>
      </c>
      <c r="AL101" s="3">
        <v>45829</v>
      </c>
      <c r="AM101" s="3">
        <v>45836</v>
      </c>
      <c r="AN101" s="3">
        <v>45837</v>
      </c>
      <c r="AO101" s="3">
        <v>45837</v>
      </c>
      <c r="AP101" s="3">
        <v>45833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104</v>
      </c>
      <c r="BD101" s="56">
        <v>2062.4711111111124</v>
      </c>
    </row>
    <row r="102" spans="1:56" ht="27.75" customHeight="1" x14ac:dyDescent="0.45">
      <c r="A102" s="3">
        <v>0</v>
      </c>
      <c r="B102" s="14">
        <v>0</v>
      </c>
      <c r="C102" s="9">
        <v>0</v>
      </c>
      <c r="D102" s="13">
        <v>0</v>
      </c>
      <c r="E102" s="9">
        <v>20</v>
      </c>
      <c r="F102" s="9">
        <v>37</v>
      </c>
      <c r="G102" s="9">
        <v>0</v>
      </c>
      <c r="H102" s="9">
        <v>0</v>
      </c>
      <c r="I102" s="9">
        <v>80</v>
      </c>
      <c r="J102" s="9" t="s">
        <v>57</v>
      </c>
      <c r="K102" s="9">
        <v>3</v>
      </c>
      <c r="L102" s="9">
        <v>0</v>
      </c>
      <c r="M102" s="10">
        <v>0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>
        <v>0</v>
      </c>
      <c r="T102" s="12"/>
      <c r="U102" s="11">
        <v>0</v>
      </c>
      <c r="V102" s="10">
        <v>0</v>
      </c>
      <c r="W102" s="10">
        <v>0</v>
      </c>
      <c r="X102" s="10">
        <v>0</v>
      </c>
      <c r="Y102" s="10">
        <v>0</v>
      </c>
      <c r="Z102" s="9" t="s">
        <v>82</v>
      </c>
      <c r="AA102" s="8">
        <v>116367.71113000001</v>
      </c>
      <c r="AB102" s="8">
        <v>89387.711129999996</v>
      </c>
      <c r="AC102" s="8">
        <v>26980.000000000015</v>
      </c>
      <c r="AD102" s="8">
        <v>0</v>
      </c>
      <c r="AE102" s="8">
        <v>0</v>
      </c>
      <c r="AF102" s="8" t="s">
        <v>58</v>
      </c>
      <c r="AG102" s="1" t="s">
        <v>119</v>
      </c>
      <c r="AH102" s="1">
        <v>0</v>
      </c>
      <c r="AI102" s="1" t="s">
        <v>15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1" t="s">
        <v>104</v>
      </c>
      <c r="BD102" s="56">
        <v>0</v>
      </c>
    </row>
    <row r="103" spans="1:56" ht="27.75" customHeight="1" x14ac:dyDescent="0.45">
      <c r="A103" s="3">
        <v>0</v>
      </c>
      <c r="B103" s="14" t="s">
        <v>133</v>
      </c>
      <c r="C103" s="9" t="s">
        <v>332</v>
      </c>
      <c r="D103" s="13" t="s">
        <v>332</v>
      </c>
      <c r="E103" s="9">
        <v>20</v>
      </c>
      <c r="F103" s="9">
        <v>34</v>
      </c>
      <c r="G103" s="9" t="s">
        <v>60</v>
      </c>
      <c r="H103" s="9">
        <v>0</v>
      </c>
      <c r="I103" s="9">
        <v>85</v>
      </c>
      <c r="J103" s="9" t="s">
        <v>57</v>
      </c>
      <c r="K103" s="9">
        <v>5</v>
      </c>
      <c r="L103" s="9" t="s">
        <v>93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>
        <v>45838</v>
      </c>
      <c r="U103" s="11">
        <v>1345000</v>
      </c>
      <c r="V103" s="10">
        <v>0</v>
      </c>
      <c r="W103" s="10">
        <v>1345000</v>
      </c>
      <c r="X103" s="10">
        <v>242605</v>
      </c>
      <c r="Y103" s="10">
        <v>1157514.75</v>
      </c>
      <c r="Z103" s="9" t="s">
        <v>333</v>
      </c>
      <c r="AA103" s="8">
        <v>1054168.36057575</v>
      </c>
      <c r="AB103" s="8">
        <v>431970</v>
      </c>
      <c r="AC103" s="8">
        <v>622198.36057575</v>
      </c>
      <c r="AD103" s="8">
        <v>0</v>
      </c>
      <c r="AE103" s="8">
        <v>0</v>
      </c>
      <c r="AF103" s="8">
        <v>0</v>
      </c>
      <c r="AG103" s="1" t="s">
        <v>119</v>
      </c>
      <c r="AH103" s="1" t="s">
        <v>74</v>
      </c>
      <c r="AI103" s="1">
        <v>2</v>
      </c>
      <c r="AJ103" s="3">
        <v>45838</v>
      </c>
      <c r="AK103" s="3">
        <v>0</v>
      </c>
      <c r="AL103" s="3">
        <v>45829</v>
      </c>
      <c r="AM103" s="3">
        <v>45836</v>
      </c>
      <c r="AN103" s="3">
        <v>45837</v>
      </c>
      <c r="AO103" s="3">
        <v>45837</v>
      </c>
      <c r="AP103" s="3">
        <v>45833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1" t="s">
        <v>334</v>
      </c>
      <c r="BD103" s="56">
        <v>54649.756003903371</v>
      </c>
    </row>
    <row r="104" spans="1:56" ht="27.75" customHeight="1" x14ac:dyDescent="0.45">
      <c r="A104" s="3">
        <v>0</v>
      </c>
      <c r="B104" s="14">
        <v>0</v>
      </c>
      <c r="C104" s="9">
        <v>0</v>
      </c>
      <c r="D104" s="13">
        <v>0</v>
      </c>
      <c r="E104" s="9">
        <v>20</v>
      </c>
      <c r="F104" s="9">
        <v>34</v>
      </c>
      <c r="G104" s="9">
        <v>0</v>
      </c>
      <c r="H104" s="9">
        <v>0</v>
      </c>
      <c r="I104" s="9">
        <v>85</v>
      </c>
      <c r="J104" s="9" t="s">
        <v>57</v>
      </c>
      <c r="K104" s="9">
        <v>5</v>
      </c>
      <c r="L104" s="9">
        <v>0</v>
      </c>
      <c r="M104" s="10">
        <v>0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>
        <v>0</v>
      </c>
      <c r="T104" s="12"/>
      <c r="U104" s="11">
        <v>0</v>
      </c>
      <c r="V104" s="10">
        <v>0</v>
      </c>
      <c r="W104" s="10">
        <v>0</v>
      </c>
      <c r="X104" s="10">
        <v>0</v>
      </c>
      <c r="Y104" s="10">
        <v>0</v>
      </c>
      <c r="Z104" s="9" t="s">
        <v>333</v>
      </c>
      <c r="AA104" s="8">
        <v>1054168.36057575</v>
      </c>
      <c r="AB104" s="8">
        <v>431970</v>
      </c>
      <c r="AC104" s="8">
        <v>622198.36057575</v>
      </c>
      <c r="AD104" s="8">
        <v>0</v>
      </c>
      <c r="AE104" s="8">
        <v>0</v>
      </c>
      <c r="AF104" s="8" t="s">
        <v>58</v>
      </c>
      <c r="AG104" s="1" t="s">
        <v>122</v>
      </c>
      <c r="AH104" s="1">
        <v>0</v>
      </c>
      <c r="AI104" s="1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1" t="s">
        <v>335</v>
      </c>
      <c r="BD104" s="56">
        <v>0</v>
      </c>
    </row>
    <row r="105" spans="1:56" ht="27.75" customHeight="1" x14ac:dyDescent="0.45">
      <c r="A105" s="3">
        <v>45808</v>
      </c>
      <c r="B105" s="14" t="s">
        <v>446</v>
      </c>
      <c r="C105" s="9" t="s">
        <v>185</v>
      </c>
      <c r="D105" s="13" t="s">
        <v>59</v>
      </c>
      <c r="E105" s="9">
        <v>21</v>
      </c>
      <c r="F105" s="9">
        <v>38</v>
      </c>
      <c r="G105" s="9" t="s">
        <v>60</v>
      </c>
      <c r="H105" s="9">
        <v>0</v>
      </c>
      <c r="I105" s="9">
        <v>69</v>
      </c>
      <c r="J105" s="9" t="s">
        <v>57</v>
      </c>
      <c r="K105" s="9">
        <v>5</v>
      </c>
      <c r="L105" s="9" t="s">
        <v>93</v>
      </c>
      <c r="M105" s="10">
        <v>22</v>
      </c>
      <c r="N105" s="9">
        <v>41</v>
      </c>
      <c r="O105" s="9">
        <v>40</v>
      </c>
      <c r="P105" s="10">
        <v>0</v>
      </c>
      <c r="Q105" s="10">
        <v>0</v>
      </c>
      <c r="R105" s="10">
        <v>0</v>
      </c>
      <c r="S105" s="9" t="s">
        <v>71</v>
      </c>
      <c r="T105" s="12">
        <v>45812</v>
      </c>
      <c r="U105" s="11">
        <v>8500</v>
      </c>
      <c r="V105" s="10">
        <v>8500</v>
      </c>
      <c r="W105" s="10">
        <v>0</v>
      </c>
      <c r="X105" s="10">
        <v>0</v>
      </c>
      <c r="Y105" s="10">
        <v>0</v>
      </c>
      <c r="Z105" s="9" t="s">
        <v>135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119</v>
      </c>
      <c r="AH105" s="1" t="s">
        <v>389</v>
      </c>
      <c r="AI105" s="1">
        <v>2</v>
      </c>
      <c r="AJ105" s="3">
        <v>45812</v>
      </c>
      <c r="AK105" s="3">
        <v>0</v>
      </c>
      <c r="AL105" s="3">
        <v>0</v>
      </c>
      <c r="AM105" s="3">
        <v>0</v>
      </c>
      <c r="AN105" s="3">
        <v>0</v>
      </c>
      <c r="AO105" s="3">
        <v>45810</v>
      </c>
      <c r="AP105" s="3">
        <v>45807</v>
      </c>
      <c r="AQ105" s="3">
        <v>45811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1" t="s">
        <v>105</v>
      </c>
      <c r="BD105" s="56">
        <v>0</v>
      </c>
    </row>
    <row r="106" spans="1:56" ht="27.75" customHeight="1" x14ac:dyDescent="0.45">
      <c r="A106" s="3">
        <v>45803</v>
      </c>
      <c r="B106" s="14" t="s">
        <v>415</v>
      </c>
      <c r="C106" s="9" t="s">
        <v>232</v>
      </c>
      <c r="D106" s="13" t="s">
        <v>403</v>
      </c>
      <c r="E106" s="9">
        <v>21</v>
      </c>
      <c r="F106" s="9">
        <v>34</v>
      </c>
      <c r="G106" s="9" t="s">
        <v>60</v>
      </c>
      <c r="H106" s="9">
        <v>0</v>
      </c>
      <c r="I106" s="9">
        <v>60</v>
      </c>
      <c r="J106" s="9" t="s">
        <v>57</v>
      </c>
      <c r="K106" s="9">
        <v>5</v>
      </c>
      <c r="L106" s="9" t="s">
        <v>93</v>
      </c>
      <c r="M106" s="10">
        <v>22</v>
      </c>
      <c r="N106" s="9">
        <v>36</v>
      </c>
      <c r="O106" s="9">
        <v>40</v>
      </c>
      <c r="P106" s="10">
        <v>195.39367372799995</v>
      </c>
      <c r="Q106" s="10">
        <v>0</v>
      </c>
      <c r="R106" s="10">
        <v>195.39367372799995</v>
      </c>
      <c r="S106" s="9" t="s">
        <v>67</v>
      </c>
      <c r="T106" s="12">
        <v>45814</v>
      </c>
      <c r="U106" s="11">
        <v>10000</v>
      </c>
      <c r="V106" s="10">
        <v>0</v>
      </c>
      <c r="W106" s="10">
        <v>10000</v>
      </c>
      <c r="X106" s="10">
        <v>0</v>
      </c>
      <c r="Y106" s="10">
        <v>10500</v>
      </c>
      <c r="Z106" s="9" t="s">
        <v>135</v>
      </c>
      <c r="AA106" s="8">
        <v>9918.7000000000007</v>
      </c>
      <c r="AB106" s="8">
        <v>0</v>
      </c>
      <c r="AC106" s="8">
        <v>9918.7000000000007</v>
      </c>
      <c r="AD106" s="8">
        <v>0</v>
      </c>
      <c r="AE106" s="8">
        <v>0</v>
      </c>
      <c r="AF106" s="8">
        <v>0</v>
      </c>
      <c r="AG106" s="1" t="s">
        <v>119</v>
      </c>
      <c r="AH106" s="1" t="s">
        <v>72</v>
      </c>
      <c r="AI106" s="1">
        <v>3</v>
      </c>
      <c r="AJ106" s="3">
        <v>45814</v>
      </c>
      <c r="AK106" s="3">
        <v>0</v>
      </c>
      <c r="AL106" s="3">
        <v>45804</v>
      </c>
      <c r="AM106" s="3">
        <v>45811</v>
      </c>
      <c r="AN106" s="3">
        <v>45812</v>
      </c>
      <c r="AO106" s="3">
        <v>45812</v>
      </c>
      <c r="AP106" s="3">
        <v>45809</v>
      </c>
      <c r="AQ106" s="3">
        <v>45813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105</v>
      </c>
      <c r="BD106" s="56">
        <v>676.95127500000001</v>
      </c>
    </row>
    <row r="107" spans="1:56" ht="27.75" customHeight="1" x14ac:dyDescent="0.45">
      <c r="A107" s="3" t="s">
        <v>141</v>
      </c>
      <c r="B107" s="14" t="s">
        <v>141</v>
      </c>
      <c r="C107" s="9" t="s">
        <v>185</v>
      </c>
      <c r="D107" s="13" t="s">
        <v>59</v>
      </c>
      <c r="E107" s="9">
        <v>21</v>
      </c>
      <c r="F107" s="9">
        <v>38</v>
      </c>
      <c r="G107" s="9" t="s">
        <v>60</v>
      </c>
      <c r="H107" s="9">
        <v>0</v>
      </c>
      <c r="I107" s="9">
        <v>69</v>
      </c>
      <c r="J107" s="9" t="s">
        <v>57</v>
      </c>
      <c r="K107" s="9">
        <v>5</v>
      </c>
      <c r="L107" s="9" t="s">
        <v>93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71</v>
      </c>
      <c r="T107" s="12">
        <v>45838</v>
      </c>
      <c r="U107" s="11">
        <v>5000</v>
      </c>
      <c r="V107" s="10">
        <v>0</v>
      </c>
      <c r="W107" s="10">
        <v>5000</v>
      </c>
      <c r="X107" s="10">
        <v>0</v>
      </c>
      <c r="Y107" s="10">
        <v>0</v>
      </c>
      <c r="Z107" s="9" t="s">
        <v>135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0</v>
      </c>
      <c r="AF107" s="8">
        <v>0</v>
      </c>
      <c r="AG107" s="1" t="s">
        <v>121</v>
      </c>
      <c r="AH107" s="1" t="s">
        <v>77</v>
      </c>
      <c r="AI107" s="1">
        <v>2</v>
      </c>
      <c r="AJ107" s="3">
        <v>45838</v>
      </c>
      <c r="AK107" s="3">
        <v>0</v>
      </c>
      <c r="AL107" s="3">
        <v>0</v>
      </c>
      <c r="AM107" s="3">
        <v>0</v>
      </c>
      <c r="AN107" s="3">
        <v>0</v>
      </c>
      <c r="AO107" s="3">
        <v>45836</v>
      </c>
      <c r="AP107" s="3">
        <v>45833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1" t="s">
        <v>105</v>
      </c>
      <c r="BD107" s="56">
        <v>376.6137374999999</v>
      </c>
    </row>
    <row r="108" spans="1:56" ht="27.75" customHeight="1" x14ac:dyDescent="0.45">
      <c r="A108" s="3">
        <v>0</v>
      </c>
      <c r="B108" s="14">
        <v>0</v>
      </c>
      <c r="C108" s="9">
        <v>0</v>
      </c>
      <c r="D108" s="13">
        <v>0</v>
      </c>
      <c r="E108" s="9">
        <v>21</v>
      </c>
      <c r="F108" s="9">
        <v>37</v>
      </c>
      <c r="G108" s="9" t="s">
        <v>60</v>
      </c>
      <c r="H108" s="9">
        <v>0</v>
      </c>
      <c r="I108" s="9">
        <v>67</v>
      </c>
      <c r="J108" s="9" t="s">
        <v>57</v>
      </c>
      <c r="K108" s="9">
        <v>5</v>
      </c>
      <c r="L108" s="9">
        <v>0</v>
      </c>
      <c r="M108" s="10">
        <v>0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>
        <v>0</v>
      </c>
      <c r="T108" s="12"/>
      <c r="U108" s="11">
        <v>0</v>
      </c>
      <c r="V108" s="10">
        <v>0</v>
      </c>
      <c r="W108" s="10">
        <v>0</v>
      </c>
      <c r="X108" s="10">
        <v>0</v>
      </c>
      <c r="Y108" s="10">
        <v>0</v>
      </c>
      <c r="Z108" s="9" t="s">
        <v>135</v>
      </c>
      <c r="AA108" s="8">
        <v>15436.85</v>
      </c>
      <c r="AB108" s="8">
        <v>0</v>
      </c>
      <c r="AC108" s="8">
        <v>15436.85</v>
      </c>
      <c r="AD108" s="8">
        <v>0</v>
      </c>
      <c r="AE108" s="8">
        <v>0</v>
      </c>
      <c r="AF108" s="8" t="s">
        <v>58</v>
      </c>
      <c r="AG108" s="1" t="s">
        <v>119</v>
      </c>
      <c r="AH108" s="1">
        <v>0</v>
      </c>
      <c r="AI108" s="1" t="s">
        <v>15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1" t="s">
        <v>105</v>
      </c>
      <c r="BD108" s="56">
        <v>0</v>
      </c>
    </row>
    <row r="109" spans="1:56" ht="27.75" customHeight="1" x14ac:dyDescent="0.45">
      <c r="A109" s="3">
        <v>45805</v>
      </c>
      <c r="B109" s="14" t="s">
        <v>425</v>
      </c>
      <c r="C109" s="9" t="s">
        <v>426</v>
      </c>
      <c r="D109" s="13" t="s">
        <v>432</v>
      </c>
      <c r="E109" s="9">
        <v>21</v>
      </c>
      <c r="F109" s="9">
        <v>32</v>
      </c>
      <c r="G109" s="9" t="s">
        <v>60</v>
      </c>
      <c r="H109" s="9">
        <v>0</v>
      </c>
      <c r="I109" s="9">
        <v>70</v>
      </c>
      <c r="J109" s="9" t="s">
        <v>57</v>
      </c>
      <c r="K109" s="9">
        <v>5</v>
      </c>
      <c r="L109" s="9" t="s">
        <v>93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45813</v>
      </c>
      <c r="U109" s="11">
        <v>4150</v>
      </c>
      <c r="V109" s="10">
        <v>0</v>
      </c>
      <c r="W109" s="10">
        <v>4150</v>
      </c>
      <c r="X109" s="10">
        <v>4500</v>
      </c>
      <c r="Y109" s="10">
        <v>0</v>
      </c>
      <c r="Z109" s="9" t="s">
        <v>320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120</v>
      </c>
      <c r="AH109" s="1" t="s">
        <v>74</v>
      </c>
      <c r="AI109" s="1">
        <v>2</v>
      </c>
      <c r="AJ109" s="3">
        <v>45813</v>
      </c>
      <c r="AK109" s="3">
        <v>0</v>
      </c>
      <c r="AL109" s="3">
        <v>45804</v>
      </c>
      <c r="AM109" s="3">
        <v>45811</v>
      </c>
      <c r="AN109" s="3">
        <v>45812</v>
      </c>
      <c r="AO109" s="3">
        <v>45812</v>
      </c>
      <c r="AP109" s="3">
        <v>45808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104</v>
      </c>
      <c r="BD109" s="56">
        <v>0</v>
      </c>
    </row>
    <row r="110" spans="1:56" ht="27.75" customHeight="1" x14ac:dyDescent="0.45">
      <c r="A110" s="3">
        <v>0</v>
      </c>
      <c r="B110" s="14">
        <v>0</v>
      </c>
      <c r="C110" s="9">
        <v>0</v>
      </c>
      <c r="D110" s="13">
        <v>0</v>
      </c>
      <c r="E110" s="9">
        <v>21</v>
      </c>
      <c r="F110" s="9">
        <v>37</v>
      </c>
      <c r="G110" s="9" t="s">
        <v>60</v>
      </c>
      <c r="H110" s="9">
        <v>0</v>
      </c>
      <c r="I110" s="9">
        <v>83</v>
      </c>
      <c r="J110" s="9" t="s">
        <v>57</v>
      </c>
      <c r="K110" s="9">
        <v>5</v>
      </c>
      <c r="L110" s="9">
        <v>0</v>
      </c>
      <c r="M110" s="10">
        <v>0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>
        <v>0</v>
      </c>
      <c r="T110" s="12"/>
      <c r="U110" s="11">
        <v>0</v>
      </c>
      <c r="V110" s="10">
        <v>0</v>
      </c>
      <c r="W110" s="10">
        <v>0</v>
      </c>
      <c r="X110" s="10">
        <v>0</v>
      </c>
      <c r="Y110" s="10">
        <v>0</v>
      </c>
      <c r="Z110" s="9" t="s">
        <v>320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 t="s">
        <v>58</v>
      </c>
      <c r="AG110" s="1" t="s">
        <v>120</v>
      </c>
      <c r="AH110" s="1">
        <v>0</v>
      </c>
      <c r="AI110" s="1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1" t="s">
        <v>321</v>
      </c>
      <c r="BD110" s="56">
        <v>0</v>
      </c>
    </row>
    <row r="111" spans="1:56" ht="27.75" customHeight="1" x14ac:dyDescent="0.45">
      <c r="A111" s="3">
        <v>45800</v>
      </c>
      <c r="B111" s="14" t="s">
        <v>397</v>
      </c>
      <c r="C111" s="9" t="s">
        <v>80</v>
      </c>
      <c r="D111" s="13" t="s">
        <v>398</v>
      </c>
      <c r="E111" s="9">
        <v>21</v>
      </c>
      <c r="F111" s="9">
        <v>40</v>
      </c>
      <c r="G111" s="9" t="s">
        <v>60</v>
      </c>
      <c r="H111" s="9" t="s">
        <v>76</v>
      </c>
      <c r="I111" s="9">
        <v>108</v>
      </c>
      <c r="J111" s="9" t="s">
        <v>57</v>
      </c>
      <c r="K111" s="9">
        <v>5</v>
      </c>
      <c r="L111" s="9" t="s">
        <v>92</v>
      </c>
      <c r="M111" s="10">
        <v>22</v>
      </c>
      <c r="N111" s="9">
        <v>42</v>
      </c>
      <c r="O111" s="9">
        <v>40</v>
      </c>
      <c r="P111" s="10">
        <v>113.97964300799998</v>
      </c>
      <c r="Q111" s="10">
        <v>0</v>
      </c>
      <c r="R111" s="10">
        <v>113.97964300799998</v>
      </c>
      <c r="S111" s="9" t="s">
        <v>67</v>
      </c>
      <c r="T111" s="12" t="s">
        <v>63</v>
      </c>
      <c r="U111" s="11">
        <v>5000</v>
      </c>
      <c r="V111" s="10">
        <v>0</v>
      </c>
      <c r="W111" s="10">
        <v>5000</v>
      </c>
      <c r="X111" s="10">
        <v>10420</v>
      </c>
      <c r="Y111" s="10">
        <v>0</v>
      </c>
      <c r="Z111" s="9" t="s">
        <v>124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120</v>
      </c>
      <c r="AH111" s="1" t="s">
        <v>68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 t="e">
        <v>#VALUE!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125</v>
      </c>
      <c r="BD111" s="56">
        <v>0</v>
      </c>
    </row>
    <row r="112" spans="1:56" ht="27.75" customHeight="1" x14ac:dyDescent="0.45">
      <c r="A112" s="3">
        <v>45800</v>
      </c>
      <c r="B112" s="14" t="s">
        <v>397</v>
      </c>
      <c r="C112" s="9" t="s">
        <v>80</v>
      </c>
      <c r="D112" s="13" t="s">
        <v>398</v>
      </c>
      <c r="E112" s="9">
        <v>21</v>
      </c>
      <c r="F112" s="9">
        <v>40</v>
      </c>
      <c r="G112" s="9" t="s">
        <v>60</v>
      </c>
      <c r="H112" s="9" t="s">
        <v>76</v>
      </c>
      <c r="I112" s="9">
        <v>108</v>
      </c>
      <c r="J112" s="9" t="s">
        <v>57</v>
      </c>
      <c r="K112" s="9">
        <v>5</v>
      </c>
      <c r="L112" s="9" t="s">
        <v>92</v>
      </c>
      <c r="M112" s="10">
        <v>22</v>
      </c>
      <c r="N112" s="9">
        <v>42</v>
      </c>
      <c r="O112" s="9">
        <v>40</v>
      </c>
      <c r="P112" s="10">
        <v>113.97964300799998</v>
      </c>
      <c r="Q112" s="10">
        <v>0</v>
      </c>
      <c r="R112" s="10">
        <v>113.97964300799998</v>
      </c>
      <c r="S112" s="9" t="s">
        <v>67</v>
      </c>
      <c r="T112" s="12" t="s">
        <v>63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124</v>
      </c>
      <c r="AA112" s="8">
        <v>5797.55</v>
      </c>
      <c r="AB112" s="8">
        <v>5797.55</v>
      </c>
      <c r="AC112" s="8">
        <v>0</v>
      </c>
      <c r="AD112" s="8">
        <v>5797.55</v>
      </c>
      <c r="AE112" s="8">
        <v>0</v>
      </c>
      <c r="AF112" s="8">
        <v>0</v>
      </c>
      <c r="AG112" s="1" t="s">
        <v>120</v>
      </c>
      <c r="AH112" s="1" t="s">
        <v>68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 t="e">
        <v>#VALUE!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125</v>
      </c>
      <c r="BD112" s="56">
        <v>0</v>
      </c>
    </row>
    <row r="113" spans="1:56" ht="27.75" customHeight="1" x14ac:dyDescent="0.45">
      <c r="A113" s="3">
        <v>45799</v>
      </c>
      <c r="B113" s="14" t="s">
        <v>419</v>
      </c>
      <c r="C113" s="9" t="s">
        <v>115</v>
      </c>
      <c r="D113" s="13" t="s">
        <v>298</v>
      </c>
      <c r="E113" s="9">
        <v>21</v>
      </c>
      <c r="F113" s="9">
        <v>37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92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>
        <v>45814</v>
      </c>
      <c r="U113" s="11">
        <v>50000</v>
      </c>
      <c r="V113" s="10">
        <v>0</v>
      </c>
      <c r="W113" s="10">
        <v>50000</v>
      </c>
      <c r="X113" s="10">
        <v>0</v>
      </c>
      <c r="Y113" s="10">
        <v>52500</v>
      </c>
      <c r="Z113" s="9" t="s">
        <v>124</v>
      </c>
      <c r="AA113" s="8">
        <v>53784.500000000007</v>
      </c>
      <c r="AB113" s="8">
        <v>41030</v>
      </c>
      <c r="AC113" s="8">
        <v>12754.500000000007</v>
      </c>
      <c r="AD113" s="8">
        <v>0</v>
      </c>
      <c r="AE113" s="8">
        <v>53784.500000000007</v>
      </c>
      <c r="AF113" s="8">
        <v>0</v>
      </c>
      <c r="AG113" s="1" t="s">
        <v>120</v>
      </c>
      <c r="AH113" s="1" t="s">
        <v>68</v>
      </c>
      <c r="AI113" s="1">
        <v>4</v>
      </c>
      <c r="AJ113" s="3">
        <v>45814</v>
      </c>
      <c r="AK113" s="3">
        <v>45810</v>
      </c>
      <c r="AL113" s="3">
        <v>45804</v>
      </c>
      <c r="AM113" s="3">
        <v>45811</v>
      </c>
      <c r="AN113" s="3">
        <v>45812</v>
      </c>
      <c r="AO113" s="3">
        <v>45812</v>
      </c>
      <c r="AP113" s="3">
        <v>45809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125</v>
      </c>
      <c r="BD113" s="56">
        <v>917.21861000000035</v>
      </c>
    </row>
    <row r="114" spans="1:56" ht="27.75" customHeight="1" x14ac:dyDescent="0.45">
      <c r="A114" s="3">
        <v>45799</v>
      </c>
      <c r="B114" s="14" t="s">
        <v>419</v>
      </c>
      <c r="C114" s="9" t="s">
        <v>115</v>
      </c>
      <c r="D114" s="13" t="s">
        <v>324</v>
      </c>
      <c r="E114" s="9">
        <v>21</v>
      </c>
      <c r="F114" s="9">
        <v>37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92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>
        <v>45814</v>
      </c>
      <c r="U114" s="11">
        <v>50000</v>
      </c>
      <c r="V114" s="10">
        <v>0</v>
      </c>
      <c r="W114" s="10">
        <v>50000</v>
      </c>
      <c r="X114" s="10">
        <v>0</v>
      </c>
      <c r="Y114" s="10">
        <v>52500</v>
      </c>
      <c r="Z114" s="9" t="s">
        <v>124</v>
      </c>
      <c r="AA114" s="8">
        <v>53784.500000000007</v>
      </c>
      <c r="AB114" s="8">
        <v>0</v>
      </c>
      <c r="AC114" s="8">
        <v>53784.500000000007</v>
      </c>
      <c r="AD114" s="8">
        <v>0</v>
      </c>
      <c r="AE114" s="8">
        <v>53784.500000000007</v>
      </c>
      <c r="AF114" s="8">
        <v>0</v>
      </c>
      <c r="AG114" s="1" t="s">
        <v>120</v>
      </c>
      <c r="AH114" s="1" t="s">
        <v>68</v>
      </c>
      <c r="AI114" s="1">
        <v>4</v>
      </c>
      <c r="AJ114" s="3">
        <v>45814</v>
      </c>
      <c r="AK114" s="3">
        <v>45810</v>
      </c>
      <c r="AL114" s="3">
        <v>45804</v>
      </c>
      <c r="AM114" s="3">
        <v>45811</v>
      </c>
      <c r="AN114" s="3">
        <v>45812</v>
      </c>
      <c r="AO114" s="3">
        <v>45812</v>
      </c>
      <c r="AP114" s="3">
        <v>45809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125</v>
      </c>
      <c r="BD114" s="56">
        <v>3867.8226766666667</v>
      </c>
    </row>
    <row r="115" spans="1:56" ht="27.75" customHeight="1" x14ac:dyDescent="0.45">
      <c r="A115" s="3">
        <v>45798</v>
      </c>
      <c r="B115" s="14" t="s">
        <v>400</v>
      </c>
      <c r="C115" s="9" t="s">
        <v>111</v>
      </c>
      <c r="D115" s="13" t="s">
        <v>393</v>
      </c>
      <c r="E115" s="9">
        <v>21</v>
      </c>
      <c r="F115" s="9">
        <v>38</v>
      </c>
      <c r="G115" s="9" t="s">
        <v>60</v>
      </c>
      <c r="H115" s="9" t="s">
        <v>66</v>
      </c>
      <c r="I115" s="9">
        <v>102</v>
      </c>
      <c r="J115" s="9" t="s">
        <v>57</v>
      </c>
      <c r="K115" s="9">
        <v>5</v>
      </c>
      <c r="L115" s="9" t="s">
        <v>91</v>
      </c>
      <c r="M115" s="10">
        <v>22</v>
      </c>
      <c r="N115" s="9">
        <v>40</v>
      </c>
      <c r="O115" s="9">
        <v>40</v>
      </c>
      <c r="P115" s="10">
        <v>65.13122457599998</v>
      </c>
      <c r="Q115" s="10">
        <v>0</v>
      </c>
      <c r="R115" s="10">
        <v>65.13122457599998</v>
      </c>
      <c r="S115" s="9" t="s">
        <v>67</v>
      </c>
      <c r="T115" s="12">
        <v>45817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124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120</v>
      </c>
      <c r="AH115" s="1" t="s">
        <v>68</v>
      </c>
      <c r="AI115" s="1">
        <v>4</v>
      </c>
      <c r="AJ115" s="3">
        <v>45817</v>
      </c>
      <c r="AK115" s="3">
        <v>45813</v>
      </c>
      <c r="AL115" s="3">
        <v>45807</v>
      </c>
      <c r="AM115" s="3">
        <v>45814</v>
      </c>
      <c r="AN115" s="3">
        <v>45815</v>
      </c>
      <c r="AO115" s="3">
        <v>45815</v>
      </c>
      <c r="AP115" s="3">
        <v>45812</v>
      </c>
      <c r="AQ115" s="3">
        <v>45816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125</v>
      </c>
      <c r="BD115" s="56">
        <v>238.09713619999999</v>
      </c>
    </row>
    <row r="116" spans="1:56" ht="27.75" customHeight="1" x14ac:dyDescent="0.45">
      <c r="A116" s="3">
        <v>45799</v>
      </c>
      <c r="B116" s="14" t="s">
        <v>418</v>
      </c>
      <c r="C116" s="9" t="s">
        <v>115</v>
      </c>
      <c r="D116" s="13" t="s">
        <v>390</v>
      </c>
      <c r="E116" s="9">
        <v>21</v>
      </c>
      <c r="F116" s="9">
        <v>37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92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45821</v>
      </c>
      <c r="U116" s="11">
        <v>30000</v>
      </c>
      <c r="V116" s="10">
        <v>0</v>
      </c>
      <c r="W116" s="10">
        <v>30000</v>
      </c>
      <c r="X116" s="10">
        <v>0</v>
      </c>
      <c r="Y116" s="10">
        <v>31500</v>
      </c>
      <c r="Z116" s="9" t="s">
        <v>124</v>
      </c>
      <c r="AA116" s="8">
        <v>32270.700000000004</v>
      </c>
      <c r="AB116" s="8">
        <v>0</v>
      </c>
      <c r="AC116" s="8">
        <v>32270.700000000004</v>
      </c>
      <c r="AD116" s="8">
        <v>0</v>
      </c>
      <c r="AE116" s="8">
        <v>32270.700000000004</v>
      </c>
      <c r="AF116" s="8">
        <v>0</v>
      </c>
      <c r="AG116" s="1" t="s">
        <v>120</v>
      </c>
      <c r="AH116" s="1" t="s">
        <v>68</v>
      </c>
      <c r="AI116" s="1">
        <v>4</v>
      </c>
      <c r="AJ116" s="3">
        <v>45821</v>
      </c>
      <c r="AK116" s="3">
        <v>45817</v>
      </c>
      <c r="AL116" s="3">
        <v>45811</v>
      </c>
      <c r="AM116" s="3">
        <v>45818</v>
      </c>
      <c r="AN116" s="3">
        <v>45819</v>
      </c>
      <c r="AO116" s="3">
        <v>45819</v>
      </c>
      <c r="AP116" s="3">
        <v>45816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125</v>
      </c>
      <c r="BD116" s="56">
        <v>2320.6936060000003</v>
      </c>
    </row>
    <row r="117" spans="1:56" ht="27.75" customHeight="1" x14ac:dyDescent="0.45">
      <c r="A117" s="3">
        <v>45799</v>
      </c>
      <c r="B117" s="14" t="s">
        <v>418</v>
      </c>
      <c r="C117" s="9" t="s">
        <v>115</v>
      </c>
      <c r="D117" s="13" t="s">
        <v>341</v>
      </c>
      <c r="E117" s="9">
        <v>21</v>
      </c>
      <c r="F117" s="9">
        <v>37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92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>
        <v>45821</v>
      </c>
      <c r="U117" s="11">
        <v>30000</v>
      </c>
      <c r="V117" s="10">
        <v>0</v>
      </c>
      <c r="W117" s="10">
        <v>30000</v>
      </c>
      <c r="X117" s="10">
        <v>0</v>
      </c>
      <c r="Y117" s="10">
        <v>31500</v>
      </c>
      <c r="Z117" s="9" t="s">
        <v>124</v>
      </c>
      <c r="AA117" s="8">
        <v>32270.700000000004</v>
      </c>
      <c r="AB117" s="8">
        <v>0</v>
      </c>
      <c r="AC117" s="8">
        <v>32270.700000000004</v>
      </c>
      <c r="AD117" s="8">
        <v>0</v>
      </c>
      <c r="AE117" s="8">
        <v>32270.700000000004</v>
      </c>
      <c r="AF117" s="8">
        <v>0</v>
      </c>
      <c r="AG117" s="1" t="s">
        <v>61</v>
      </c>
      <c r="AH117" s="1" t="s">
        <v>68</v>
      </c>
      <c r="AI117" s="1">
        <v>4</v>
      </c>
      <c r="AJ117" s="3">
        <v>45821</v>
      </c>
      <c r="AK117" s="3">
        <v>45817</v>
      </c>
      <c r="AL117" s="3">
        <v>45811</v>
      </c>
      <c r="AM117" s="3">
        <v>45818</v>
      </c>
      <c r="AN117" s="3">
        <v>45819</v>
      </c>
      <c r="AO117" s="3">
        <v>45819</v>
      </c>
      <c r="AP117" s="3">
        <v>45816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125</v>
      </c>
      <c r="BD117" s="56">
        <v>2320.6936060000003</v>
      </c>
    </row>
    <row r="118" spans="1:56" ht="27.75" customHeight="1" x14ac:dyDescent="0.45">
      <c r="A118" s="3">
        <v>45799</v>
      </c>
      <c r="B118" s="14" t="s">
        <v>418</v>
      </c>
      <c r="C118" s="9" t="s">
        <v>115</v>
      </c>
      <c r="D118" s="13" t="s">
        <v>391</v>
      </c>
      <c r="E118" s="9">
        <v>21</v>
      </c>
      <c r="F118" s="9">
        <v>37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92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>
        <v>45821</v>
      </c>
      <c r="U118" s="11">
        <v>20000</v>
      </c>
      <c r="V118" s="10">
        <v>0</v>
      </c>
      <c r="W118" s="10">
        <v>20000</v>
      </c>
      <c r="X118" s="10">
        <v>0</v>
      </c>
      <c r="Y118" s="10">
        <v>21000</v>
      </c>
      <c r="Z118" s="9" t="s">
        <v>124</v>
      </c>
      <c r="AA118" s="8">
        <v>21513.800000000003</v>
      </c>
      <c r="AB118" s="8">
        <v>0</v>
      </c>
      <c r="AC118" s="8">
        <v>21513.800000000003</v>
      </c>
      <c r="AD118" s="8">
        <v>0</v>
      </c>
      <c r="AE118" s="8">
        <v>21513.800000000003</v>
      </c>
      <c r="AF118" s="8">
        <v>0</v>
      </c>
      <c r="AG118" s="1" t="s">
        <v>120</v>
      </c>
      <c r="AH118" s="1" t="s">
        <v>68</v>
      </c>
      <c r="AI118" s="1">
        <v>4</v>
      </c>
      <c r="AJ118" s="3">
        <v>45821</v>
      </c>
      <c r="AK118" s="3">
        <v>45817</v>
      </c>
      <c r="AL118" s="3">
        <v>45811</v>
      </c>
      <c r="AM118" s="3">
        <v>45818</v>
      </c>
      <c r="AN118" s="3">
        <v>45819</v>
      </c>
      <c r="AO118" s="3">
        <v>45819</v>
      </c>
      <c r="AP118" s="3">
        <v>45816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125</v>
      </c>
      <c r="BD118" s="56">
        <v>1547.1290706666666</v>
      </c>
    </row>
    <row r="119" spans="1:56" ht="27.75" customHeight="1" x14ac:dyDescent="0.45">
      <c r="A119" s="3">
        <v>45803</v>
      </c>
      <c r="B119" s="14" t="s">
        <v>416</v>
      </c>
      <c r="C119" s="9" t="s">
        <v>111</v>
      </c>
      <c r="D119" s="13" t="s">
        <v>417</v>
      </c>
      <c r="E119" s="9">
        <v>21</v>
      </c>
      <c r="F119" s="9">
        <v>40</v>
      </c>
      <c r="G119" s="9" t="s">
        <v>60</v>
      </c>
      <c r="H119" s="9" t="s">
        <v>66</v>
      </c>
      <c r="I119" s="9">
        <v>108</v>
      </c>
      <c r="J119" s="9" t="s">
        <v>57</v>
      </c>
      <c r="K119" s="9">
        <v>5</v>
      </c>
      <c r="L119" s="9" t="s">
        <v>91</v>
      </c>
      <c r="M119" s="10">
        <v>22</v>
      </c>
      <c r="N119" s="9">
        <v>42</v>
      </c>
      <c r="O119" s="9">
        <v>40</v>
      </c>
      <c r="P119" s="10">
        <v>113.97964300799998</v>
      </c>
      <c r="Q119" s="10">
        <v>0</v>
      </c>
      <c r="R119" s="10">
        <v>113.97964300799998</v>
      </c>
      <c r="S119" s="9" t="s">
        <v>71</v>
      </c>
      <c r="T119" s="12">
        <v>45831</v>
      </c>
      <c r="U119" s="11">
        <v>5000</v>
      </c>
      <c r="V119" s="10">
        <v>0</v>
      </c>
      <c r="W119" s="10">
        <v>5000</v>
      </c>
      <c r="X119" s="10">
        <v>0</v>
      </c>
      <c r="Y119" s="10">
        <v>5250</v>
      </c>
      <c r="Z119" s="9" t="s">
        <v>124</v>
      </c>
      <c r="AA119" s="8">
        <v>5797.55</v>
      </c>
      <c r="AB119" s="8">
        <v>0</v>
      </c>
      <c r="AC119" s="8">
        <v>5797.55</v>
      </c>
      <c r="AD119" s="8">
        <v>0</v>
      </c>
      <c r="AE119" s="8">
        <v>5797.55</v>
      </c>
      <c r="AF119" s="8">
        <v>0</v>
      </c>
      <c r="AG119" s="1" t="s">
        <v>120</v>
      </c>
      <c r="AH119" s="1" t="s">
        <v>68</v>
      </c>
      <c r="AI119" s="1">
        <v>4</v>
      </c>
      <c r="AJ119" s="3">
        <v>45831</v>
      </c>
      <c r="AK119" s="3">
        <v>45827</v>
      </c>
      <c r="AL119" s="3">
        <v>45821</v>
      </c>
      <c r="AM119" s="3">
        <v>45828</v>
      </c>
      <c r="AN119" s="3">
        <v>45829</v>
      </c>
      <c r="AO119" s="3">
        <v>45829</v>
      </c>
      <c r="AP119" s="3">
        <v>45826</v>
      </c>
      <c r="AQ119" s="3">
        <v>45830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125</v>
      </c>
      <c r="BD119" s="56">
        <v>416.92114566666663</v>
      </c>
    </row>
    <row r="120" spans="1:56" ht="27.75" customHeight="1" x14ac:dyDescent="0.45">
      <c r="A120" s="3" t="s">
        <v>141</v>
      </c>
      <c r="B120" s="14" t="s">
        <v>141</v>
      </c>
      <c r="C120" s="9" t="s">
        <v>115</v>
      </c>
      <c r="D120" s="13" t="s">
        <v>61</v>
      </c>
      <c r="E120" s="9">
        <v>21</v>
      </c>
      <c r="F120" s="9">
        <v>37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93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114</v>
      </c>
      <c r="T120" s="12">
        <v>45838</v>
      </c>
      <c r="U120" s="11">
        <v>130000</v>
      </c>
      <c r="V120" s="10">
        <v>0</v>
      </c>
      <c r="W120" s="10">
        <v>130000</v>
      </c>
      <c r="X120" s="10">
        <v>0</v>
      </c>
      <c r="Y120" s="10">
        <v>136500</v>
      </c>
      <c r="Z120" s="9" t="s">
        <v>124</v>
      </c>
      <c r="AA120" s="8">
        <v>139839.70000000001</v>
      </c>
      <c r="AB120" s="8">
        <v>0</v>
      </c>
      <c r="AC120" s="8">
        <v>139839.70000000001</v>
      </c>
      <c r="AD120" s="8">
        <v>0</v>
      </c>
      <c r="AE120" s="8">
        <v>139839.70000000001</v>
      </c>
      <c r="AF120" s="8">
        <v>0</v>
      </c>
      <c r="AG120" s="1" t="s">
        <v>120</v>
      </c>
      <c r="AH120" s="1" t="s">
        <v>68</v>
      </c>
      <c r="AI120" s="1">
        <v>4</v>
      </c>
      <c r="AJ120" s="3">
        <v>45838</v>
      </c>
      <c r="AK120" s="3">
        <v>45834</v>
      </c>
      <c r="AL120" s="3">
        <v>45828</v>
      </c>
      <c r="AM120" s="3">
        <v>45835</v>
      </c>
      <c r="AN120" s="3">
        <v>45836</v>
      </c>
      <c r="AO120" s="3">
        <v>45836</v>
      </c>
      <c r="AP120" s="3">
        <v>45833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125</v>
      </c>
      <c r="BD120" s="56">
        <v>10056.338959333332</v>
      </c>
    </row>
    <row r="121" spans="1:56" ht="27.75" customHeight="1" x14ac:dyDescent="0.45">
      <c r="A121" s="3">
        <v>45628</v>
      </c>
      <c r="B121" s="14" t="s">
        <v>226</v>
      </c>
      <c r="C121" s="9" t="s">
        <v>113</v>
      </c>
      <c r="D121" s="13" t="s">
        <v>153</v>
      </c>
      <c r="E121" s="9">
        <v>21</v>
      </c>
      <c r="F121" s="9">
        <v>37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93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114</v>
      </c>
      <c r="T121" s="12">
        <v>45838</v>
      </c>
      <c r="U121" s="11">
        <v>8000</v>
      </c>
      <c r="V121" s="10">
        <v>0</v>
      </c>
      <c r="W121" s="10">
        <v>8000</v>
      </c>
      <c r="X121" s="10">
        <v>0</v>
      </c>
      <c r="Y121" s="10">
        <v>8400</v>
      </c>
      <c r="Z121" s="9" t="s">
        <v>124</v>
      </c>
      <c r="AA121" s="8">
        <v>8605.52</v>
      </c>
      <c r="AB121" s="8">
        <v>0</v>
      </c>
      <c r="AC121" s="8">
        <v>8605.52</v>
      </c>
      <c r="AD121" s="8">
        <v>0</v>
      </c>
      <c r="AE121" s="8">
        <v>8605.52</v>
      </c>
      <c r="AF121" s="8">
        <v>0</v>
      </c>
      <c r="AG121" s="1" t="s">
        <v>120</v>
      </c>
      <c r="AH121" s="1" t="s">
        <v>68</v>
      </c>
      <c r="AI121" s="1">
        <v>4</v>
      </c>
      <c r="AJ121" s="3">
        <v>45838</v>
      </c>
      <c r="AK121" s="3">
        <v>45834</v>
      </c>
      <c r="AL121" s="3">
        <v>45828</v>
      </c>
      <c r="AM121" s="3">
        <v>45835</v>
      </c>
      <c r="AN121" s="3">
        <v>45836</v>
      </c>
      <c r="AO121" s="3">
        <v>45836</v>
      </c>
      <c r="AP121" s="3">
        <v>45833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253</v>
      </c>
      <c r="AZ121" s="2">
        <v>0</v>
      </c>
      <c r="BA121" s="2">
        <v>0</v>
      </c>
      <c r="BB121" s="2">
        <v>0</v>
      </c>
      <c r="BC121" s="1" t="s">
        <v>125</v>
      </c>
      <c r="BD121" s="56">
        <v>618.85162826666658</v>
      </c>
    </row>
    <row r="122" spans="1:56" ht="27.75" customHeight="1" x14ac:dyDescent="0.45">
      <c r="A122" s="3">
        <v>45798</v>
      </c>
      <c r="B122" s="14" t="s">
        <v>399</v>
      </c>
      <c r="C122" s="9" t="s">
        <v>111</v>
      </c>
      <c r="D122" s="13" t="s">
        <v>392</v>
      </c>
      <c r="E122" s="9">
        <v>21</v>
      </c>
      <c r="F122" s="9">
        <v>38</v>
      </c>
      <c r="G122" s="9" t="s">
        <v>60</v>
      </c>
      <c r="H122" s="9" t="s">
        <v>66</v>
      </c>
      <c r="I122" s="9">
        <v>102</v>
      </c>
      <c r="J122" s="9" t="s">
        <v>57</v>
      </c>
      <c r="K122" s="9">
        <v>5</v>
      </c>
      <c r="L122" s="9" t="s">
        <v>92</v>
      </c>
      <c r="M122" s="10">
        <v>22</v>
      </c>
      <c r="N122" s="9">
        <v>40</v>
      </c>
      <c r="O122" s="9">
        <v>40</v>
      </c>
      <c r="P122" s="10">
        <v>65.13122457599998</v>
      </c>
      <c r="Q122" s="10">
        <v>0</v>
      </c>
      <c r="R122" s="10">
        <v>65.13122457599998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124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120</v>
      </c>
      <c r="AH122" s="1" t="s">
        <v>68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 t="e">
        <v>#VALUE!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125</v>
      </c>
      <c r="BD122" s="56">
        <v>238.09713619999999</v>
      </c>
    </row>
    <row r="123" spans="1:56" ht="27.75" customHeight="1" x14ac:dyDescent="0.45">
      <c r="A123" s="3">
        <v>45808</v>
      </c>
      <c r="B123" s="14" t="s">
        <v>447</v>
      </c>
      <c r="C123" s="9" t="s">
        <v>111</v>
      </c>
      <c r="D123" s="13" t="s">
        <v>394</v>
      </c>
      <c r="E123" s="9">
        <v>21</v>
      </c>
      <c r="F123" s="9">
        <v>38</v>
      </c>
      <c r="G123" s="9" t="s">
        <v>60</v>
      </c>
      <c r="H123" s="9" t="s">
        <v>66</v>
      </c>
      <c r="I123" s="9">
        <v>102</v>
      </c>
      <c r="J123" s="9" t="s">
        <v>57</v>
      </c>
      <c r="K123" s="9">
        <v>5</v>
      </c>
      <c r="L123" s="9" t="s">
        <v>92</v>
      </c>
      <c r="M123" s="10">
        <v>22</v>
      </c>
      <c r="N123" s="9">
        <v>40</v>
      </c>
      <c r="O123" s="9">
        <v>40</v>
      </c>
      <c r="P123" s="10">
        <v>217.10408191999997</v>
      </c>
      <c r="Q123" s="10">
        <v>0</v>
      </c>
      <c r="R123" s="10">
        <v>217.10408191999997</v>
      </c>
      <c r="S123" s="9" t="s">
        <v>67</v>
      </c>
      <c r="T123" s="12">
        <v>45814</v>
      </c>
      <c r="U123" s="11">
        <v>10000</v>
      </c>
      <c r="V123" s="10">
        <v>0</v>
      </c>
      <c r="W123" s="10">
        <v>10000</v>
      </c>
      <c r="X123" s="10">
        <v>0</v>
      </c>
      <c r="Y123" s="10">
        <v>10500</v>
      </c>
      <c r="Z123" s="9" t="s">
        <v>124</v>
      </c>
      <c r="AA123" s="8">
        <v>11036.3</v>
      </c>
      <c r="AB123" s="8">
        <v>0</v>
      </c>
      <c r="AC123" s="8">
        <v>11036.3</v>
      </c>
      <c r="AD123" s="8">
        <v>0</v>
      </c>
      <c r="AE123" s="8">
        <v>11036.3</v>
      </c>
      <c r="AF123" s="8">
        <v>0</v>
      </c>
      <c r="AG123" s="1" t="s">
        <v>120</v>
      </c>
      <c r="AH123" s="1" t="s">
        <v>68</v>
      </c>
      <c r="AI123" s="1">
        <v>4</v>
      </c>
      <c r="AJ123" s="3">
        <v>45814</v>
      </c>
      <c r="AK123" s="3">
        <v>45810</v>
      </c>
      <c r="AL123" s="3">
        <v>45804</v>
      </c>
      <c r="AM123" s="3">
        <v>45811</v>
      </c>
      <c r="AN123" s="3">
        <v>45812</v>
      </c>
      <c r="AO123" s="3">
        <v>45812</v>
      </c>
      <c r="AP123" s="3">
        <v>45809</v>
      </c>
      <c r="AQ123" s="3">
        <v>45813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125</v>
      </c>
      <c r="BD123" s="56">
        <v>793.65712066666651</v>
      </c>
    </row>
    <row r="124" spans="1:56" ht="27.75" customHeight="1" x14ac:dyDescent="0.45">
      <c r="A124" s="3">
        <v>45631</v>
      </c>
      <c r="B124" s="14" t="s">
        <v>229</v>
      </c>
      <c r="C124" s="9" t="s">
        <v>113</v>
      </c>
      <c r="D124" s="13" t="s">
        <v>153</v>
      </c>
      <c r="E124" s="9">
        <v>21</v>
      </c>
      <c r="F124" s="9">
        <v>37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93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114</v>
      </c>
      <c r="T124" s="12">
        <v>45838</v>
      </c>
      <c r="U124" s="11">
        <v>16000</v>
      </c>
      <c r="V124" s="10">
        <v>0</v>
      </c>
      <c r="W124" s="10">
        <v>16000</v>
      </c>
      <c r="X124" s="10">
        <v>0</v>
      </c>
      <c r="Y124" s="10">
        <v>16800</v>
      </c>
      <c r="Z124" s="9" t="s">
        <v>124</v>
      </c>
      <c r="AA124" s="8">
        <v>17211.04</v>
      </c>
      <c r="AB124" s="8">
        <v>0</v>
      </c>
      <c r="AC124" s="8">
        <v>17211.04</v>
      </c>
      <c r="AD124" s="8">
        <v>0</v>
      </c>
      <c r="AE124" s="8">
        <v>17211.04</v>
      </c>
      <c r="AF124" s="8">
        <v>0</v>
      </c>
      <c r="AG124" s="1" t="s">
        <v>61</v>
      </c>
      <c r="AH124" s="1" t="s">
        <v>68</v>
      </c>
      <c r="AI124" s="1">
        <v>4</v>
      </c>
      <c r="AJ124" s="3">
        <v>45838</v>
      </c>
      <c r="AK124" s="3">
        <v>45834</v>
      </c>
      <c r="AL124" s="3">
        <v>45828</v>
      </c>
      <c r="AM124" s="3">
        <v>45835</v>
      </c>
      <c r="AN124" s="3">
        <v>45836</v>
      </c>
      <c r="AO124" s="3">
        <v>45836</v>
      </c>
      <c r="AP124" s="3">
        <v>45833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254</v>
      </c>
      <c r="AZ124" s="2">
        <v>0</v>
      </c>
      <c r="BA124" s="2">
        <v>0</v>
      </c>
      <c r="BB124" s="2">
        <v>0</v>
      </c>
      <c r="BC124" s="1" t="s">
        <v>125</v>
      </c>
      <c r="BD124" s="56">
        <v>1237.7032565333332</v>
      </c>
    </row>
    <row r="125" spans="1:56" ht="27.75" customHeight="1" x14ac:dyDescent="0.45">
      <c r="A125" s="3">
        <v>45631</v>
      </c>
      <c r="B125" s="14" t="s">
        <v>230</v>
      </c>
      <c r="C125" s="9" t="s">
        <v>113</v>
      </c>
      <c r="D125" s="13" t="s">
        <v>153</v>
      </c>
      <c r="E125" s="9">
        <v>21</v>
      </c>
      <c r="F125" s="9">
        <v>37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93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114</v>
      </c>
      <c r="T125" s="12" t="s">
        <v>63</v>
      </c>
      <c r="U125" s="11">
        <v>16000</v>
      </c>
      <c r="V125" s="10">
        <v>0</v>
      </c>
      <c r="W125" s="10">
        <v>16000</v>
      </c>
      <c r="X125" s="10">
        <v>0</v>
      </c>
      <c r="Y125" s="10">
        <v>16800</v>
      </c>
      <c r="Z125" s="9" t="s">
        <v>124</v>
      </c>
      <c r="AA125" s="8">
        <v>17211.04</v>
      </c>
      <c r="AB125" s="8">
        <v>0</v>
      </c>
      <c r="AC125" s="8">
        <v>17211.04</v>
      </c>
      <c r="AD125" s="8">
        <v>0</v>
      </c>
      <c r="AE125" s="8">
        <v>17211.04</v>
      </c>
      <c r="AF125" s="8">
        <v>0</v>
      </c>
      <c r="AG125" s="1" t="s">
        <v>120</v>
      </c>
      <c r="AH125" s="1" t="s">
        <v>68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 t="s">
        <v>255</v>
      </c>
      <c r="AZ125" s="2">
        <v>0</v>
      </c>
      <c r="BA125" s="2">
        <v>0</v>
      </c>
      <c r="BB125" s="2">
        <v>0</v>
      </c>
      <c r="BC125" s="1" t="s">
        <v>125</v>
      </c>
      <c r="BD125" s="56">
        <v>1237.7032565333332</v>
      </c>
    </row>
    <row r="126" spans="1:56" ht="27.75" customHeight="1" x14ac:dyDescent="0.45">
      <c r="A126" s="3" t="s">
        <v>141</v>
      </c>
      <c r="B126" s="14" t="s">
        <v>141</v>
      </c>
      <c r="C126" s="9" t="s">
        <v>113</v>
      </c>
      <c r="D126" s="13" t="s">
        <v>153</v>
      </c>
      <c r="E126" s="9">
        <v>21</v>
      </c>
      <c r="F126" s="9">
        <v>37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93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114</v>
      </c>
      <c r="T126" s="12" t="s">
        <v>63</v>
      </c>
      <c r="U126" s="11">
        <v>10000</v>
      </c>
      <c r="V126" s="10">
        <v>0</v>
      </c>
      <c r="W126" s="10">
        <v>10000</v>
      </c>
      <c r="X126" s="10">
        <v>0</v>
      </c>
      <c r="Y126" s="10">
        <v>10500</v>
      </c>
      <c r="Z126" s="9" t="s">
        <v>124</v>
      </c>
      <c r="AA126" s="8">
        <v>10756.900000000001</v>
      </c>
      <c r="AB126" s="8">
        <v>0</v>
      </c>
      <c r="AC126" s="8">
        <v>10756.900000000001</v>
      </c>
      <c r="AD126" s="8">
        <v>0</v>
      </c>
      <c r="AE126" s="8">
        <v>10756.900000000001</v>
      </c>
      <c r="AF126" s="8">
        <v>0</v>
      </c>
      <c r="AG126" s="1" t="s">
        <v>119</v>
      </c>
      <c r="AH126" s="1" t="s">
        <v>68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125</v>
      </c>
      <c r="BD126" s="56">
        <v>773.56453533333331</v>
      </c>
    </row>
    <row r="127" spans="1:56" ht="27.75" customHeight="1" x14ac:dyDescent="0.45">
      <c r="A127" s="3" t="s">
        <v>141</v>
      </c>
      <c r="B127" s="14" t="s">
        <v>141</v>
      </c>
      <c r="C127" s="9" t="s">
        <v>111</v>
      </c>
      <c r="D127" s="13" t="s">
        <v>61</v>
      </c>
      <c r="E127" s="9">
        <v>21</v>
      </c>
      <c r="F127" s="9">
        <v>40</v>
      </c>
      <c r="G127" s="9" t="s">
        <v>60</v>
      </c>
      <c r="H127" s="9" t="s">
        <v>66</v>
      </c>
      <c r="I127" s="9">
        <v>108</v>
      </c>
      <c r="J127" s="9" t="s">
        <v>57</v>
      </c>
      <c r="K127" s="9">
        <v>5</v>
      </c>
      <c r="L127" s="9" t="s">
        <v>91</v>
      </c>
      <c r="M127" s="10">
        <v>22</v>
      </c>
      <c r="N127" s="9">
        <v>42</v>
      </c>
      <c r="O127" s="9">
        <v>40</v>
      </c>
      <c r="P127" s="10">
        <v>227.95928601599996</v>
      </c>
      <c r="Q127" s="10">
        <v>0</v>
      </c>
      <c r="R127" s="10">
        <v>227.95928601599996</v>
      </c>
      <c r="S127" s="9" t="s">
        <v>67</v>
      </c>
      <c r="T127" s="12">
        <v>45838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124</v>
      </c>
      <c r="AA127" s="8">
        <v>11595.1</v>
      </c>
      <c r="AB127" s="8">
        <v>0</v>
      </c>
      <c r="AC127" s="8">
        <v>11595.1</v>
      </c>
      <c r="AD127" s="8">
        <v>0</v>
      </c>
      <c r="AE127" s="8">
        <v>11595.1</v>
      </c>
      <c r="AF127" s="8">
        <v>0</v>
      </c>
      <c r="AG127" s="1" t="s">
        <v>123</v>
      </c>
      <c r="AH127" s="1" t="s">
        <v>68</v>
      </c>
      <c r="AI127" s="1">
        <v>4</v>
      </c>
      <c r="AJ127" s="3">
        <v>45838</v>
      </c>
      <c r="AK127" s="3">
        <v>45834</v>
      </c>
      <c r="AL127" s="3">
        <v>45828</v>
      </c>
      <c r="AM127" s="3">
        <v>45835</v>
      </c>
      <c r="AN127" s="3">
        <v>45836</v>
      </c>
      <c r="AO127" s="3">
        <v>45836</v>
      </c>
      <c r="AP127" s="3">
        <v>45833</v>
      </c>
      <c r="AQ127" s="3">
        <v>45837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125</v>
      </c>
      <c r="BD127" s="56">
        <v>833.84229133333326</v>
      </c>
    </row>
    <row r="128" spans="1:56" ht="27.75" customHeight="1" x14ac:dyDescent="0.45">
      <c r="A128" s="3">
        <v>45066</v>
      </c>
      <c r="B128" s="14" t="s">
        <v>131</v>
      </c>
      <c r="C128" s="9" t="s">
        <v>80</v>
      </c>
      <c r="D128" s="13" t="s">
        <v>130</v>
      </c>
      <c r="E128" s="9">
        <v>21</v>
      </c>
      <c r="F128" s="9">
        <v>38</v>
      </c>
      <c r="G128" s="9" t="s">
        <v>60</v>
      </c>
      <c r="H128" s="9" t="s">
        <v>76</v>
      </c>
      <c r="I128" s="9">
        <v>102</v>
      </c>
      <c r="J128" s="9" t="s">
        <v>57</v>
      </c>
      <c r="K128" s="9">
        <v>5</v>
      </c>
      <c r="L128" s="9" t="s">
        <v>92</v>
      </c>
      <c r="M128" s="10">
        <v>22</v>
      </c>
      <c r="N128" s="9">
        <v>40</v>
      </c>
      <c r="O128" s="9">
        <v>40</v>
      </c>
      <c r="P128" s="10">
        <v>108.55204095999999</v>
      </c>
      <c r="Q128" s="10">
        <v>0</v>
      </c>
      <c r="R128" s="10">
        <v>108.55204095999999</v>
      </c>
      <c r="S128" s="9" t="s">
        <v>67</v>
      </c>
      <c r="T128" s="12" t="s">
        <v>63</v>
      </c>
      <c r="U128" s="11">
        <v>5000</v>
      </c>
      <c r="V128" s="10">
        <v>0</v>
      </c>
      <c r="W128" s="10">
        <v>5000</v>
      </c>
      <c r="X128" s="10">
        <v>0</v>
      </c>
      <c r="Y128" s="10">
        <v>5250</v>
      </c>
      <c r="Z128" s="9" t="s">
        <v>124</v>
      </c>
      <c r="AA128" s="8">
        <v>5518.15</v>
      </c>
      <c r="AB128" s="8">
        <v>0</v>
      </c>
      <c r="AC128" s="8">
        <v>5518.15</v>
      </c>
      <c r="AD128" s="8">
        <v>0</v>
      </c>
      <c r="AE128" s="8">
        <v>5518.15</v>
      </c>
      <c r="AF128" s="8">
        <v>0</v>
      </c>
      <c r="AG128" s="1" t="s">
        <v>119</v>
      </c>
      <c r="AH128" s="1" t="s">
        <v>68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 t="e">
        <v>#VALUE!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125</v>
      </c>
      <c r="BD128" s="56">
        <v>396.82856033333326</v>
      </c>
    </row>
    <row r="129" spans="1:56" ht="27.75" customHeight="1" x14ac:dyDescent="0.45">
      <c r="A129" s="3">
        <v>0</v>
      </c>
      <c r="B129" s="14">
        <v>0</v>
      </c>
      <c r="C129" s="9">
        <v>0</v>
      </c>
      <c r="D129" s="13">
        <v>0</v>
      </c>
      <c r="E129" s="9">
        <v>21</v>
      </c>
      <c r="F129" s="9">
        <v>37</v>
      </c>
      <c r="G129" s="9">
        <v>0</v>
      </c>
      <c r="H129" s="9">
        <v>0</v>
      </c>
      <c r="I129" s="9">
        <v>74</v>
      </c>
      <c r="J129" s="9" t="s">
        <v>57</v>
      </c>
      <c r="K129" s="9">
        <v>5</v>
      </c>
      <c r="L129" s="9">
        <v>0</v>
      </c>
      <c r="M129" s="10">
        <v>0</v>
      </c>
      <c r="N129" s="9">
        <v>0</v>
      </c>
      <c r="O129" s="9">
        <v>0</v>
      </c>
      <c r="P129" s="10">
        <v>0</v>
      </c>
      <c r="Q129" s="10" t="s">
        <v>83</v>
      </c>
      <c r="R129" s="10">
        <v>0</v>
      </c>
      <c r="S129" s="9">
        <v>0</v>
      </c>
      <c r="T129" s="12"/>
      <c r="U129" s="11">
        <v>0</v>
      </c>
      <c r="V129" s="10">
        <v>0</v>
      </c>
      <c r="W129" s="10">
        <v>0</v>
      </c>
      <c r="X129" s="10">
        <v>0</v>
      </c>
      <c r="Y129" s="10">
        <v>0</v>
      </c>
      <c r="Z129" s="9" t="s">
        <v>124</v>
      </c>
      <c r="AA129" s="8">
        <v>433614.83</v>
      </c>
      <c r="AB129" s="8">
        <v>46827.55</v>
      </c>
      <c r="AC129" s="8">
        <v>386787.28</v>
      </c>
      <c r="AD129" s="8">
        <v>5797.55</v>
      </c>
      <c r="AE129" s="8">
        <v>427817.28</v>
      </c>
      <c r="AF129" s="8" t="s">
        <v>58</v>
      </c>
      <c r="AG129" s="1" t="s">
        <v>123</v>
      </c>
      <c r="AH129" s="1">
        <v>0</v>
      </c>
      <c r="AI129" s="1" t="s">
        <v>15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1" t="s">
        <v>126</v>
      </c>
      <c r="BD129" s="56">
        <v>0</v>
      </c>
    </row>
    <row r="130" spans="1:56" ht="27.75" customHeight="1" x14ac:dyDescent="0.45">
      <c r="A130" s="3">
        <v>9</v>
      </c>
      <c r="B130" s="14" t="s">
        <v>357</v>
      </c>
      <c r="C130" s="9" t="s">
        <v>352</v>
      </c>
      <c r="D130" s="13" t="s">
        <v>353</v>
      </c>
      <c r="E130" s="9">
        <v>22</v>
      </c>
      <c r="F130" s="9">
        <v>34</v>
      </c>
      <c r="G130" s="9" t="s">
        <v>60</v>
      </c>
      <c r="H130" s="9" t="s">
        <v>66</v>
      </c>
      <c r="I130" s="9">
        <v>115</v>
      </c>
      <c r="J130" s="9" t="s">
        <v>78</v>
      </c>
      <c r="K130" s="9">
        <v>5</v>
      </c>
      <c r="L130" s="9" t="s">
        <v>93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354</v>
      </c>
      <c r="T130" s="12">
        <v>45833</v>
      </c>
      <c r="U130" s="11">
        <v>239700</v>
      </c>
      <c r="V130" s="10">
        <v>0</v>
      </c>
      <c r="W130" s="10">
        <v>239700</v>
      </c>
      <c r="X130" s="10">
        <v>89770</v>
      </c>
      <c r="Y130" s="10">
        <v>157426.5</v>
      </c>
      <c r="Z130" s="9" t="s">
        <v>279</v>
      </c>
      <c r="AA130" s="8">
        <v>156146.62255499998</v>
      </c>
      <c r="AB130" s="8">
        <v>60310</v>
      </c>
      <c r="AC130" s="8">
        <v>95836.62255499998</v>
      </c>
      <c r="AD130" s="8">
        <v>10000</v>
      </c>
      <c r="AE130" s="8">
        <v>146146.62255499998</v>
      </c>
      <c r="AF130" s="8" t="s">
        <v>355</v>
      </c>
      <c r="AG130" s="1" t="s">
        <v>120</v>
      </c>
      <c r="AH130" s="1" t="s">
        <v>68</v>
      </c>
      <c r="AI130" s="1">
        <v>4</v>
      </c>
      <c r="AJ130" s="3">
        <v>45833</v>
      </c>
      <c r="AK130" s="3">
        <v>45829</v>
      </c>
      <c r="AL130" s="3">
        <v>45823</v>
      </c>
      <c r="AM130" s="3">
        <v>45830</v>
      </c>
      <c r="AN130" s="3">
        <v>45831</v>
      </c>
      <c r="AO130" s="3">
        <v>45831</v>
      </c>
      <c r="AP130" s="3">
        <v>45828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281</v>
      </c>
      <c r="BD130" s="56">
        <v>10239.823664593232</v>
      </c>
    </row>
    <row r="131" spans="1:56" ht="27.75" customHeight="1" x14ac:dyDescent="0.45">
      <c r="A131" s="3">
        <v>0</v>
      </c>
      <c r="B131" s="14">
        <v>0</v>
      </c>
      <c r="C131" s="9">
        <v>0</v>
      </c>
      <c r="D131" s="13">
        <v>0</v>
      </c>
      <c r="E131" s="9">
        <v>21.6</v>
      </c>
      <c r="F131" s="9">
        <v>34</v>
      </c>
      <c r="G131" s="9">
        <v>0</v>
      </c>
      <c r="H131" s="9">
        <v>0</v>
      </c>
      <c r="I131" s="9">
        <v>97</v>
      </c>
      <c r="J131" s="9" t="s">
        <v>57</v>
      </c>
      <c r="K131" s="9">
        <v>5</v>
      </c>
      <c r="L131" s="9">
        <v>0</v>
      </c>
      <c r="M131" s="10">
        <v>0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>
        <v>0</v>
      </c>
      <c r="T131" s="12"/>
      <c r="U131" s="11">
        <v>0</v>
      </c>
      <c r="V131" s="10">
        <v>0</v>
      </c>
      <c r="W131" s="10">
        <v>0</v>
      </c>
      <c r="X131" s="10">
        <v>0</v>
      </c>
      <c r="Y131" s="10">
        <v>0</v>
      </c>
      <c r="Z131" s="9" t="s">
        <v>279</v>
      </c>
      <c r="AA131" s="8">
        <v>156146.62255499998</v>
      </c>
      <c r="AB131" s="8">
        <v>60310</v>
      </c>
      <c r="AC131" s="8">
        <v>95836.62255499998</v>
      </c>
      <c r="AD131" s="8">
        <v>10000</v>
      </c>
      <c r="AE131" s="8">
        <v>146146.62255499998</v>
      </c>
      <c r="AF131" s="8" t="s">
        <v>58</v>
      </c>
      <c r="AG131" s="1" t="s">
        <v>121</v>
      </c>
      <c r="AH131" s="1">
        <v>0</v>
      </c>
      <c r="AI131" s="1" t="s">
        <v>15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1" t="s">
        <v>281</v>
      </c>
      <c r="BD131" s="56">
        <v>0</v>
      </c>
    </row>
    <row r="132" spans="1:56" ht="27.75" customHeight="1" x14ac:dyDescent="0.45">
      <c r="A132" s="3">
        <v>45797</v>
      </c>
      <c r="B132" s="14" t="s">
        <v>380</v>
      </c>
      <c r="C132" s="9" t="s">
        <v>234</v>
      </c>
      <c r="D132" s="13" t="s">
        <v>376</v>
      </c>
      <c r="E132" s="9">
        <v>23</v>
      </c>
      <c r="F132" s="9">
        <v>38</v>
      </c>
      <c r="G132" s="9" t="s">
        <v>60</v>
      </c>
      <c r="H132" s="9" t="s">
        <v>66</v>
      </c>
      <c r="I132" s="9">
        <v>100</v>
      </c>
      <c r="J132" s="9" t="s">
        <v>57</v>
      </c>
      <c r="K132" s="9">
        <v>5</v>
      </c>
      <c r="L132" s="9" t="s">
        <v>93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>
        <v>45813</v>
      </c>
      <c r="U132" s="11">
        <v>5000</v>
      </c>
      <c r="V132" s="10">
        <v>0</v>
      </c>
      <c r="W132" s="10">
        <v>5000</v>
      </c>
      <c r="X132" s="10">
        <v>1685</v>
      </c>
      <c r="Y132" s="10">
        <v>3480.75</v>
      </c>
      <c r="Z132" s="9" t="s">
        <v>84</v>
      </c>
      <c r="AA132" s="8">
        <v>3841.4601225000001</v>
      </c>
      <c r="AB132" s="8">
        <v>3841.4601225000001</v>
      </c>
      <c r="AC132" s="8">
        <v>0</v>
      </c>
      <c r="AD132" s="8">
        <v>3841.4601225000001</v>
      </c>
      <c r="AE132" s="8">
        <v>0</v>
      </c>
      <c r="AF132" s="8" t="s">
        <v>307</v>
      </c>
      <c r="AG132" s="1" t="s">
        <v>120</v>
      </c>
      <c r="AH132" s="1" t="s">
        <v>68</v>
      </c>
      <c r="AI132" s="1">
        <v>4</v>
      </c>
      <c r="AJ132" s="3">
        <v>45813</v>
      </c>
      <c r="AK132" s="3">
        <v>45809</v>
      </c>
      <c r="AL132" s="3">
        <v>45803</v>
      </c>
      <c r="AM132" s="3">
        <v>45810</v>
      </c>
      <c r="AN132" s="3">
        <v>45811</v>
      </c>
      <c r="AO132" s="3">
        <v>45811</v>
      </c>
      <c r="AP132" s="3">
        <v>45808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105</v>
      </c>
      <c r="BD132" s="56">
        <v>0</v>
      </c>
    </row>
    <row r="133" spans="1:56" ht="27.75" customHeight="1" x14ac:dyDescent="0.45">
      <c r="A133" s="3">
        <v>45797</v>
      </c>
      <c r="B133" s="14" t="s">
        <v>380</v>
      </c>
      <c r="C133" s="9" t="s">
        <v>234</v>
      </c>
      <c r="D133" s="13" t="s">
        <v>312</v>
      </c>
      <c r="E133" s="9">
        <v>23</v>
      </c>
      <c r="F133" s="9">
        <v>38</v>
      </c>
      <c r="G133" s="9" t="s">
        <v>60</v>
      </c>
      <c r="H133" s="9" t="s">
        <v>66</v>
      </c>
      <c r="I133" s="9">
        <v>100</v>
      </c>
      <c r="J133" s="9" t="s">
        <v>57</v>
      </c>
      <c r="K133" s="9">
        <v>5</v>
      </c>
      <c r="L133" s="9" t="s">
        <v>93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>
        <v>45813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84</v>
      </c>
      <c r="AA133" s="8">
        <v>5518.15</v>
      </c>
      <c r="AB133" s="8">
        <v>5518.15</v>
      </c>
      <c r="AC133" s="8">
        <v>0</v>
      </c>
      <c r="AD133" s="8">
        <v>5518.15</v>
      </c>
      <c r="AE133" s="8">
        <v>0</v>
      </c>
      <c r="AF133" s="8" t="s">
        <v>307</v>
      </c>
      <c r="AG133" s="1" t="s">
        <v>61</v>
      </c>
      <c r="AH133" s="1" t="s">
        <v>68</v>
      </c>
      <c r="AI133" s="1">
        <v>4</v>
      </c>
      <c r="AJ133" s="3">
        <v>45813</v>
      </c>
      <c r="AK133" s="3">
        <v>45809</v>
      </c>
      <c r="AL133" s="3">
        <v>45803</v>
      </c>
      <c r="AM133" s="3">
        <v>45810</v>
      </c>
      <c r="AN133" s="3">
        <v>45811</v>
      </c>
      <c r="AO133" s="3">
        <v>45811</v>
      </c>
      <c r="AP133" s="3">
        <v>45808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105</v>
      </c>
      <c r="BD133" s="56">
        <v>0</v>
      </c>
    </row>
    <row r="134" spans="1:56" ht="27.75" customHeight="1" x14ac:dyDescent="0.45">
      <c r="A134" s="3">
        <v>45797</v>
      </c>
      <c r="B134" s="14" t="s">
        <v>379</v>
      </c>
      <c r="C134" s="9" t="s">
        <v>234</v>
      </c>
      <c r="D134" s="13" t="s">
        <v>231</v>
      </c>
      <c r="E134" s="9">
        <v>23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93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>
        <v>45813</v>
      </c>
      <c r="U134" s="11">
        <v>5000</v>
      </c>
      <c r="V134" s="10">
        <v>0</v>
      </c>
      <c r="W134" s="10">
        <v>5000</v>
      </c>
      <c r="X134" s="10">
        <v>5000</v>
      </c>
      <c r="Y134" s="10">
        <v>0</v>
      </c>
      <c r="Z134" s="9" t="s">
        <v>84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307</v>
      </c>
      <c r="AG134" s="1" t="s">
        <v>61</v>
      </c>
      <c r="AH134" s="1" t="s">
        <v>68</v>
      </c>
      <c r="AI134" s="1">
        <v>4</v>
      </c>
      <c r="AJ134" s="3">
        <v>45813</v>
      </c>
      <c r="AK134" s="3">
        <v>45809</v>
      </c>
      <c r="AL134" s="3">
        <v>45803</v>
      </c>
      <c r="AM134" s="3">
        <v>45810</v>
      </c>
      <c r="AN134" s="3">
        <v>45811</v>
      </c>
      <c r="AO134" s="3">
        <v>45811</v>
      </c>
      <c r="AP134" s="3">
        <v>45808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105</v>
      </c>
      <c r="BD134" s="56">
        <v>0</v>
      </c>
    </row>
    <row r="135" spans="1:56" ht="27.75" customHeight="1" x14ac:dyDescent="0.45">
      <c r="A135" s="3">
        <v>45797</v>
      </c>
      <c r="B135" s="14" t="s">
        <v>379</v>
      </c>
      <c r="C135" s="9" t="s">
        <v>234</v>
      </c>
      <c r="D135" s="13" t="s">
        <v>306</v>
      </c>
      <c r="E135" s="9">
        <v>23</v>
      </c>
      <c r="F135" s="9">
        <v>38</v>
      </c>
      <c r="G135" s="9" t="s">
        <v>60</v>
      </c>
      <c r="H135" s="9" t="s">
        <v>66</v>
      </c>
      <c r="I135" s="9">
        <v>100</v>
      </c>
      <c r="J135" s="9" t="s">
        <v>57</v>
      </c>
      <c r="K135" s="9">
        <v>5</v>
      </c>
      <c r="L135" s="9" t="s">
        <v>93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>
        <v>45813</v>
      </c>
      <c r="U135" s="11">
        <v>5000</v>
      </c>
      <c r="V135" s="10">
        <v>0</v>
      </c>
      <c r="W135" s="10">
        <v>5000</v>
      </c>
      <c r="X135" s="10">
        <v>0</v>
      </c>
      <c r="Y135" s="10">
        <v>5250</v>
      </c>
      <c r="Z135" s="9" t="s">
        <v>84</v>
      </c>
      <c r="AA135" s="8">
        <v>5518.15</v>
      </c>
      <c r="AB135" s="8">
        <v>5518.15</v>
      </c>
      <c r="AC135" s="8">
        <v>0</v>
      </c>
      <c r="AD135" s="8">
        <v>5518.15</v>
      </c>
      <c r="AE135" s="8">
        <v>0</v>
      </c>
      <c r="AF135" s="8" t="s">
        <v>307</v>
      </c>
      <c r="AG135" s="1" t="s">
        <v>119</v>
      </c>
      <c r="AH135" s="1" t="s">
        <v>68</v>
      </c>
      <c r="AI135" s="1">
        <v>4</v>
      </c>
      <c r="AJ135" s="3">
        <v>45813</v>
      </c>
      <c r="AK135" s="3">
        <v>45809</v>
      </c>
      <c r="AL135" s="3">
        <v>45803</v>
      </c>
      <c r="AM135" s="3">
        <v>45810</v>
      </c>
      <c r="AN135" s="3">
        <v>45811</v>
      </c>
      <c r="AO135" s="3">
        <v>45811</v>
      </c>
      <c r="AP135" s="3">
        <v>45808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105</v>
      </c>
      <c r="BD135" s="56">
        <v>0</v>
      </c>
    </row>
    <row r="136" spans="1:56" ht="27.75" customHeight="1" x14ac:dyDescent="0.45">
      <c r="A136" s="3" t="s">
        <v>141</v>
      </c>
      <c r="B136" s="14" t="s">
        <v>141</v>
      </c>
      <c r="C136" s="9" t="s">
        <v>258</v>
      </c>
      <c r="D136" s="13" t="s">
        <v>61</v>
      </c>
      <c r="E136" s="9">
        <v>23</v>
      </c>
      <c r="F136" s="9">
        <v>34</v>
      </c>
      <c r="G136" s="9" t="s">
        <v>60</v>
      </c>
      <c r="H136" s="9" t="s">
        <v>66</v>
      </c>
      <c r="I136" s="9">
        <v>92</v>
      </c>
      <c r="J136" s="9" t="s">
        <v>57</v>
      </c>
      <c r="K136" s="9">
        <v>5</v>
      </c>
      <c r="L136" s="9" t="s">
        <v>93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128</v>
      </c>
      <c r="T136" s="12">
        <v>45838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84</v>
      </c>
      <c r="AA136" s="8">
        <v>9918.7000000000007</v>
      </c>
      <c r="AB136" s="8">
        <v>9918.7000000000007</v>
      </c>
      <c r="AC136" s="8">
        <v>0</v>
      </c>
      <c r="AD136" s="8">
        <v>0</v>
      </c>
      <c r="AE136" s="8">
        <v>9918.7000000000007</v>
      </c>
      <c r="AF136" s="8">
        <v>0</v>
      </c>
      <c r="AG136" s="1" t="s">
        <v>61</v>
      </c>
      <c r="AH136" s="1" t="s">
        <v>68</v>
      </c>
      <c r="AI136" s="1">
        <v>4</v>
      </c>
      <c r="AJ136" s="3">
        <v>45838</v>
      </c>
      <c r="AK136" s="3">
        <v>45834</v>
      </c>
      <c r="AL136" s="3">
        <v>45828</v>
      </c>
      <c r="AM136" s="3">
        <v>45835</v>
      </c>
      <c r="AN136" s="3">
        <v>45836</v>
      </c>
      <c r="AO136" s="3">
        <v>45836</v>
      </c>
      <c r="AP136" s="3">
        <v>45833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65</v>
      </c>
      <c r="AY136" s="2">
        <v>0</v>
      </c>
      <c r="AZ136" s="2">
        <v>0</v>
      </c>
      <c r="BA136" s="2">
        <v>0</v>
      </c>
      <c r="BB136" s="2">
        <v>0</v>
      </c>
      <c r="BC136" s="1" t="s">
        <v>105</v>
      </c>
      <c r="BD136" s="56">
        <v>0</v>
      </c>
    </row>
    <row r="137" spans="1:56" ht="27.75" customHeight="1" x14ac:dyDescent="0.45">
      <c r="A137" s="3" t="s">
        <v>141</v>
      </c>
      <c r="B137" s="14" t="s">
        <v>141</v>
      </c>
      <c r="C137" s="9" t="s">
        <v>258</v>
      </c>
      <c r="D137" s="13" t="s">
        <v>61</v>
      </c>
      <c r="E137" s="9">
        <v>23</v>
      </c>
      <c r="F137" s="9">
        <v>34</v>
      </c>
      <c r="G137" s="9" t="s">
        <v>60</v>
      </c>
      <c r="H137" s="9">
        <v>0</v>
      </c>
      <c r="I137" s="9">
        <v>68</v>
      </c>
      <c r="J137" s="9" t="s">
        <v>57</v>
      </c>
      <c r="K137" s="9">
        <v>5</v>
      </c>
      <c r="L137" s="9" t="s">
        <v>93</v>
      </c>
      <c r="M137" s="10">
        <v>24</v>
      </c>
      <c r="N137" s="9">
        <v>37</v>
      </c>
      <c r="O137" s="9">
        <v>50</v>
      </c>
      <c r="P137" s="10">
        <v>273.84719423999996</v>
      </c>
      <c r="Q137" s="10">
        <v>0</v>
      </c>
      <c r="R137" s="10">
        <v>273.84719423999996</v>
      </c>
      <c r="S137" s="9" t="s">
        <v>128</v>
      </c>
      <c r="T137" s="12">
        <v>45838</v>
      </c>
      <c r="U137" s="11">
        <v>10000</v>
      </c>
      <c r="V137" s="10">
        <v>0</v>
      </c>
      <c r="W137" s="10">
        <v>10000</v>
      </c>
      <c r="X137" s="10">
        <v>0</v>
      </c>
      <c r="Y137" s="10">
        <v>10500</v>
      </c>
      <c r="Z137" s="9" t="s">
        <v>84</v>
      </c>
      <c r="AA137" s="8">
        <v>9918.7000000000007</v>
      </c>
      <c r="AB137" s="8">
        <v>9918.7000000000007</v>
      </c>
      <c r="AC137" s="8">
        <v>0</v>
      </c>
      <c r="AD137" s="8">
        <v>0</v>
      </c>
      <c r="AE137" s="8">
        <v>0</v>
      </c>
      <c r="AF137" s="8">
        <v>0</v>
      </c>
      <c r="AG137" s="1" t="s">
        <v>119</v>
      </c>
      <c r="AH137" s="1" t="s">
        <v>72</v>
      </c>
      <c r="AI137" s="1">
        <v>3</v>
      </c>
      <c r="AJ137" s="3">
        <v>45838</v>
      </c>
      <c r="AK137" s="3">
        <v>0</v>
      </c>
      <c r="AL137" s="3">
        <v>45828</v>
      </c>
      <c r="AM137" s="3">
        <v>45835</v>
      </c>
      <c r="AN137" s="3">
        <v>45836</v>
      </c>
      <c r="AO137" s="3">
        <v>45836</v>
      </c>
      <c r="AP137" s="3">
        <v>45833</v>
      </c>
      <c r="AQ137" s="3">
        <v>45837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65</v>
      </c>
      <c r="AY137" s="2">
        <v>0</v>
      </c>
      <c r="AZ137" s="2">
        <v>0</v>
      </c>
      <c r="BA137" s="2">
        <v>0</v>
      </c>
      <c r="BB137" s="2">
        <v>0</v>
      </c>
      <c r="BC137" s="1" t="s">
        <v>105</v>
      </c>
      <c r="BD137" s="56">
        <v>0</v>
      </c>
    </row>
    <row r="138" spans="1:56" ht="27.75" customHeight="1" x14ac:dyDescent="0.45">
      <c r="A138" s="3">
        <v>0</v>
      </c>
      <c r="B138" s="14">
        <v>0</v>
      </c>
      <c r="C138" s="9">
        <v>0</v>
      </c>
      <c r="D138" s="13">
        <v>0</v>
      </c>
      <c r="E138" s="9">
        <v>23</v>
      </c>
      <c r="F138" s="9">
        <v>34</v>
      </c>
      <c r="G138" s="9" t="s">
        <v>60</v>
      </c>
      <c r="H138" s="9">
        <v>0</v>
      </c>
      <c r="I138" s="9">
        <v>68</v>
      </c>
      <c r="J138" s="9" t="s">
        <v>57</v>
      </c>
      <c r="K138" s="9">
        <v>5</v>
      </c>
      <c r="L138" s="9">
        <v>0</v>
      </c>
      <c r="M138" s="10">
        <v>0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>
        <v>0</v>
      </c>
      <c r="T138" s="12"/>
      <c r="U138" s="11">
        <v>0</v>
      </c>
      <c r="V138" s="10">
        <v>0</v>
      </c>
      <c r="W138" s="10">
        <v>0</v>
      </c>
      <c r="X138" s="10">
        <v>0</v>
      </c>
      <c r="Y138" s="10">
        <v>0</v>
      </c>
      <c r="Z138" s="9" t="s">
        <v>84</v>
      </c>
      <c r="AA138" s="8">
        <v>34715.160122500005</v>
      </c>
      <c r="AB138" s="8">
        <v>34715.160122500005</v>
      </c>
      <c r="AC138" s="8">
        <v>0</v>
      </c>
      <c r="AD138" s="8">
        <v>14877.7601225</v>
      </c>
      <c r="AE138" s="8">
        <v>9918.7000000000007</v>
      </c>
      <c r="AF138" s="8" t="s">
        <v>58</v>
      </c>
      <c r="AG138" s="1" t="s">
        <v>119</v>
      </c>
      <c r="AH138" s="1">
        <v>0</v>
      </c>
      <c r="AI138" s="1" t="s">
        <v>15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1" t="s">
        <v>105</v>
      </c>
      <c r="BD138" s="56">
        <v>0</v>
      </c>
    </row>
    <row r="139" spans="1:56" ht="27.75" customHeight="1" x14ac:dyDescent="0.45">
      <c r="A139" s="3" t="s">
        <v>141</v>
      </c>
      <c r="B139" s="14" t="s">
        <v>141</v>
      </c>
      <c r="C139" s="9" t="s">
        <v>250</v>
      </c>
      <c r="D139" s="13" t="s">
        <v>61</v>
      </c>
      <c r="E139" s="9">
        <v>23</v>
      </c>
      <c r="F139" s="9">
        <v>34</v>
      </c>
      <c r="G139" s="9" t="s">
        <v>189</v>
      </c>
      <c r="H139" s="9">
        <v>0</v>
      </c>
      <c r="I139" s="9">
        <v>68</v>
      </c>
      <c r="J139" s="9" t="s">
        <v>57</v>
      </c>
      <c r="K139" s="9">
        <v>5</v>
      </c>
      <c r="L139" s="9" t="s">
        <v>92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>
        <v>45838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191</v>
      </c>
      <c r="AA139" s="8">
        <v>9918.7000000000007</v>
      </c>
      <c r="AB139" s="8">
        <v>0</v>
      </c>
      <c r="AC139" s="8">
        <v>9918.7000000000007</v>
      </c>
      <c r="AD139" s="8">
        <v>0</v>
      </c>
      <c r="AE139" s="8">
        <v>0</v>
      </c>
      <c r="AF139" s="8">
        <v>0</v>
      </c>
      <c r="AG139" s="1" t="s">
        <v>119</v>
      </c>
      <c r="AH139" s="1" t="s">
        <v>74</v>
      </c>
      <c r="AI139" s="1">
        <v>2</v>
      </c>
      <c r="AJ139" s="3">
        <v>45838</v>
      </c>
      <c r="AK139" s="3">
        <v>0</v>
      </c>
      <c r="AL139" s="3">
        <v>45829</v>
      </c>
      <c r="AM139" s="3">
        <v>45836</v>
      </c>
      <c r="AN139" s="3">
        <v>45837</v>
      </c>
      <c r="AO139" s="3">
        <v>45837</v>
      </c>
      <c r="AP139" s="3">
        <v>45833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65</v>
      </c>
      <c r="AY139" s="2">
        <v>0</v>
      </c>
      <c r="AZ139" s="2">
        <v>0</v>
      </c>
      <c r="BA139" s="2">
        <v>0</v>
      </c>
      <c r="BB139" s="2">
        <v>0</v>
      </c>
      <c r="BC139" s="1" t="s">
        <v>190</v>
      </c>
      <c r="BD139" s="56">
        <v>800.41704844444439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23</v>
      </c>
      <c r="F140" s="9">
        <v>34</v>
      </c>
      <c r="G140" s="9" t="s">
        <v>189</v>
      </c>
      <c r="H140" s="9">
        <v>0</v>
      </c>
      <c r="I140" s="9">
        <v>68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191</v>
      </c>
      <c r="AA140" s="8">
        <v>9918.7000000000007</v>
      </c>
      <c r="AB140" s="8">
        <v>0</v>
      </c>
      <c r="AC140" s="8">
        <v>9918.7000000000007</v>
      </c>
      <c r="AD140" s="8">
        <v>0</v>
      </c>
      <c r="AE140" s="8">
        <v>0</v>
      </c>
      <c r="AF140" s="8">
        <v>0</v>
      </c>
      <c r="AG140" s="1" t="s">
        <v>120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190</v>
      </c>
      <c r="BD140" s="56">
        <v>0</v>
      </c>
    </row>
    <row r="141" spans="1:56" ht="27.75" customHeight="1" x14ac:dyDescent="0.45">
      <c r="A141" s="3">
        <v>45810</v>
      </c>
      <c r="B141" s="14" t="s">
        <v>133</v>
      </c>
      <c r="C141" s="9" t="s">
        <v>448</v>
      </c>
      <c r="D141" s="13" t="s">
        <v>325</v>
      </c>
      <c r="E141" s="9">
        <v>23</v>
      </c>
      <c r="F141" s="9">
        <v>37</v>
      </c>
      <c r="G141" s="9" t="s">
        <v>60</v>
      </c>
      <c r="H141" s="9">
        <v>0</v>
      </c>
      <c r="I141" s="9">
        <v>85</v>
      </c>
      <c r="J141" s="9" t="s">
        <v>57</v>
      </c>
      <c r="K141" s="9">
        <v>5</v>
      </c>
      <c r="L141" s="9" t="s">
        <v>93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71</v>
      </c>
      <c r="T141" s="12">
        <v>45817</v>
      </c>
      <c r="U141" s="11">
        <v>10000</v>
      </c>
      <c r="V141" s="10">
        <v>0</v>
      </c>
      <c r="W141" s="10">
        <v>10000</v>
      </c>
      <c r="X141" s="10">
        <v>0</v>
      </c>
      <c r="Y141" s="10">
        <v>10500</v>
      </c>
      <c r="Z141" s="9" t="s">
        <v>244</v>
      </c>
      <c r="AA141" s="8">
        <v>10756.900000000001</v>
      </c>
      <c r="AB141" s="8">
        <v>6000</v>
      </c>
      <c r="AC141" s="8">
        <v>4756.9000000000015</v>
      </c>
      <c r="AD141" s="8">
        <v>0</v>
      </c>
      <c r="AE141" s="8">
        <v>0</v>
      </c>
      <c r="AF141" s="8" t="s">
        <v>421</v>
      </c>
      <c r="AG141" s="1" t="s">
        <v>119</v>
      </c>
      <c r="AH141" s="1" t="s">
        <v>74</v>
      </c>
      <c r="AI141" s="1">
        <v>2</v>
      </c>
      <c r="AJ141" s="3">
        <v>45817</v>
      </c>
      <c r="AK141" s="3">
        <v>0</v>
      </c>
      <c r="AL141" s="3">
        <v>45808</v>
      </c>
      <c r="AM141" s="3">
        <v>45815</v>
      </c>
      <c r="AN141" s="3">
        <v>45816</v>
      </c>
      <c r="AO141" s="3">
        <v>45816</v>
      </c>
      <c r="AP141" s="3">
        <v>45812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65</v>
      </c>
      <c r="AY141" s="2">
        <v>0</v>
      </c>
      <c r="AZ141" s="2">
        <v>0</v>
      </c>
      <c r="BA141" s="2">
        <v>0</v>
      </c>
      <c r="BB141" s="2">
        <v>0</v>
      </c>
      <c r="BC141" s="1" t="s">
        <v>108</v>
      </c>
      <c r="BD141" s="56">
        <v>419.40001666666666</v>
      </c>
    </row>
    <row r="142" spans="1:56" ht="27.75" customHeight="1" x14ac:dyDescent="0.45">
      <c r="A142" s="3">
        <v>45727</v>
      </c>
      <c r="B142" s="14" t="s">
        <v>300</v>
      </c>
      <c r="C142" s="9" t="s">
        <v>115</v>
      </c>
      <c r="D142" s="13" t="s">
        <v>59</v>
      </c>
      <c r="E142" s="9">
        <v>23</v>
      </c>
      <c r="F142" s="9">
        <v>40</v>
      </c>
      <c r="G142" s="9" t="s">
        <v>60</v>
      </c>
      <c r="H142" s="9" t="s">
        <v>66</v>
      </c>
      <c r="I142" s="9">
        <v>125</v>
      </c>
      <c r="J142" s="9" t="s">
        <v>57</v>
      </c>
      <c r="K142" s="9">
        <v>5</v>
      </c>
      <c r="L142" s="9" t="s">
        <v>221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67</v>
      </c>
      <c r="T142" s="12" t="s">
        <v>63</v>
      </c>
      <c r="U142" s="11">
        <v>1000</v>
      </c>
      <c r="V142" s="10">
        <v>0</v>
      </c>
      <c r="W142" s="10">
        <v>1000</v>
      </c>
      <c r="X142" s="10">
        <v>0</v>
      </c>
      <c r="Y142" s="10">
        <v>0</v>
      </c>
      <c r="Z142" s="9" t="s">
        <v>244</v>
      </c>
      <c r="AA142" s="8">
        <v>1159.5100000000002</v>
      </c>
      <c r="AB142" s="8">
        <v>0</v>
      </c>
      <c r="AC142" s="8">
        <v>1159.5100000000002</v>
      </c>
      <c r="AD142" s="8">
        <v>0</v>
      </c>
      <c r="AE142" s="8">
        <v>1159.5100000000002</v>
      </c>
      <c r="AF142" s="8" t="s">
        <v>247</v>
      </c>
      <c r="AG142" s="1" t="s">
        <v>119</v>
      </c>
      <c r="AH142" s="1" t="s">
        <v>156</v>
      </c>
      <c r="AI142" s="1">
        <v>2</v>
      </c>
      <c r="AJ142" s="3" t="s">
        <v>63</v>
      </c>
      <c r="AK142" s="3" t="e">
        <v>#VALUE!</v>
      </c>
      <c r="AL142" s="3">
        <v>0</v>
      </c>
      <c r="AM142" s="3">
        <v>0</v>
      </c>
      <c r="AN142" s="3">
        <v>0</v>
      </c>
      <c r="AO142" s="3" t="e">
        <v>#VALUE!</v>
      </c>
      <c r="AP142" s="3" t="e">
        <v>#VALUE!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152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108</v>
      </c>
      <c r="BD142" s="56">
        <v>102.23013166666668</v>
      </c>
    </row>
    <row r="143" spans="1:56" ht="27.75" customHeight="1" x14ac:dyDescent="0.45">
      <c r="A143" s="3">
        <v>0</v>
      </c>
      <c r="B143" s="14">
        <v>0</v>
      </c>
      <c r="C143" s="9">
        <v>0</v>
      </c>
      <c r="D143" s="13">
        <v>0</v>
      </c>
      <c r="E143" s="9">
        <v>23</v>
      </c>
      <c r="F143" s="9">
        <v>37</v>
      </c>
      <c r="G143" s="9">
        <v>0</v>
      </c>
      <c r="H143" s="9">
        <v>0</v>
      </c>
      <c r="I143" s="9">
        <v>85</v>
      </c>
      <c r="J143" s="9" t="s">
        <v>57</v>
      </c>
      <c r="K143" s="9">
        <v>5</v>
      </c>
      <c r="L143" s="9">
        <v>0</v>
      </c>
      <c r="M143" s="10">
        <v>0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>
        <v>0</v>
      </c>
      <c r="T143" s="12"/>
      <c r="U143" s="11">
        <v>0</v>
      </c>
      <c r="V143" s="10">
        <v>0</v>
      </c>
      <c r="W143" s="10">
        <v>0</v>
      </c>
      <c r="X143" s="10">
        <v>0</v>
      </c>
      <c r="Y143" s="10">
        <v>0</v>
      </c>
      <c r="Z143" s="9" t="s">
        <v>244</v>
      </c>
      <c r="AA143" s="8">
        <v>11916.410000000002</v>
      </c>
      <c r="AB143" s="8">
        <v>6000</v>
      </c>
      <c r="AC143" s="8">
        <v>5916.4100000000017</v>
      </c>
      <c r="AD143" s="8">
        <v>0</v>
      </c>
      <c r="AE143" s="8">
        <v>1159.5100000000002</v>
      </c>
      <c r="AF143" s="8" t="s">
        <v>58</v>
      </c>
      <c r="AG143" s="1" t="s">
        <v>119</v>
      </c>
      <c r="AH143" s="1">
        <v>0</v>
      </c>
      <c r="AI143" s="1" t="s">
        <v>15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1" t="s">
        <v>245</v>
      </c>
      <c r="BD143" s="56">
        <v>0</v>
      </c>
    </row>
    <row r="144" spans="1:56" ht="27.75" customHeight="1" x14ac:dyDescent="0.45">
      <c r="A144" s="3">
        <v>45601</v>
      </c>
      <c r="B144" s="14" t="s">
        <v>216</v>
      </c>
      <c r="C144" s="9" t="s">
        <v>94</v>
      </c>
      <c r="D144" s="13" t="s">
        <v>110</v>
      </c>
      <c r="E144" s="9">
        <v>23</v>
      </c>
      <c r="F144" s="9">
        <v>37</v>
      </c>
      <c r="G144" s="9" t="s">
        <v>60</v>
      </c>
      <c r="H144" s="9">
        <v>0</v>
      </c>
      <c r="I144" s="9">
        <v>130</v>
      </c>
      <c r="J144" s="9" t="s">
        <v>57</v>
      </c>
      <c r="K144" s="9">
        <v>5</v>
      </c>
      <c r="L144" s="9" t="s">
        <v>92</v>
      </c>
      <c r="M144" s="10">
        <v>24</v>
      </c>
      <c r="N144" s="9">
        <v>40</v>
      </c>
      <c r="O144" s="9">
        <v>55</v>
      </c>
      <c r="P144" s="10">
        <v>4884.8418431999999</v>
      </c>
      <c r="Q144" s="10">
        <v>0</v>
      </c>
      <c r="R144" s="10">
        <v>4884.8418431999999</v>
      </c>
      <c r="S144" s="9" t="s">
        <v>100</v>
      </c>
      <c r="T144" s="12">
        <v>45838</v>
      </c>
      <c r="U144" s="11">
        <v>150000</v>
      </c>
      <c r="V144" s="10">
        <v>0</v>
      </c>
      <c r="W144" s="10">
        <v>150000</v>
      </c>
      <c r="X144" s="10">
        <v>0</v>
      </c>
      <c r="Y144" s="10">
        <v>157500</v>
      </c>
      <c r="Z144" s="9" t="s">
        <v>101</v>
      </c>
      <c r="AA144" s="8">
        <v>161353.5</v>
      </c>
      <c r="AB144" s="8">
        <v>28504</v>
      </c>
      <c r="AC144" s="8">
        <v>132849.5</v>
      </c>
      <c r="AD144" s="8">
        <v>0</v>
      </c>
      <c r="AE144" s="8">
        <v>0</v>
      </c>
      <c r="AF144" s="8">
        <v>0</v>
      </c>
      <c r="AG144" s="1" t="s">
        <v>120</v>
      </c>
      <c r="AH144" s="1" t="s">
        <v>72</v>
      </c>
      <c r="AI144" s="1">
        <v>3</v>
      </c>
      <c r="AJ144" s="3">
        <v>45838</v>
      </c>
      <c r="AK144" s="3">
        <v>0</v>
      </c>
      <c r="AL144" s="3">
        <v>45828</v>
      </c>
      <c r="AM144" s="3">
        <v>45835</v>
      </c>
      <c r="AN144" s="3">
        <v>45836</v>
      </c>
      <c r="AO144" s="3">
        <v>45836</v>
      </c>
      <c r="AP144" s="3">
        <v>45833</v>
      </c>
      <c r="AQ144" s="3">
        <v>45837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117</v>
      </c>
      <c r="BD144" s="56">
        <v>17018.500684305556</v>
      </c>
    </row>
    <row r="145" spans="1:56" ht="27.75" customHeight="1" x14ac:dyDescent="0.45">
      <c r="A145" s="3">
        <v>45601</v>
      </c>
      <c r="B145" s="14" t="s">
        <v>216</v>
      </c>
      <c r="C145" s="9" t="s">
        <v>94</v>
      </c>
      <c r="D145" s="13" t="s">
        <v>151</v>
      </c>
      <c r="E145" s="9">
        <v>23</v>
      </c>
      <c r="F145" s="9">
        <v>37</v>
      </c>
      <c r="G145" s="9" t="s">
        <v>60</v>
      </c>
      <c r="H145" s="9">
        <v>0</v>
      </c>
      <c r="I145" s="9">
        <v>130</v>
      </c>
      <c r="J145" s="9" t="s">
        <v>57</v>
      </c>
      <c r="K145" s="9">
        <v>5</v>
      </c>
      <c r="L145" s="9" t="s">
        <v>92</v>
      </c>
      <c r="M145" s="10">
        <v>24</v>
      </c>
      <c r="N145" s="9">
        <v>40</v>
      </c>
      <c r="O145" s="9">
        <v>55</v>
      </c>
      <c r="P145" s="10">
        <v>0</v>
      </c>
      <c r="Q145" s="10">
        <v>0</v>
      </c>
      <c r="R145" s="10">
        <v>0</v>
      </c>
      <c r="S145" s="9" t="s">
        <v>100</v>
      </c>
      <c r="T145" s="12" t="s">
        <v>63</v>
      </c>
      <c r="U145" s="11">
        <v>60000</v>
      </c>
      <c r="V145" s="10">
        <v>60000</v>
      </c>
      <c r="W145" s="10">
        <v>0</v>
      </c>
      <c r="X145" s="10">
        <v>0</v>
      </c>
      <c r="Y145" s="10">
        <v>0</v>
      </c>
      <c r="Z145" s="9" t="s">
        <v>276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 t="s">
        <v>277</v>
      </c>
      <c r="AG145" s="1" t="s">
        <v>120</v>
      </c>
      <c r="AH145" s="1" t="s">
        <v>72</v>
      </c>
      <c r="AI145" s="1">
        <v>3</v>
      </c>
      <c r="AJ145" s="3" t="s">
        <v>63</v>
      </c>
      <c r="AK145" s="3">
        <v>0</v>
      </c>
      <c r="AL145" s="3" t="e">
        <v>#VALUE!</v>
      </c>
      <c r="AM145" s="3" t="e">
        <v>#VALUE!</v>
      </c>
      <c r="AN145" s="3" t="e">
        <v>#VALUE!</v>
      </c>
      <c r="AO145" s="3" t="e">
        <v>#VALUE!</v>
      </c>
      <c r="AP145" s="3" t="e">
        <v>#VALUE!</v>
      </c>
      <c r="AQ145" s="3" t="e">
        <v>#VALUE!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 t="s">
        <v>292</v>
      </c>
      <c r="AZ145" s="2">
        <v>0</v>
      </c>
      <c r="BA145" s="2">
        <v>0</v>
      </c>
      <c r="BB145" s="2">
        <v>0</v>
      </c>
      <c r="BC145" s="1" t="s">
        <v>117</v>
      </c>
      <c r="BD145" s="56">
        <v>0</v>
      </c>
    </row>
    <row r="146" spans="1:56" ht="27.75" customHeight="1" x14ac:dyDescent="0.45">
      <c r="A146" s="3">
        <v>45601</v>
      </c>
      <c r="B146" s="14" t="s">
        <v>216</v>
      </c>
      <c r="C146" s="9" t="s">
        <v>94</v>
      </c>
      <c r="D146" s="13" t="s">
        <v>151</v>
      </c>
      <c r="E146" s="9">
        <v>23</v>
      </c>
      <c r="F146" s="9">
        <v>37</v>
      </c>
      <c r="G146" s="9" t="s">
        <v>60</v>
      </c>
      <c r="H146" s="9">
        <v>0</v>
      </c>
      <c r="I146" s="9">
        <v>130</v>
      </c>
      <c r="J146" s="9" t="s">
        <v>57</v>
      </c>
      <c r="K146" s="9">
        <v>5</v>
      </c>
      <c r="L146" s="9" t="s">
        <v>92</v>
      </c>
      <c r="M146" s="10">
        <v>24</v>
      </c>
      <c r="N146" s="9">
        <v>40</v>
      </c>
      <c r="O146" s="9">
        <v>55</v>
      </c>
      <c r="P146" s="10">
        <v>4722.0137817599998</v>
      </c>
      <c r="Q146" s="10">
        <v>264</v>
      </c>
      <c r="R146" s="10">
        <v>4458.0137817599998</v>
      </c>
      <c r="S146" s="9" t="s">
        <v>100</v>
      </c>
      <c r="T146" s="12" t="s">
        <v>63</v>
      </c>
      <c r="U146" s="11">
        <v>200000</v>
      </c>
      <c r="V146" s="10">
        <v>55000</v>
      </c>
      <c r="W146" s="10">
        <v>145000</v>
      </c>
      <c r="X146" s="10">
        <v>0</v>
      </c>
      <c r="Y146" s="10">
        <v>152250</v>
      </c>
      <c r="Z146" s="9" t="s">
        <v>276</v>
      </c>
      <c r="AA146" s="8">
        <v>155975.05000000002</v>
      </c>
      <c r="AB146" s="8">
        <v>0</v>
      </c>
      <c r="AC146" s="8">
        <v>155975.05000000002</v>
      </c>
      <c r="AD146" s="8">
        <v>0</v>
      </c>
      <c r="AE146" s="8">
        <v>0</v>
      </c>
      <c r="AF146" s="8" t="s">
        <v>277</v>
      </c>
      <c r="AG146" s="1" t="s">
        <v>120</v>
      </c>
      <c r="AH146" s="1" t="s">
        <v>72</v>
      </c>
      <c r="AI146" s="1">
        <v>3</v>
      </c>
      <c r="AJ146" s="3" t="s">
        <v>63</v>
      </c>
      <c r="AK146" s="3">
        <v>0</v>
      </c>
      <c r="AL146" s="3" t="e">
        <v>#VALUE!</v>
      </c>
      <c r="AM146" s="3" t="e">
        <v>#VALUE!</v>
      </c>
      <c r="AN146" s="3" t="e">
        <v>#VALUE!</v>
      </c>
      <c r="AO146" s="3" t="e">
        <v>#VALUE!</v>
      </c>
      <c r="AP146" s="3" t="e">
        <v>#VALUE!</v>
      </c>
      <c r="AQ146" s="3" t="e">
        <v>#VALUE!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 t="s">
        <v>377</v>
      </c>
      <c r="AZ146" s="2">
        <v>0</v>
      </c>
      <c r="BA146" s="2">
        <v>0</v>
      </c>
      <c r="BB146" s="2">
        <v>0</v>
      </c>
      <c r="BC146" s="1" t="s">
        <v>117</v>
      </c>
      <c r="BD146" s="56">
        <v>19980.967148236115</v>
      </c>
    </row>
    <row r="147" spans="1:56" ht="27.75" customHeight="1" x14ac:dyDescent="0.45">
      <c r="A147" s="3">
        <v>45601</v>
      </c>
      <c r="B147" s="14" t="s">
        <v>216</v>
      </c>
      <c r="C147" s="9" t="s">
        <v>94</v>
      </c>
      <c r="D147" s="13" t="s">
        <v>151</v>
      </c>
      <c r="E147" s="9">
        <v>23</v>
      </c>
      <c r="F147" s="9">
        <v>37</v>
      </c>
      <c r="G147" s="9" t="s">
        <v>60</v>
      </c>
      <c r="H147" s="9">
        <v>0</v>
      </c>
      <c r="I147" s="9">
        <v>130</v>
      </c>
      <c r="J147" s="9" t="s">
        <v>57</v>
      </c>
      <c r="K147" s="9">
        <v>5</v>
      </c>
      <c r="L147" s="9" t="s">
        <v>92</v>
      </c>
      <c r="M147" s="10">
        <v>24</v>
      </c>
      <c r="N147" s="9">
        <v>40</v>
      </c>
      <c r="O147" s="9">
        <v>55</v>
      </c>
      <c r="P147" s="10">
        <v>6513.1224575999995</v>
      </c>
      <c r="Q147" s="10">
        <v>0</v>
      </c>
      <c r="R147" s="10">
        <v>6513.1224575999995</v>
      </c>
      <c r="S147" s="9" t="s">
        <v>100</v>
      </c>
      <c r="T147" s="12" t="s">
        <v>63</v>
      </c>
      <c r="U147" s="11">
        <v>200000</v>
      </c>
      <c r="V147" s="10">
        <v>0</v>
      </c>
      <c r="W147" s="10">
        <v>200000</v>
      </c>
      <c r="X147" s="10">
        <v>0</v>
      </c>
      <c r="Y147" s="10">
        <v>210000</v>
      </c>
      <c r="Z147" s="9" t="s">
        <v>276</v>
      </c>
      <c r="AA147" s="8">
        <v>215138.00000000003</v>
      </c>
      <c r="AB147" s="8">
        <v>0</v>
      </c>
      <c r="AC147" s="8">
        <v>215138.00000000003</v>
      </c>
      <c r="AD147" s="8">
        <v>0</v>
      </c>
      <c r="AE147" s="8">
        <v>0</v>
      </c>
      <c r="AF147" s="8" t="s">
        <v>277</v>
      </c>
      <c r="AG147" s="1" t="s">
        <v>119</v>
      </c>
      <c r="AH147" s="1" t="s">
        <v>72</v>
      </c>
      <c r="AI147" s="1">
        <v>3</v>
      </c>
      <c r="AJ147" s="3" t="s">
        <v>63</v>
      </c>
      <c r="AK147" s="3">
        <v>0</v>
      </c>
      <c r="AL147" s="3" t="e">
        <v>#VALUE!</v>
      </c>
      <c r="AM147" s="3" t="e">
        <v>#VALUE!</v>
      </c>
      <c r="AN147" s="3" t="e">
        <v>#VALUE!</v>
      </c>
      <c r="AO147" s="3" t="e">
        <v>#VALUE!</v>
      </c>
      <c r="AP147" s="3" t="e">
        <v>#VALUE!</v>
      </c>
      <c r="AQ147" s="3" t="e">
        <v>#VALUE!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45858</v>
      </c>
      <c r="AZ147" s="2">
        <v>0</v>
      </c>
      <c r="BA147" s="2">
        <v>0</v>
      </c>
      <c r="BB147" s="2">
        <v>0</v>
      </c>
      <c r="BC147" s="1" t="s">
        <v>117</v>
      </c>
      <c r="BD147" s="56">
        <v>27559.954687222227</v>
      </c>
    </row>
    <row r="148" spans="1:56" ht="27.75" customHeight="1" x14ac:dyDescent="0.45">
      <c r="A148" s="3">
        <v>45601</v>
      </c>
      <c r="B148" s="14" t="s">
        <v>216</v>
      </c>
      <c r="C148" s="9" t="s">
        <v>94</v>
      </c>
      <c r="D148" s="13" t="s">
        <v>151</v>
      </c>
      <c r="E148" s="9">
        <v>23</v>
      </c>
      <c r="F148" s="9">
        <v>37</v>
      </c>
      <c r="G148" s="9" t="s">
        <v>60</v>
      </c>
      <c r="H148" s="9">
        <v>0</v>
      </c>
      <c r="I148" s="9">
        <v>130</v>
      </c>
      <c r="J148" s="9" t="s">
        <v>57</v>
      </c>
      <c r="K148" s="9">
        <v>5</v>
      </c>
      <c r="L148" s="9" t="s">
        <v>92</v>
      </c>
      <c r="M148" s="10">
        <v>24</v>
      </c>
      <c r="N148" s="9">
        <v>40</v>
      </c>
      <c r="O148" s="9">
        <v>55</v>
      </c>
      <c r="P148" s="10">
        <v>6513.1224575999995</v>
      </c>
      <c r="Q148" s="10">
        <v>0</v>
      </c>
      <c r="R148" s="10">
        <v>6513.1224575999995</v>
      </c>
      <c r="S148" s="9" t="s">
        <v>100</v>
      </c>
      <c r="T148" s="12" t="s">
        <v>63</v>
      </c>
      <c r="U148" s="11">
        <v>200000</v>
      </c>
      <c r="V148" s="10">
        <v>0</v>
      </c>
      <c r="W148" s="10">
        <v>200000</v>
      </c>
      <c r="X148" s="10">
        <v>0</v>
      </c>
      <c r="Y148" s="10">
        <v>210000</v>
      </c>
      <c r="Z148" s="9" t="s">
        <v>101</v>
      </c>
      <c r="AA148" s="8">
        <v>215138.00000000003</v>
      </c>
      <c r="AB148" s="8">
        <v>0</v>
      </c>
      <c r="AC148" s="8">
        <v>215138.00000000003</v>
      </c>
      <c r="AD148" s="8">
        <v>0</v>
      </c>
      <c r="AE148" s="8">
        <v>0</v>
      </c>
      <c r="AF148" s="8" t="s">
        <v>277</v>
      </c>
      <c r="AG148" s="1" t="s">
        <v>119</v>
      </c>
      <c r="AH148" s="1" t="s">
        <v>72</v>
      </c>
      <c r="AI148" s="1">
        <v>3</v>
      </c>
      <c r="AJ148" s="3" t="s">
        <v>63</v>
      </c>
      <c r="AK148" s="3">
        <v>0</v>
      </c>
      <c r="AL148" s="3" t="e">
        <v>#VALUE!</v>
      </c>
      <c r="AM148" s="3" t="e">
        <v>#VALUE!</v>
      </c>
      <c r="AN148" s="3" t="e">
        <v>#VALUE!</v>
      </c>
      <c r="AO148" s="3" t="e">
        <v>#VALUE!</v>
      </c>
      <c r="AP148" s="3" t="e">
        <v>#VALUE!</v>
      </c>
      <c r="AQ148" s="3" t="e">
        <v>#VALUE!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45889</v>
      </c>
      <c r="AZ148" s="2">
        <v>0</v>
      </c>
      <c r="BA148" s="2">
        <v>0</v>
      </c>
      <c r="BB148" s="2">
        <v>0</v>
      </c>
      <c r="BC148" s="1" t="s">
        <v>117</v>
      </c>
      <c r="BD148" s="56">
        <v>27559.954687222227</v>
      </c>
    </row>
    <row r="149" spans="1:56" ht="27.75" customHeight="1" x14ac:dyDescent="0.45">
      <c r="A149" s="3">
        <v>45601</v>
      </c>
      <c r="B149" s="14" t="s">
        <v>216</v>
      </c>
      <c r="C149" s="9" t="s">
        <v>94</v>
      </c>
      <c r="D149" s="13" t="s">
        <v>151</v>
      </c>
      <c r="E149" s="9">
        <v>23</v>
      </c>
      <c r="F149" s="9">
        <v>37</v>
      </c>
      <c r="G149" s="9" t="s">
        <v>60</v>
      </c>
      <c r="H149" s="9">
        <v>0</v>
      </c>
      <c r="I149" s="9">
        <v>130</v>
      </c>
      <c r="J149" s="9" t="s">
        <v>57</v>
      </c>
      <c r="K149" s="9">
        <v>5</v>
      </c>
      <c r="L149" s="9" t="s">
        <v>92</v>
      </c>
      <c r="M149" s="10">
        <v>24</v>
      </c>
      <c r="N149" s="9">
        <v>40</v>
      </c>
      <c r="O149" s="9">
        <v>55</v>
      </c>
      <c r="P149" s="10">
        <v>3461.0081427440637</v>
      </c>
      <c r="Q149" s="10">
        <v>0</v>
      </c>
      <c r="R149" s="10">
        <v>3461.0081427440637</v>
      </c>
      <c r="S149" s="9" t="s">
        <v>100</v>
      </c>
      <c r="T149" s="12" t="s">
        <v>63</v>
      </c>
      <c r="U149" s="11">
        <v>106278</v>
      </c>
      <c r="V149" s="10">
        <v>0</v>
      </c>
      <c r="W149" s="10">
        <v>106278</v>
      </c>
      <c r="X149" s="10">
        <v>0</v>
      </c>
      <c r="Y149" s="10">
        <v>111591.90000000001</v>
      </c>
      <c r="Z149" s="9" t="s">
        <v>101</v>
      </c>
      <c r="AA149" s="8">
        <v>114322.18182000001</v>
      </c>
      <c r="AB149" s="8">
        <v>0</v>
      </c>
      <c r="AC149" s="8">
        <v>114322.18182000001</v>
      </c>
      <c r="AD149" s="8">
        <v>0</v>
      </c>
      <c r="AE149" s="8">
        <v>0</v>
      </c>
      <c r="AF149" s="8" t="s">
        <v>277</v>
      </c>
      <c r="AG149" s="1" t="s">
        <v>119</v>
      </c>
      <c r="AH149" s="1" t="s">
        <v>72</v>
      </c>
      <c r="AI149" s="1">
        <v>3</v>
      </c>
      <c r="AJ149" s="3" t="s">
        <v>63</v>
      </c>
      <c r="AK149" s="3">
        <v>0</v>
      </c>
      <c r="AL149" s="3" t="e">
        <v>#VALUE!</v>
      </c>
      <c r="AM149" s="3" t="e">
        <v>#VALUE!</v>
      </c>
      <c r="AN149" s="3" t="e">
        <v>#VALUE!</v>
      </c>
      <c r="AO149" s="3" t="e">
        <v>#VALUE!</v>
      </c>
      <c r="AP149" s="3" t="e">
        <v>#VALUE!</v>
      </c>
      <c r="AQ149" s="3" t="e">
        <v>#VALUE!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117</v>
      </c>
      <c r="BD149" s="56">
        <v>14645.084321243019</v>
      </c>
    </row>
    <row r="150" spans="1:56" ht="27.75" customHeight="1" x14ac:dyDescent="0.45">
      <c r="A150" s="3">
        <v>45601</v>
      </c>
      <c r="B150" s="14" t="s">
        <v>216</v>
      </c>
      <c r="C150" s="9" t="s">
        <v>94</v>
      </c>
      <c r="D150" s="13" t="s">
        <v>151</v>
      </c>
      <c r="E150" s="9">
        <v>23</v>
      </c>
      <c r="F150" s="9">
        <v>37</v>
      </c>
      <c r="G150" s="9" t="s">
        <v>60</v>
      </c>
      <c r="H150" s="9">
        <v>0</v>
      </c>
      <c r="I150" s="9">
        <v>130</v>
      </c>
      <c r="J150" s="9" t="s">
        <v>57</v>
      </c>
      <c r="K150" s="9">
        <v>5</v>
      </c>
      <c r="L150" s="9" t="s">
        <v>92</v>
      </c>
      <c r="M150" s="10">
        <v>24</v>
      </c>
      <c r="N150" s="9">
        <v>40</v>
      </c>
      <c r="O150" s="9">
        <v>55</v>
      </c>
      <c r="P150" s="10">
        <v>0</v>
      </c>
      <c r="Q150" s="10">
        <v>0</v>
      </c>
      <c r="R150" s="10">
        <v>0</v>
      </c>
      <c r="S150" s="9" t="s">
        <v>100</v>
      </c>
      <c r="T150" s="12" t="s">
        <v>137</v>
      </c>
      <c r="U150" s="11">
        <v>10000</v>
      </c>
      <c r="V150" s="10">
        <v>12607</v>
      </c>
      <c r="W150" s="10">
        <v>0</v>
      </c>
      <c r="X150" s="10">
        <v>56730</v>
      </c>
      <c r="Y150" s="10">
        <v>0</v>
      </c>
      <c r="Z150" s="9" t="s">
        <v>276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119</v>
      </c>
      <c r="AH150" s="1" t="s">
        <v>72</v>
      </c>
      <c r="AI150" s="1">
        <v>3</v>
      </c>
      <c r="AJ150" s="3" t="s">
        <v>137</v>
      </c>
      <c r="AK150" s="3">
        <v>0</v>
      </c>
      <c r="AL150" s="3" t="e">
        <v>#VALUE!</v>
      </c>
      <c r="AM150" s="3" t="e">
        <v>#VALUE!</v>
      </c>
      <c r="AN150" s="3" t="e">
        <v>#VALUE!</v>
      </c>
      <c r="AO150" s="3" t="e">
        <v>#VALUE!</v>
      </c>
      <c r="AP150" s="3" t="e">
        <v>#VALUE!</v>
      </c>
      <c r="AQ150" s="3" t="e">
        <v>#VALUE!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 t="s">
        <v>280</v>
      </c>
      <c r="AZ150" s="2">
        <v>0</v>
      </c>
      <c r="BA150" s="2">
        <v>0</v>
      </c>
      <c r="BB150" s="2">
        <v>0</v>
      </c>
      <c r="BC150" s="1" t="s">
        <v>117</v>
      </c>
      <c r="BD150" s="56">
        <v>0</v>
      </c>
    </row>
    <row r="151" spans="1:56" ht="27.75" customHeight="1" x14ac:dyDescent="0.45">
      <c r="A151" s="3">
        <v>45601</v>
      </c>
      <c r="B151" s="14" t="s">
        <v>216</v>
      </c>
      <c r="C151" s="9" t="s">
        <v>94</v>
      </c>
      <c r="D151" s="13" t="s">
        <v>110</v>
      </c>
      <c r="E151" s="9">
        <v>23</v>
      </c>
      <c r="F151" s="9">
        <v>37</v>
      </c>
      <c r="G151" s="9" t="s">
        <v>60</v>
      </c>
      <c r="H151" s="9">
        <v>0</v>
      </c>
      <c r="I151" s="9">
        <v>130</v>
      </c>
      <c r="J151" s="9" t="s">
        <v>57</v>
      </c>
      <c r="K151" s="9">
        <v>5</v>
      </c>
      <c r="L151" s="9" t="s">
        <v>92</v>
      </c>
      <c r="M151" s="10">
        <v>24</v>
      </c>
      <c r="N151" s="9">
        <v>40</v>
      </c>
      <c r="O151" s="9">
        <v>55</v>
      </c>
      <c r="P151" s="10">
        <v>0</v>
      </c>
      <c r="Q151" s="10">
        <v>0</v>
      </c>
      <c r="R151" s="10">
        <v>0</v>
      </c>
      <c r="S151" s="9" t="s">
        <v>100</v>
      </c>
      <c r="T151" s="12" t="s">
        <v>137</v>
      </c>
      <c r="U151" s="11">
        <v>7920</v>
      </c>
      <c r="V151" s="10">
        <v>7920</v>
      </c>
      <c r="W151" s="10">
        <v>0</v>
      </c>
      <c r="X151" s="10">
        <v>12600</v>
      </c>
      <c r="Y151" s="10">
        <v>0</v>
      </c>
      <c r="Z151" s="9" t="s">
        <v>276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119</v>
      </c>
      <c r="AH151" s="1" t="s">
        <v>72</v>
      </c>
      <c r="AI151" s="1">
        <v>3</v>
      </c>
      <c r="AJ151" s="3" t="s">
        <v>137</v>
      </c>
      <c r="AK151" s="3">
        <v>0</v>
      </c>
      <c r="AL151" s="3" t="e">
        <v>#VALUE!</v>
      </c>
      <c r="AM151" s="3" t="e">
        <v>#VALUE!</v>
      </c>
      <c r="AN151" s="3" t="e">
        <v>#VALUE!</v>
      </c>
      <c r="AO151" s="3" t="e">
        <v>#VALUE!</v>
      </c>
      <c r="AP151" s="3" t="e">
        <v>#VALUE!</v>
      </c>
      <c r="AQ151" s="3" t="e">
        <v>#VALUE!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117</v>
      </c>
      <c r="BD151" s="56">
        <v>0</v>
      </c>
    </row>
    <row r="152" spans="1:56" ht="27.75" customHeight="1" x14ac:dyDescent="0.45">
      <c r="A152" s="3">
        <v>0</v>
      </c>
      <c r="B152" s="14">
        <v>0</v>
      </c>
      <c r="C152" s="9">
        <v>0</v>
      </c>
      <c r="D152" s="13">
        <v>0</v>
      </c>
      <c r="E152" s="9">
        <v>23</v>
      </c>
      <c r="F152" s="9">
        <v>37</v>
      </c>
      <c r="G152" s="9">
        <v>0</v>
      </c>
      <c r="H152" s="9">
        <v>0</v>
      </c>
      <c r="I152" s="9">
        <v>128</v>
      </c>
      <c r="J152" s="9" t="s">
        <v>57</v>
      </c>
      <c r="K152" s="9">
        <v>5</v>
      </c>
      <c r="L152" s="9">
        <v>0</v>
      </c>
      <c r="M152" s="10">
        <v>0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>
        <v>0</v>
      </c>
      <c r="T152" s="12"/>
      <c r="U152" s="11">
        <v>0</v>
      </c>
      <c r="V152" s="10">
        <v>0</v>
      </c>
      <c r="W152" s="10">
        <v>0</v>
      </c>
      <c r="X152" s="10">
        <v>0</v>
      </c>
      <c r="Y152" s="10">
        <v>0</v>
      </c>
      <c r="Z152" s="9" t="s">
        <v>101</v>
      </c>
      <c r="AA152" s="8">
        <v>861926.7318200001</v>
      </c>
      <c r="AB152" s="8">
        <v>28504</v>
      </c>
      <c r="AC152" s="8">
        <v>833422.7318200001</v>
      </c>
      <c r="AD152" s="8">
        <v>0</v>
      </c>
      <c r="AE152" s="8">
        <v>0</v>
      </c>
      <c r="AF152" s="8" t="s">
        <v>58</v>
      </c>
      <c r="AG152" s="1" t="s">
        <v>119</v>
      </c>
      <c r="AH152" s="1">
        <v>0</v>
      </c>
      <c r="AI152" s="1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1" t="s">
        <v>118</v>
      </c>
      <c r="BD152" s="56">
        <v>0</v>
      </c>
    </row>
    <row r="153" spans="1:56" ht="27.75" customHeight="1" x14ac:dyDescent="0.45">
      <c r="A153" s="3">
        <v>45782</v>
      </c>
      <c r="B153" s="14" t="s">
        <v>350</v>
      </c>
      <c r="C153" s="9" t="s">
        <v>145</v>
      </c>
      <c r="D153" s="13" t="s">
        <v>59</v>
      </c>
      <c r="E153" s="9">
        <v>26</v>
      </c>
      <c r="F153" s="9">
        <v>39</v>
      </c>
      <c r="G153" s="9" t="s">
        <v>60</v>
      </c>
      <c r="H153" s="9">
        <v>0</v>
      </c>
      <c r="I153" s="9">
        <v>93</v>
      </c>
      <c r="J153" s="9" t="s">
        <v>57</v>
      </c>
      <c r="K153" s="9">
        <v>5</v>
      </c>
      <c r="L153" s="9" t="s">
        <v>93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128</v>
      </c>
      <c r="T153" s="12">
        <v>45814</v>
      </c>
      <c r="U153" s="11">
        <v>5000</v>
      </c>
      <c r="V153" s="10">
        <v>5069</v>
      </c>
      <c r="W153" s="10">
        <v>0</v>
      </c>
      <c r="X153" s="10">
        <v>0</v>
      </c>
      <c r="Y153" s="10">
        <v>0</v>
      </c>
      <c r="Z153" s="9" t="s">
        <v>157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122</v>
      </c>
      <c r="AH153" s="1" t="s">
        <v>77</v>
      </c>
      <c r="AI153" s="1">
        <v>1</v>
      </c>
      <c r="AJ153" s="3">
        <v>45814</v>
      </c>
      <c r="AK153" s="3">
        <v>0</v>
      </c>
      <c r="AL153" s="3">
        <v>0</v>
      </c>
      <c r="AM153" s="3">
        <v>0</v>
      </c>
      <c r="AN153" s="3">
        <v>0</v>
      </c>
      <c r="AO153" s="3">
        <v>45813</v>
      </c>
      <c r="AP153" s="3">
        <v>45809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1" t="s">
        <v>106</v>
      </c>
      <c r="BD153" s="56">
        <v>0</v>
      </c>
    </row>
    <row r="154" spans="1:56" ht="27.75" customHeight="1" x14ac:dyDescent="0.45">
      <c r="A154" s="3">
        <v>45804</v>
      </c>
      <c r="B154" s="14" t="s">
        <v>133</v>
      </c>
      <c r="C154" s="9" t="s">
        <v>145</v>
      </c>
      <c r="D154" s="13" t="s">
        <v>59</v>
      </c>
      <c r="E154" s="9">
        <v>26</v>
      </c>
      <c r="F154" s="9">
        <v>39</v>
      </c>
      <c r="G154" s="9" t="s">
        <v>60</v>
      </c>
      <c r="H154" s="9">
        <v>0</v>
      </c>
      <c r="I154" s="9">
        <v>93</v>
      </c>
      <c r="J154" s="9" t="s">
        <v>57</v>
      </c>
      <c r="K154" s="9">
        <v>5</v>
      </c>
      <c r="L154" s="9" t="s">
        <v>93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128</v>
      </c>
      <c r="T154" s="12">
        <v>45818</v>
      </c>
      <c r="U154" s="11">
        <v>10000</v>
      </c>
      <c r="V154" s="10">
        <v>0</v>
      </c>
      <c r="W154" s="10">
        <v>10000</v>
      </c>
      <c r="X154" s="10">
        <v>0</v>
      </c>
      <c r="Y154" s="10">
        <v>0</v>
      </c>
      <c r="Z154" s="9" t="s">
        <v>85</v>
      </c>
      <c r="AA154" s="8">
        <v>11315.7</v>
      </c>
      <c r="AB154" s="8">
        <v>0</v>
      </c>
      <c r="AC154" s="8">
        <v>11315.7</v>
      </c>
      <c r="AD154" s="8">
        <v>0</v>
      </c>
      <c r="AE154" s="8">
        <v>0</v>
      </c>
      <c r="AF154" s="8">
        <v>0</v>
      </c>
      <c r="AG154" s="1" t="s">
        <v>61</v>
      </c>
      <c r="AH154" s="1" t="s">
        <v>77</v>
      </c>
      <c r="AI154" s="1">
        <v>1</v>
      </c>
      <c r="AJ154" s="3">
        <v>45818</v>
      </c>
      <c r="AK154" s="3">
        <v>0</v>
      </c>
      <c r="AL154" s="3">
        <v>0</v>
      </c>
      <c r="AM154" s="3">
        <v>0</v>
      </c>
      <c r="AN154" s="3">
        <v>0</v>
      </c>
      <c r="AO154" s="3">
        <v>45817</v>
      </c>
      <c r="AP154" s="3">
        <v>45813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1" t="s">
        <v>105</v>
      </c>
      <c r="BD154" s="56">
        <v>913.67990999999995</v>
      </c>
    </row>
    <row r="155" spans="1:56" ht="27.75" customHeight="1" x14ac:dyDescent="0.45">
      <c r="A155" s="3">
        <v>45808</v>
      </c>
      <c r="B155" s="14" t="s">
        <v>449</v>
      </c>
      <c r="C155" s="9" t="s">
        <v>251</v>
      </c>
      <c r="D155" s="13" t="s">
        <v>59</v>
      </c>
      <c r="E155" s="9">
        <v>26</v>
      </c>
      <c r="F155" s="9">
        <v>40</v>
      </c>
      <c r="G155" s="9" t="s">
        <v>60</v>
      </c>
      <c r="H155" s="9">
        <v>0</v>
      </c>
      <c r="I155" s="9">
        <v>95</v>
      </c>
      <c r="J155" s="9" t="s">
        <v>57</v>
      </c>
      <c r="K155" s="9">
        <v>5</v>
      </c>
      <c r="L155" s="9" t="s">
        <v>93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128</v>
      </c>
      <c r="T155" s="12">
        <v>45812</v>
      </c>
      <c r="U155" s="11">
        <v>5000</v>
      </c>
      <c r="V155" s="10">
        <v>0</v>
      </c>
      <c r="W155" s="10">
        <v>5000</v>
      </c>
      <c r="X155" s="10">
        <v>0</v>
      </c>
      <c r="Y155" s="10">
        <v>0</v>
      </c>
      <c r="Z155" s="9" t="s">
        <v>85</v>
      </c>
      <c r="AA155" s="8">
        <v>5797.55</v>
      </c>
      <c r="AB155" s="8">
        <v>0</v>
      </c>
      <c r="AC155" s="8">
        <v>5797.55</v>
      </c>
      <c r="AD155" s="8">
        <v>0</v>
      </c>
      <c r="AE155" s="8">
        <v>0</v>
      </c>
      <c r="AF155" s="8">
        <v>0</v>
      </c>
      <c r="AG155" s="1" t="s">
        <v>119</v>
      </c>
      <c r="AH155" s="1" t="s">
        <v>77</v>
      </c>
      <c r="AI155" s="1">
        <v>1</v>
      </c>
      <c r="AJ155" s="3">
        <v>45812</v>
      </c>
      <c r="AK155" s="3">
        <v>0</v>
      </c>
      <c r="AL155" s="3">
        <v>0</v>
      </c>
      <c r="AM155" s="3">
        <v>0</v>
      </c>
      <c r="AN155" s="3">
        <v>0</v>
      </c>
      <c r="AO155" s="3">
        <v>45811</v>
      </c>
      <c r="AP155" s="3">
        <v>45807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1" t="s">
        <v>105</v>
      </c>
      <c r="BD155" s="56">
        <v>468.1199538888888</v>
      </c>
    </row>
    <row r="156" spans="1:56" ht="27.75" customHeight="1" x14ac:dyDescent="0.45">
      <c r="A156" s="3" t="s">
        <v>141</v>
      </c>
      <c r="B156" s="14" t="s">
        <v>141</v>
      </c>
      <c r="C156" s="9" t="s">
        <v>148</v>
      </c>
      <c r="D156" s="13" t="s">
        <v>59</v>
      </c>
      <c r="E156" s="9">
        <v>26</v>
      </c>
      <c r="F156" s="9">
        <v>42</v>
      </c>
      <c r="G156" s="9" t="s">
        <v>60</v>
      </c>
      <c r="H156" s="9">
        <v>0</v>
      </c>
      <c r="I156" s="9">
        <v>100</v>
      </c>
      <c r="J156" s="9" t="s">
        <v>57</v>
      </c>
      <c r="K156" s="9">
        <v>5</v>
      </c>
      <c r="L156" s="9" t="s">
        <v>93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71</v>
      </c>
      <c r="T156" s="12">
        <v>45838</v>
      </c>
      <c r="U156" s="11">
        <v>40000</v>
      </c>
      <c r="V156" s="10">
        <v>0</v>
      </c>
      <c r="W156" s="10">
        <v>40000</v>
      </c>
      <c r="X156" s="10">
        <v>0</v>
      </c>
      <c r="Y156" s="10">
        <v>0</v>
      </c>
      <c r="Z156" s="9" t="s">
        <v>85</v>
      </c>
      <c r="AA156" s="8">
        <v>48615.600000000006</v>
      </c>
      <c r="AB156" s="8">
        <v>0</v>
      </c>
      <c r="AC156" s="8">
        <v>48615.600000000006</v>
      </c>
      <c r="AD156" s="8">
        <v>0</v>
      </c>
      <c r="AE156" s="8">
        <v>0</v>
      </c>
      <c r="AF156" s="8">
        <v>0</v>
      </c>
      <c r="AG156" s="1" t="s">
        <v>120</v>
      </c>
      <c r="AH156" s="1" t="s">
        <v>77</v>
      </c>
      <c r="AI156" s="1">
        <v>1</v>
      </c>
      <c r="AJ156" s="3">
        <v>45838</v>
      </c>
      <c r="AK156" s="3">
        <v>0</v>
      </c>
      <c r="AL156" s="3">
        <v>0</v>
      </c>
      <c r="AM156" s="3">
        <v>0</v>
      </c>
      <c r="AN156" s="3">
        <v>0</v>
      </c>
      <c r="AO156" s="3">
        <v>45837</v>
      </c>
      <c r="AP156" s="3">
        <v>45833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1" t="s">
        <v>105</v>
      </c>
      <c r="BD156" s="56">
        <v>3925.4396133333335</v>
      </c>
    </row>
    <row r="157" spans="1:56" ht="27.75" customHeight="1" x14ac:dyDescent="0.45">
      <c r="A157" s="3">
        <v>0</v>
      </c>
      <c r="B157" s="14">
        <v>0</v>
      </c>
      <c r="C157" s="9">
        <v>0</v>
      </c>
      <c r="D157" s="13">
        <v>0</v>
      </c>
      <c r="E157" s="9">
        <v>26</v>
      </c>
      <c r="F157" s="9">
        <v>43</v>
      </c>
      <c r="G157" s="9" t="s">
        <v>60</v>
      </c>
      <c r="H157" s="9">
        <v>0</v>
      </c>
      <c r="I157" s="9">
        <v>102</v>
      </c>
      <c r="J157" s="9" t="s">
        <v>57</v>
      </c>
      <c r="K157" s="9">
        <v>5</v>
      </c>
      <c r="L157" s="9">
        <v>0</v>
      </c>
      <c r="M157" s="10">
        <v>0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>
        <v>0</v>
      </c>
      <c r="T157" s="12"/>
      <c r="U157" s="11">
        <v>0</v>
      </c>
      <c r="V157" s="10">
        <v>0</v>
      </c>
      <c r="W157" s="10">
        <v>0</v>
      </c>
      <c r="X157" s="10">
        <v>0</v>
      </c>
      <c r="Y157" s="10">
        <v>0</v>
      </c>
      <c r="Z157" s="9" t="s">
        <v>85</v>
      </c>
      <c r="AA157" s="8">
        <v>77603.350000000006</v>
      </c>
      <c r="AB157" s="8">
        <v>0</v>
      </c>
      <c r="AC157" s="8">
        <v>77603.350000000006</v>
      </c>
      <c r="AD157" s="8">
        <v>0</v>
      </c>
      <c r="AE157" s="8">
        <v>0</v>
      </c>
      <c r="AF157" s="8" t="s">
        <v>58</v>
      </c>
      <c r="AG157" s="1" t="s">
        <v>119</v>
      </c>
      <c r="AH157" s="1">
        <v>0</v>
      </c>
      <c r="AI157" s="1" t="s">
        <v>15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1" t="s">
        <v>105</v>
      </c>
      <c r="BD157" s="56">
        <v>0</v>
      </c>
    </row>
    <row r="158" spans="1:56" ht="27.75" customHeight="1" x14ac:dyDescent="0.45">
      <c r="A158" s="3">
        <v>45806</v>
      </c>
      <c r="B158" s="14" t="s">
        <v>433</v>
      </c>
      <c r="C158" s="9" t="s">
        <v>196</v>
      </c>
      <c r="D158" s="13" t="s">
        <v>434</v>
      </c>
      <c r="E158" s="9">
        <v>26</v>
      </c>
      <c r="F158" s="9">
        <v>41</v>
      </c>
      <c r="G158" s="9" t="s">
        <v>60</v>
      </c>
      <c r="H158" s="9">
        <v>0</v>
      </c>
      <c r="I158" s="9">
        <v>97</v>
      </c>
      <c r="J158" s="9" t="s">
        <v>57</v>
      </c>
      <c r="K158" s="9">
        <v>5</v>
      </c>
      <c r="L158" s="9" t="s">
        <v>92</v>
      </c>
      <c r="M158" s="10">
        <v>27</v>
      </c>
      <c r="N158" s="9">
        <v>43</v>
      </c>
      <c r="O158" s="9">
        <v>40</v>
      </c>
      <c r="P158" s="10">
        <v>114.57174504959998</v>
      </c>
      <c r="Q158" s="10">
        <v>0</v>
      </c>
      <c r="R158" s="10">
        <v>114.57174504959998</v>
      </c>
      <c r="S158" s="9" t="s">
        <v>204</v>
      </c>
      <c r="T158" s="12">
        <v>45817</v>
      </c>
      <c r="U158" s="11">
        <v>4000</v>
      </c>
      <c r="V158" s="10">
        <v>0</v>
      </c>
      <c r="W158" s="10">
        <v>4000</v>
      </c>
      <c r="X158" s="10">
        <v>0</v>
      </c>
      <c r="Y158" s="10">
        <v>4200</v>
      </c>
      <c r="Z158" s="9" t="s">
        <v>157</v>
      </c>
      <c r="AA158" s="8">
        <v>4749.8</v>
      </c>
      <c r="AB158" s="8">
        <v>4749.8</v>
      </c>
      <c r="AC158" s="8">
        <v>0</v>
      </c>
      <c r="AD158" s="8">
        <v>0</v>
      </c>
      <c r="AE158" s="8">
        <v>0</v>
      </c>
      <c r="AF158" s="8">
        <v>0</v>
      </c>
      <c r="AG158" s="1" t="s">
        <v>119</v>
      </c>
      <c r="AH158" s="1" t="s">
        <v>72</v>
      </c>
      <c r="AI158" s="1">
        <v>3</v>
      </c>
      <c r="AJ158" s="3">
        <v>45817</v>
      </c>
      <c r="AK158" s="3">
        <v>0</v>
      </c>
      <c r="AL158" s="3">
        <v>45807</v>
      </c>
      <c r="AM158" s="3">
        <v>45814</v>
      </c>
      <c r="AN158" s="3">
        <v>45815</v>
      </c>
      <c r="AO158" s="3">
        <v>45815</v>
      </c>
      <c r="AP158" s="3">
        <v>45812</v>
      </c>
      <c r="AQ158" s="3">
        <v>45816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1" t="s">
        <v>106</v>
      </c>
      <c r="BD158" s="56">
        <v>0</v>
      </c>
    </row>
    <row r="159" spans="1:56" ht="27.75" customHeight="1" x14ac:dyDescent="0.45">
      <c r="A159" s="3">
        <v>45806</v>
      </c>
      <c r="B159" s="14" t="s">
        <v>433</v>
      </c>
      <c r="C159" s="9" t="s">
        <v>196</v>
      </c>
      <c r="D159" s="13" t="s">
        <v>435</v>
      </c>
      <c r="E159" s="9">
        <v>26</v>
      </c>
      <c r="F159" s="9">
        <v>41</v>
      </c>
      <c r="G159" s="9" t="s">
        <v>60</v>
      </c>
      <c r="H159" s="9">
        <v>0</v>
      </c>
      <c r="I159" s="9">
        <v>97</v>
      </c>
      <c r="J159" s="9" t="s">
        <v>57</v>
      </c>
      <c r="K159" s="9">
        <v>5</v>
      </c>
      <c r="L159" s="9" t="s">
        <v>92</v>
      </c>
      <c r="M159" s="10">
        <v>27</v>
      </c>
      <c r="N159" s="9">
        <v>43</v>
      </c>
      <c r="O159" s="9">
        <v>40</v>
      </c>
      <c r="P159" s="10">
        <v>114.57174504959998</v>
      </c>
      <c r="Q159" s="10">
        <v>0</v>
      </c>
      <c r="R159" s="10">
        <v>114.57174504959998</v>
      </c>
      <c r="S159" s="9" t="s">
        <v>204</v>
      </c>
      <c r="T159" s="12">
        <v>45817</v>
      </c>
      <c r="U159" s="11">
        <v>4000</v>
      </c>
      <c r="V159" s="10">
        <v>0</v>
      </c>
      <c r="W159" s="10">
        <v>4000</v>
      </c>
      <c r="X159" s="10">
        <v>0</v>
      </c>
      <c r="Y159" s="10">
        <v>4200</v>
      </c>
      <c r="Z159" s="9" t="s">
        <v>157</v>
      </c>
      <c r="AA159" s="8">
        <v>4749.8</v>
      </c>
      <c r="AB159" s="8">
        <v>4749.8</v>
      </c>
      <c r="AC159" s="8">
        <v>0</v>
      </c>
      <c r="AD159" s="8">
        <v>0</v>
      </c>
      <c r="AE159" s="8">
        <v>0</v>
      </c>
      <c r="AF159" s="8">
        <v>0</v>
      </c>
      <c r="AG159" s="1" t="s">
        <v>119</v>
      </c>
      <c r="AH159" s="1" t="s">
        <v>72</v>
      </c>
      <c r="AI159" s="1">
        <v>3</v>
      </c>
      <c r="AJ159" s="3">
        <v>45817</v>
      </c>
      <c r="AK159" s="3">
        <v>0</v>
      </c>
      <c r="AL159" s="3">
        <v>45807</v>
      </c>
      <c r="AM159" s="3">
        <v>45814</v>
      </c>
      <c r="AN159" s="3">
        <v>45815</v>
      </c>
      <c r="AO159" s="3">
        <v>45815</v>
      </c>
      <c r="AP159" s="3">
        <v>45812</v>
      </c>
      <c r="AQ159" s="3">
        <v>45816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1" t="s">
        <v>106</v>
      </c>
      <c r="BD159" s="56">
        <v>0</v>
      </c>
    </row>
    <row r="160" spans="1:56" ht="27.75" customHeight="1" x14ac:dyDescent="0.45">
      <c r="A160" s="3">
        <v>0</v>
      </c>
      <c r="B160" s="14">
        <v>0</v>
      </c>
      <c r="C160" s="9">
        <v>0</v>
      </c>
      <c r="D160" s="13">
        <v>0</v>
      </c>
      <c r="E160" s="9">
        <v>26</v>
      </c>
      <c r="F160" s="9">
        <v>43</v>
      </c>
      <c r="G160" s="9">
        <v>0</v>
      </c>
      <c r="H160" s="9">
        <v>0</v>
      </c>
      <c r="I160" s="9">
        <v>100</v>
      </c>
      <c r="J160" s="9" t="s">
        <v>57</v>
      </c>
      <c r="K160" s="9">
        <v>5</v>
      </c>
      <c r="L160" s="9">
        <v>0</v>
      </c>
      <c r="M160" s="10">
        <v>0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>
        <v>0</v>
      </c>
      <c r="T160" s="12"/>
      <c r="U160" s="11">
        <v>0</v>
      </c>
      <c r="V160" s="10">
        <v>0</v>
      </c>
      <c r="W160" s="10">
        <v>0</v>
      </c>
      <c r="X160" s="10">
        <v>0</v>
      </c>
      <c r="Y160" s="10">
        <v>0</v>
      </c>
      <c r="Z160" s="9" t="s">
        <v>157</v>
      </c>
      <c r="AA160" s="8">
        <v>9499.6</v>
      </c>
      <c r="AB160" s="8">
        <v>9499.6</v>
      </c>
      <c r="AC160" s="8">
        <v>0</v>
      </c>
      <c r="AD160" s="8">
        <v>0</v>
      </c>
      <c r="AE160" s="8">
        <v>0</v>
      </c>
      <c r="AF160" s="8" t="s">
        <v>58</v>
      </c>
      <c r="AG160" s="1" t="s">
        <v>122</v>
      </c>
      <c r="AH160" s="1">
        <v>0</v>
      </c>
      <c r="AI160" s="1" t="s">
        <v>15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1" t="s">
        <v>106</v>
      </c>
      <c r="BD160" s="56">
        <v>0</v>
      </c>
    </row>
    <row r="161" spans="1:56" ht="27.75" customHeight="1" x14ac:dyDescent="0.45">
      <c r="A161" s="3" t="s">
        <v>141</v>
      </c>
      <c r="B161" s="14" t="s">
        <v>141</v>
      </c>
      <c r="C161" s="9" t="s">
        <v>113</v>
      </c>
      <c r="D161" s="13" t="s">
        <v>59</v>
      </c>
      <c r="E161" s="9">
        <v>26</v>
      </c>
      <c r="F161" s="9">
        <v>43</v>
      </c>
      <c r="G161" s="9" t="s">
        <v>60</v>
      </c>
      <c r="H161" s="9">
        <v>0</v>
      </c>
      <c r="I161" s="9">
        <v>116</v>
      </c>
      <c r="J161" s="9" t="s">
        <v>57</v>
      </c>
      <c r="K161" s="9">
        <v>5</v>
      </c>
      <c r="L161" s="9" t="s">
        <v>93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114</v>
      </c>
      <c r="T161" s="12">
        <v>45838</v>
      </c>
      <c r="U161" s="11">
        <v>10000</v>
      </c>
      <c r="V161" s="10">
        <v>0</v>
      </c>
      <c r="W161" s="10">
        <v>10000</v>
      </c>
      <c r="X161" s="10">
        <v>0</v>
      </c>
      <c r="Y161" s="10">
        <v>0</v>
      </c>
      <c r="Z161" s="9" t="s">
        <v>223</v>
      </c>
      <c r="AA161" s="8">
        <v>12433.3</v>
      </c>
      <c r="AB161" s="8">
        <v>8978</v>
      </c>
      <c r="AC161" s="8">
        <v>3455.2999999999993</v>
      </c>
      <c r="AD161" s="8">
        <v>0</v>
      </c>
      <c r="AE161" s="8">
        <v>0</v>
      </c>
      <c r="AF161" s="8">
        <v>0</v>
      </c>
      <c r="AG161" s="1" t="s">
        <v>119</v>
      </c>
      <c r="AH161" s="1" t="s">
        <v>77</v>
      </c>
      <c r="AI161" s="1">
        <v>1</v>
      </c>
      <c r="AJ161" s="3">
        <v>45838</v>
      </c>
      <c r="AK161" s="3">
        <v>0</v>
      </c>
      <c r="AL161" s="3">
        <v>0</v>
      </c>
      <c r="AM161" s="3">
        <v>0</v>
      </c>
      <c r="AN161" s="3">
        <v>0</v>
      </c>
      <c r="AO161" s="3">
        <v>45837</v>
      </c>
      <c r="AP161" s="3">
        <v>45833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1" t="s">
        <v>104</v>
      </c>
      <c r="BD161" s="56">
        <v>343.38003555555554</v>
      </c>
    </row>
    <row r="162" spans="1:56" ht="27.75" customHeight="1" x14ac:dyDescent="0.45">
      <c r="A162" s="3" t="s">
        <v>141</v>
      </c>
      <c r="B162" s="14" t="s">
        <v>141</v>
      </c>
      <c r="C162" s="9" t="s">
        <v>113</v>
      </c>
      <c r="D162" s="13" t="s">
        <v>59</v>
      </c>
      <c r="E162" s="9">
        <v>26</v>
      </c>
      <c r="F162" s="9">
        <v>43</v>
      </c>
      <c r="G162" s="9" t="s">
        <v>60</v>
      </c>
      <c r="H162" s="9">
        <v>0</v>
      </c>
      <c r="I162" s="9">
        <v>116</v>
      </c>
      <c r="J162" s="9" t="s">
        <v>57</v>
      </c>
      <c r="K162" s="9">
        <v>5</v>
      </c>
      <c r="L162" s="9" t="s">
        <v>93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114</v>
      </c>
      <c r="T162" s="12">
        <v>45838</v>
      </c>
      <c r="U162" s="11">
        <v>20000</v>
      </c>
      <c r="V162" s="10">
        <v>0</v>
      </c>
      <c r="W162" s="10">
        <v>20000</v>
      </c>
      <c r="X162" s="10">
        <v>0</v>
      </c>
      <c r="Y162" s="10">
        <v>0</v>
      </c>
      <c r="Z162" s="9" t="s">
        <v>223</v>
      </c>
      <c r="AA162" s="8">
        <v>24866.6</v>
      </c>
      <c r="AB162" s="8">
        <v>0</v>
      </c>
      <c r="AC162" s="8">
        <v>24866.6</v>
      </c>
      <c r="AD162" s="8">
        <v>0</v>
      </c>
      <c r="AE162" s="8">
        <v>0</v>
      </c>
      <c r="AF162" s="8">
        <v>0</v>
      </c>
      <c r="AG162" s="1" t="s">
        <v>121</v>
      </c>
      <c r="AH162" s="1" t="s">
        <v>77</v>
      </c>
      <c r="AI162" s="1">
        <v>1</v>
      </c>
      <c r="AJ162" s="3">
        <v>45838</v>
      </c>
      <c r="AK162" s="3">
        <v>0</v>
      </c>
      <c r="AL162" s="3">
        <v>0</v>
      </c>
      <c r="AM162" s="3">
        <v>0</v>
      </c>
      <c r="AN162" s="3">
        <v>0</v>
      </c>
      <c r="AO162" s="3">
        <v>45837</v>
      </c>
      <c r="AP162" s="3">
        <v>45833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1" t="s">
        <v>104</v>
      </c>
      <c r="BD162" s="56">
        <v>2471.1874488888889</v>
      </c>
    </row>
    <row r="163" spans="1:56" ht="27.75" customHeight="1" x14ac:dyDescent="0.45">
      <c r="A163" s="3">
        <v>0</v>
      </c>
      <c r="B163" s="14">
        <v>0</v>
      </c>
      <c r="C163" s="9">
        <v>0</v>
      </c>
      <c r="D163" s="13">
        <v>0</v>
      </c>
      <c r="E163" s="9">
        <v>26</v>
      </c>
      <c r="F163" s="9">
        <v>43</v>
      </c>
      <c r="G163" s="9">
        <v>0</v>
      </c>
      <c r="H163" s="9">
        <v>0</v>
      </c>
      <c r="I163" s="9">
        <v>116</v>
      </c>
      <c r="J163" s="9" t="s">
        <v>57</v>
      </c>
      <c r="K163" s="9">
        <v>5</v>
      </c>
      <c r="L163" s="9">
        <v>0</v>
      </c>
      <c r="M163" s="10">
        <v>0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>
        <v>0</v>
      </c>
      <c r="T163" s="12"/>
      <c r="U163" s="11">
        <v>0</v>
      </c>
      <c r="V163" s="10">
        <v>0</v>
      </c>
      <c r="W163" s="10">
        <v>0</v>
      </c>
      <c r="X163" s="10">
        <v>0</v>
      </c>
      <c r="Y163" s="10">
        <v>0</v>
      </c>
      <c r="Z163" s="9" t="s">
        <v>223</v>
      </c>
      <c r="AA163" s="8">
        <v>37299.899999999994</v>
      </c>
      <c r="AB163" s="8">
        <v>8978</v>
      </c>
      <c r="AC163" s="8">
        <v>28321.899999999998</v>
      </c>
      <c r="AD163" s="8">
        <v>0</v>
      </c>
      <c r="AE163" s="8">
        <v>0</v>
      </c>
      <c r="AF163" s="8" t="s">
        <v>58</v>
      </c>
      <c r="AG163" s="1" t="s">
        <v>122</v>
      </c>
      <c r="AH163" s="1">
        <v>0</v>
      </c>
      <c r="AI163" s="1" t="s">
        <v>15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1" t="s">
        <v>224</v>
      </c>
      <c r="BD163" s="56">
        <v>0</v>
      </c>
    </row>
    <row r="164" spans="1:56" ht="27.75" customHeight="1" x14ac:dyDescent="0.45">
      <c r="A164" s="3">
        <v>45723</v>
      </c>
      <c r="B164" s="14" t="s">
        <v>299</v>
      </c>
      <c r="C164" s="9" t="s">
        <v>113</v>
      </c>
      <c r="D164" s="13" t="s">
        <v>153</v>
      </c>
      <c r="E164" s="9">
        <v>26</v>
      </c>
      <c r="F164" s="9">
        <v>43</v>
      </c>
      <c r="G164" s="9" t="s">
        <v>60</v>
      </c>
      <c r="H164" s="9" t="s">
        <v>66</v>
      </c>
      <c r="I164" s="9">
        <v>150</v>
      </c>
      <c r="J164" s="9" t="s">
        <v>57</v>
      </c>
      <c r="K164" s="9">
        <v>5</v>
      </c>
      <c r="L164" s="9" t="s">
        <v>92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114</v>
      </c>
      <c r="T164" s="12">
        <v>45814</v>
      </c>
      <c r="U164" s="11">
        <v>13693</v>
      </c>
      <c r="V164" s="10">
        <v>13500</v>
      </c>
      <c r="W164" s="10">
        <v>193</v>
      </c>
      <c r="X164" s="10">
        <v>14800</v>
      </c>
      <c r="Y164" s="10">
        <v>0</v>
      </c>
      <c r="Z164" s="9" t="s">
        <v>89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 t="s">
        <v>247</v>
      </c>
      <c r="AG164" s="1" t="s">
        <v>122</v>
      </c>
      <c r="AH164" s="1" t="s">
        <v>68</v>
      </c>
      <c r="AI164" s="1">
        <v>4</v>
      </c>
      <c r="AJ164" s="3">
        <v>45814</v>
      </c>
      <c r="AK164" s="3">
        <v>45810</v>
      </c>
      <c r="AL164" s="3">
        <v>45804</v>
      </c>
      <c r="AM164" s="3">
        <v>45811</v>
      </c>
      <c r="AN164" s="3">
        <v>45812</v>
      </c>
      <c r="AO164" s="3">
        <v>45812</v>
      </c>
      <c r="AP164" s="3">
        <v>45809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69</v>
      </c>
      <c r="AX164" s="2" t="s">
        <v>70</v>
      </c>
      <c r="AY164" s="2" t="s">
        <v>422</v>
      </c>
      <c r="AZ164" s="2">
        <v>0</v>
      </c>
      <c r="BA164" s="2">
        <v>0</v>
      </c>
      <c r="BB164" s="2">
        <v>0</v>
      </c>
      <c r="BC164" s="1" t="s">
        <v>107</v>
      </c>
      <c r="BD164" s="56">
        <v>0</v>
      </c>
    </row>
    <row r="165" spans="1:56" ht="27.75" customHeight="1" x14ac:dyDescent="0.45">
      <c r="A165" s="3">
        <v>45799</v>
      </c>
      <c r="B165" s="14" t="s">
        <v>401</v>
      </c>
      <c r="C165" s="9" t="s">
        <v>113</v>
      </c>
      <c r="D165" s="13" t="s">
        <v>241</v>
      </c>
      <c r="E165" s="9">
        <v>26</v>
      </c>
      <c r="F165" s="9">
        <v>43</v>
      </c>
      <c r="G165" s="9" t="s">
        <v>60</v>
      </c>
      <c r="H165" s="9" t="s">
        <v>66</v>
      </c>
      <c r="I165" s="9">
        <v>150</v>
      </c>
      <c r="J165" s="9" t="s">
        <v>57</v>
      </c>
      <c r="K165" s="9">
        <v>5</v>
      </c>
      <c r="L165" s="9" t="s">
        <v>92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114</v>
      </c>
      <c r="T165" s="12">
        <v>45812</v>
      </c>
      <c r="U165" s="11">
        <v>10000</v>
      </c>
      <c r="V165" s="10">
        <v>997</v>
      </c>
      <c r="W165" s="10">
        <v>9003</v>
      </c>
      <c r="X165" s="10">
        <v>10400</v>
      </c>
      <c r="Y165" s="10">
        <v>0</v>
      </c>
      <c r="Z165" s="9" t="s">
        <v>89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 t="s">
        <v>247</v>
      </c>
      <c r="AG165" s="1" t="s">
        <v>119</v>
      </c>
      <c r="AH165" s="1" t="s">
        <v>68</v>
      </c>
      <c r="AI165" s="1">
        <v>4</v>
      </c>
      <c r="AJ165" s="3">
        <v>45812</v>
      </c>
      <c r="AK165" s="3">
        <v>45808</v>
      </c>
      <c r="AL165" s="3">
        <v>45802</v>
      </c>
      <c r="AM165" s="3">
        <v>45809</v>
      </c>
      <c r="AN165" s="3">
        <v>45810</v>
      </c>
      <c r="AO165" s="3">
        <v>45810</v>
      </c>
      <c r="AP165" s="3">
        <v>45807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69</v>
      </c>
      <c r="AX165" s="2" t="s">
        <v>65</v>
      </c>
      <c r="AY165" s="2">
        <v>0</v>
      </c>
      <c r="AZ165" s="2">
        <v>0</v>
      </c>
      <c r="BA165" s="2">
        <v>0</v>
      </c>
      <c r="BB165" s="2">
        <v>0</v>
      </c>
      <c r="BC165" s="1" t="s">
        <v>107</v>
      </c>
      <c r="BD165" s="56">
        <v>0</v>
      </c>
    </row>
    <row r="166" spans="1:56" ht="27.75" customHeight="1" x14ac:dyDescent="0.45">
      <c r="A166" s="3">
        <v>45799</v>
      </c>
      <c r="B166" s="14" t="s">
        <v>423</v>
      </c>
      <c r="C166" s="9" t="s">
        <v>113</v>
      </c>
      <c r="D166" s="13" t="s">
        <v>59</v>
      </c>
      <c r="E166" s="9">
        <v>26</v>
      </c>
      <c r="F166" s="9">
        <v>43</v>
      </c>
      <c r="G166" s="9" t="s">
        <v>60</v>
      </c>
      <c r="H166" s="9" t="s">
        <v>66</v>
      </c>
      <c r="I166" s="9">
        <v>150</v>
      </c>
      <c r="J166" s="9" t="s">
        <v>57</v>
      </c>
      <c r="K166" s="9">
        <v>5</v>
      </c>
      <c r="L166" s="9" t="s">
        <v>92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114</v>
      </c>
      <c r="T166" s="12">
        <v>45814</v>
      </c>
      <c r="U166" s="11">
        <v>15000</v>
      </c>
      <c r="V166" s="10">
        <v>0</v>
      </c>
      <c r="W166" s="10">
        <v>15000</v>
      </c>
      <c r="X166" s="10">
        <v>0</v>
      </c>
      <c r="Y166" s="10">
        <v>0</v>
      </c>
      <c r="Z166" s="9" t="s">
        <v>89</v>
      </c>
      <c r="AA166" s="8">
        <v>18649.949999999997</v>
      </c>
      <c r="AB166" s="8">
        <v>18649.949999999997</v>
      </c>
      <c r="AC166" s="8">
        <v>0</v>
      </c>
      <c r="AD166" s="8">
        <v>0</v>
      </c>
      <c r="AE166" s="8">
        <v>18649.949999999997</v>
      </c>
      <c r="AF166" s="8" t="s">
        <v>247</v>
      </c>
      <c r="AG166" s="1" t="s">
        <v>119</v>
      </c>
      <c r="AH166" s="1" t="s">
        <v>389</v>
      </c>
      <c r="AI166" s="1">
        <v>2</v>
      </c>
      <c r="AJ166" s="3">
        <v>45814</v>
      </c>
      <c r="AK166" s="3">
        <v>0</v>
      </c>
      <c r="AL166" s="3">
        <v>0</v>
      </c>
      <c r="AM166" s="3">
        <v>0</v>
      </c>
      <c r="AN166" s="3">
        <v>0</v>
      </c>
      <c r="AO166" s="3">
        <v>45812</v>
      </c>
      <c r="AP166" s="3">
        <v>45809</v>
      </c>
      <c r="AQ166" s="3">
        <v>45813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152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1" t="s">
        <v>107</v>
      </c>
      <c r="BD166" s="56">
        <v>0</v>
      </c>
    </row>
    <row r="167" spans="1:56" ht="27.75" customHeight="1" x14ac:dyDescent="0.45">
      <c r="A167" s="3">
        <v>45799</v>
      </c>
      <c r="B167" s="14" t="s">
        <v>424</v>
      </c>
      <c r="C167" s="9" t="s">
        <v>113</v>
      </c>
      <c r="D167" s="13" t="s">
        <v>59</v>
      </c>
      <c r="E167" s="9">
        <v>26</v>
      </c>
      <c r="F167" s="9">
        <v>43</v>
      </c>
      <c r="G167" s="9" t="s">
        <v>60</v>
      </c>
      <c r="H167" s="9" t="s">
        <v>66</v>
      </c>
      <c r="I167" s="9">
        <v>150</v>
      </c>
      <c r="J167" s="9" t="s">
        <v>57</v>
      </c>
      <c r="K167" s="9">
        <v>5</v>
      </c>
      <c r="L167" s="9" t="s">
        <v>92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114</v>
      </c>
      <c r="T167" s="12">
        <v>45825</v>
      </c>
      <c r="U167" s="11">
        <v>15000</v>
      </c>
      <c r="V167" s="10">
        <v>0</v>
      </c>
      <c r="W167" s="10">
        <v>15000</v>
      </c>
      <c r="X167" s="10">
        <v>0</v>
      </c>
      <c r="Y167" s="10">
        <v>0</v>
      </c>
      <c r="Z167" s="9" t="s">
        <v>89</v>
      </c>
      <c r="AA167" s="8">
        <v>18649.949999999997</v>
      </c>
      <c r="AB167" s="8">
        <v>18649.949999999997</v>
      </c>
      <c r="AC167" s="8">
        <v>0</v>
      </c>
      <c r="AD167" s="8">
        <v>0</v>
      </c>
      <c r="AE167" s="8">
        <v>18649.949999999997</v>
      </c>
      <c r="AF167" s="8" t="s">
        <v>247</v>
      </c>
      <c r="AG167" s="1" t="s">
        <v>120</v>
      </c>
      <c r="AH167" s="1" t="s">
        <v>389</v>
      </c>
      <c r="AI167" s="1">
        <v>2</v>
      </c>
      <c r="AJ167" s="3">
        <v>45825</v>
      </c>
      <c r="AK167" s="3">
        <v>0</v>
      </c>
      <c r="AL167" s="3">
        <v>0</v>
      </c>
      <c r="AM167" s="3">
        <v>0</v>
      </c>
      <c r="AN167" s="3">
        <v>0</v>
      </c>
      <c r="AO167" s="3">
        <v>45823</v>
      </c>
      <c r="AP167" s="3">
        <v>45820</v>
      </c>
      <c r="AQ167" s="3">
        <v>45824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152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1" t="s">
        <v>107</v>
      </c>
      <c r="BD167" s="56">
        <v>0</v>
      </c>
    </row>
    <row r="168" spans="1:56" ht="27.75" customHeight="1" x14ac:dyDescent="0.45">
      <c r="A168" s="3">
        <v>0</v>
      </c>
      <c r="B168" s="14">
        <v>0</v>
      </c>
      <c r="C168" s="9">
        <v>0</v>
      </c>
      <c r="D168" s="13">
        <v>0</v>
      </c>
      <c r="E168" s="9">
        <v>26</v>
      </c>
      <c r="F168" s="9">
        <v>43</v>
      </c>
      <c r="G168" s="9">
        <v>0</v>
      </c>
      <c r="H168" s="9">
        <v>0</v>
      </c>
      <c r="I168" s="9">
        <v>120</v>
      </c>
      <c r="J168" s="9" t="s">
        <v>57</v>
      </c>
      <c r="K168" s="9">
        <v>5</v>
      </c>
      <c r="L168" s="9">
        <v>0</v>
      </c>
      <c r="M168" s="10">
        <v>0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>
        <v>0</v>
      </c>
      <c r="T168" s="12"/>
      <c r="U168" s="11">
        <v>0</v>
      </c>
      <c r="V168" s="10">
        <v>0</v>
      </c>
      <c r="W168" s="10">
        <v>0</v>
      </c>
      <c r="X168" s="10">
        <v>0</v>
      </c>
      <c r="Y168" s="10">
        <v>0</v>
      </c>
      <c r="Z168" s="9" t="s">
        <v>89</v>
      </c>
      <c r="AA168" s="8">
        <v>37299.899999999994</v>
      </c>
      <c r="AB168" s="8">
        <v>37299.899999999994</v>
      </c>
      <c r="AC168" s="8">
        <v>0</v>
      </c>
      <c r="AD168" s="8">
        <v>0</v>
      </c>
      <c r="AE168" s="8">
        <v>37299.899999999994</v>
      </c>
      <c r="AF168" s="8" t="s">
        <v>58</v>
      </c>
      <c r="AG168" s="1" t="s">
        <v>122</v>
      </c>
      <c r="AH168" s="1">
        <v>0</v>
      </c>
      <c r="AI168" s="1" t="s">
        <v>15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1" t="s">
        <v>109</v>
      </c>
      <c r="BD168" s="56">
        <v>0</v>
      </c>
    </row>
    <row r="169" spans="1:56" ht="27.75" customHeight="1" x14ac:dyDescent="0.45">
      <c r="A169" s="3">
        <v>45800</v>
      </c>
      <c r="B169" s="14" t="s">
        <v>420</v>
      </c>
      <c r="C169" s="9" t="s">
        <v>158</v>
      </c>
      <c r="D169" s="13" t="s">
        <v>159</v>
      </c>
      <c r="E169" s="9">
        <v>28</v>
      </c>
      <c r="F169" s="9">
        <v>41</v>
      </c>
      <c r="G169" s="9" t="s">
        <v>60</v>
      </c>
      <c r="H169" s="9">
        <v>0</v>
      </c>
      <c r="I169" s="9">
        <v>120</v>
      </c>
      <c r="J169" s="9" t="s">
        <v>57</v>
      </c>
      <c r="K169" s="9">
        <v>3</v>
      </c>
      <c r="L169" s="9" t="s">
        <v>93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71</v>
      </c>
      <c r="T169" s="12">
        <v>45824</v>
      </c>
      <c r="U169" s="11">
        <v>50000</v>
      </c>
      <c r="V169" s="10">
        <v>0</v>
      </c>
      <c r="W169" s="10">
        <v>50000</v>
      </c>
      <c r="X169" s="10">
        <v>0</v>
      </c>
      <c r="Y169" s="10">
        <v>52500</v>
      </c>
      <c r="Z169" s="9" t="s">
        <v>132</v>
      </c>
      <c r="AA169" s="8">
        <v>59372.5</v>
      </c>
      <c r="AB169" s="8">
        <v>23982</v>
      </c>
      <c r="AC169" s="8">
        <v>35390.5</v>
      </c>
      <c r="AD169" s="8">
        <v>0</v>
      </c>
      <c r="AE169" s="8">
        <v>0</v>
      </c>
      <c r="AF169" s="8">
        <v>0</v>
      </c>
      <c r="AG169" s="1" t="s">
        <v>119</v>
      </c>
      <c r="AH169" s="1" t="s">
        <v>160</v>
      </c>
      <c r="AI169" s="1">
        <v>2</v>
      </c>
      <c r="AJ169" s="3">
        <v>45824</v>
      </c>
      <c r="AK169" s="3">
        <v>0</v>
      </c>
      <c r="AL169" s="3">
        <v>45815</v>
      </c>
      <c r="AM169" s="3">
        <v>45822</v>
      </c>
      <c r="AN169" s="3">
        <v>0</v>
      </c>
      <c r="AO169" s="3">
        <v>45823</v>
      </c>
      <c r="AP169" s="3">
        <v>45819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107</v>
      </c>
      <c r="BD169" s="56">
        <v>3977.4989722222226</v>
      </c>
    </row>
    <row r="170" spans="1:56" ht="27.75" customHeight="1" x14ac:dyDescent="0.45">
      <c r="A170" s="3" t="s">
        <v>141</v>
      </c>
      <c r="B170" s="14" t="s">
        <v>141</v>
      </c>
      <c r="C170" s="9" t="s">
        <v>113</v>
      </c>
      <c r="D170" s="13" t="s">
        <v>59</v>
      </c>
      <c r="E170" s="9">
        <v>28</v>
      </c>
      <c r="F170" s="9">
        <v>47</v>
      </c>
      <c r="G170" s="9" t="s">
        <v>60</v>
      </c>
      <c r="H170" s="9" t="s">
        <v>66</v>
      </c>
      <c r="I170" s="9">
        <v>180</v>
      </c>
      <c r="J170" s="9" t="s">
        <v>57</v>
      </c>
      <c r="K170" s="9">
        <v>5</v>
      </c>
      <c r="L170" s="9" t="s">
        <v>93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114</v>
      </c>
      <c r="T170" s="12">
        <v>45838</v>
      </c>
      <c r="U170" s="11">
        <v>10000</v>
      </c>
      <c r="V170" s="10">
        <v>0</v>
      </c>
      <c r="W170" s="10">
        <v>10000</v>
      </c>
      <c r="X170" s="10">
        <v>0</v>
      </c>
      <c r="Y170" s="10">
        <v>0</v>
      </c>
      <c r="Z170" s="9" t="s">
        <v>132</v>
      </c>
      <c r="AA170" s="8">
        <v>13550.900000000001</v>
      </c>
      <c r="AB170" s="8">
        <v>0</v>
      </c>
      <c r="AC170" s="8">
        <v>13550.900000000001</v>
      </c>
      <c r="AD170" s="8">
        <v>0</v>
      </c>
      <c r="AE170" s="8">
        <v>13550.900000000001</v>
      </c>
      <c r="AF170" s="8">
        <v>0</v>
      </c>
      <c r="AG170" s="1">
        <v>0</v>
      </c>
      <c r="AH170" s="1" t="s">
        <v>77</v>
      </c>
      <c r="AI170" s="1">
        <v>1</v>
      </c>
      <c r="AJ170" s="3">
        <v>45838</v>
      </c>
      <c r="AK170" s="3">
        <v>0</v>
      </c>
      <c r="AL170" s="3">
        <v>0</v>
      </c>
      <c r="AM170" s="3">
        <v>0</v>
      </c>
      <c r="AN170" s="3">
        <v>0</v>
      </c>
      <c r="AO170" s="3">
        <v>45837</v>
      </c>
      <c r="AP170" s="3">
        <v>45833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</v>
      </c>
      <c r="AX170" s="2">
        <v>0</v>
      </c>
      <c r="AY170" s="2" t="s">
        <v>395</v>
      </c>
      <c r="AZ170" s="2">
        <v>0</v>
      </c>
      <c r="BA170" s="2">
        <v>0</v>
      </c>
      <c r="BB170" s="2">
        <v>0</v>
      </c>
      <c r="BC170" s="1" t="s">
        <v>107</v>
      </c>
      <c r="BD170" s="56">
        <v>1522.9705944444447</v>
      </c>
    </row>
    <row r="171" spans="1:56" ht="27.75" customHeight="1" x14ac:dyDescent="0.45">
      <c r="A171" s="3">
        <v>0</v>
      </c>
      <c r="B171" s="14">
        <v>0</v>
      </c>
      <c r="C171" s="9">
        <v>0</v>
      </c>
      <c r="D171" s="13">
        <v>0</v>
      </c>
      <c r="E171" s="9">
        <v>28</v>
      </c>
      <c r="F171" s="9">
        <v>43</v>
      </c>
      <c r="G171" s="9">
        <v>0</v>
      </c>
      <c r="H171" s="9">
        <v>0</v>
      </c>
      <c r="I171" s="9">
        <v>130</v>
      </c>
      <c r="J171" s="9" t="s">
        <v>57</v>
      </c>
      <c r="K171" s="9">
        <v>3</v>
      </c>
      <c r="L171" s="9">
        <v>0</v>
      </c>
      <c r="M171" s="10">
        <v>0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>
        <v>0</v>
      </c>
      <c r="T171" s="12"/>
      <c r="U171" s="11">
        <v>0</v>
      </c>
      <c r="V171" s="10">
        <v>0</v>
      </c>
      <c r="W171" s="10">
        <v>0</v>
      </c>
      <c r="X171" s="10">
        <v>0</v>
      </c>
      <c r="Y171" s="10">
        <v>0</v>
      </c>
      <c r="Z171" s="9" t="s">
        <v>132</v>
      </c>
      <c r="AA171" s="8">
        <v>72923.399999999994</v>
      </c>
      <c r="AB171" s="8">
        <v>23982</v>
      </c>
      <c r="AC171" s="8">
        <v>48941.4</v>
      </c>
      <c r="AD171" s="8">
        <v>0</v>
      </c>
      <c r="AE171" s="8">
        <v>13550.900000000001</v>
      </c>
      <c r="AF171" s="8" t="s">
        <v>58</v>
      </c>
      <c r="AG171" s="1">
        <v>0</v>
      </c>
      <c r="AH171" s="1">
        <v>0</v>
      </c>
      <c r="AI171" s="1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1" t="s">
        <v>161</v>
      </c>
      <c r="BD171" s="56">
        <v>0</v>
      </c>
    </row>
  </sheetData>
  <autoFilter ref="A5:BD17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171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29</vt:i4>
      </vt:variant>
      <vt:variant>
        <vt:lpstr>ช่วงที่มีชื่อ</vt:lpstr>
      </vt:variant>
      <vt:variant>
        <vt:i4>7</vt:i4>
      </vt:variant>
    </vt:vector>
  </HeadingPairs>
  <TitlesOfParts>
    <vt:vector size="36" baseType="lpstr">
      <vt:lpstr>Linkสูตรออร์เดอร์  (2)</vt:lpstr>
      <vt:lpstr>4(Order+FC) (-4)</vt:lpstr>
      <vt:lpstr>4(Order+FC)</vt:lpstr>
      <vt:lpstr>7(Order)</vt:lpstr>
      <vt:lpstr>7(Order) แยกลูกค้า</vt:lpstr>
      <vt:lpstr>7(Fc) แยกลูกค้า</vt:lpstr>
      <vt:lpstr>6(Order+Fc) แยกลูกค้า</vt:lpstr>
      <vt:lpstr>6(Order)</vt:lpstr>
      <vt:lpstr>6(Order) แยกลูกค้า</vt:lpstr>
      <vt:lpstr>6(Fc) แยกลูกค้</vt:lpstr>
      <vt:lpstr>ค้างทอ11-6-68</vt:lpstr>
      <vt:lpstr>23-6-68</vt:lpstr>
      <vt:lpstr>21-6-68</vt:lpstr>
      <vt:lpstr>20-6-68</vt:lpstr>
      <vt:lpstr>19-6-68</vt:lpstr>
      <vt:lpstr>18-6-68</vt:lpstr>
      <vt:lpstr>17-6-68</vt:lpstr>
      <vt:lpstr>16-6-68</vt:lpstr>
      <vt:lpstr>14-6-68</vt:lpstr>
      <vt:lpstr>13-6-68</vt:lpstr>
      <vt:lpstr>12-6-68</vt:lpstr>
      <vt:lpstr>11-6-68</vt:lpstr>
      <vt:lpstr>10-6-68</vt:lpstr>
      <vt:lpstr>9-6-68</vt:lpstr>
      <vt:lpstr>7-6-68</vt:lpstr>
      <vt:lpstr>6-6-68</vt:lpstr>
      <vt:lpstr>5-6-68</vt:lpstr>
      <vt:lpstr>4-6-68</vt:lpstr>
      <vt:lpstr>3-6-68</vt:lpstr>
      <vt:lpstr>'6(Fc) แยกลูกค้'!Print_Area</vt:lpstr>
      <vt:lpstr>'6(Order)'!Print_Area</vt:lpstr>
      <vt:lpstr>'6(Order) แยกลูกค้า'!Print_Area</vt:lpstr>
      <vt:lpstr>'6(Order+Fc) แยกลูกค้า'!Print_Area</vt:lpstr>
      <vt:lpstr>'7(Fc) แยกลูกค้า'!Print_Area</vt:lpstr>
      <vt:lpstr>'7(Order)'!Print_Area</vt:lpstr>
      <vt:lpstr>'7(Order)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2025-01-20T04:27:41Z</cp:lastPrinted>
  <dcterms:created xsi:type="dcterms:W3CDTF">2015-02-27T04:16:25Z</dcterms:created>
  <dcterms:modified xsi:type="dcterms:W3CDTF">2025-06-23T04:47:55Z</dcterms:modified>
</cp:coreProperties>
</file>