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72F00DB0-2B38-450F-84FE-B073A53216D9}" xr6:coauthVersionLast="47" xr6:coauthVersionMax="47" xr10:uidLastSave="{00000000-0000-0000-0000-000000000000}"/>
  <bookViews>
    <workbookView xWindow="-120" yWindow="-120" windowWidth="29040" windowHeight="15720" tabRatio="762" firstSheet="4" activeTab="6" xr2:uid="{00000000-000D-0000-FFFF-FFFF00000000}"/>
  </bookViews>
  <sheets>
    <sheet name="Linkสูตรออร์เดอร์  (2)" sheetId="4462" r:id="rId1"/>
    <sheet name="4(Order+FC)" sheetId="4196" r:id="rId2"/>
    <sheet name="9(Order)" sheetId="4189" r:id="rId3"/>
    <sheet name="7(Order) แยกลูกค้า" sheetId="4314" r:id="rId4"/>
    <sheet name="7(Fc) แยกลูกค้า" sheetId="4042" r:id="rId5"/>
    <sheet name="8(Order+Fc) แยกลูกค้า" sheetId="4213" r:id="rId6"/>
    <sheet name="8(Order)" sheetId="4223" r:id="rId7"/>
    <sheet name="6(Order) แยกลูกค้า" sheetId="4123" r:id="rId8"/>
    <sheet name="6(Fc) แยกลูกค้" sheetId="4224" r:id="rId9"/>
    <sheet name="ค้างทอ2-8-68" sheetId="4498" r:id="rId10"/>
    <sheet name="14-8-68" sheetId="4522" r:id="rId11"/>
    <sheet name="13-8-68" sheetId="4521" r:id="rId12"/>
    <sheet name="11-8-68" sheetId="4520" r:id="rId13"/>
    <sheet name="9-8-68" sheetId="4519" r:id="rId14"/>
    <sheet name="8-8-68" sheetId="4518" r:id="rId15"/>
    <sheet name="7-8-68" sheetId="4517" r:id="rId16"/>
    <sheet name="6-8-68" sheetId="4515" r:id="rId17"/>
    <sheet name="5-8-68" sheetId="4514" r:id="rId18"/>
    <sheet name="4-8-68" sheetId="4513" r:id="rId19"/>
    <sheet name="2-8-68" sheetId="4512" r:id="rId20"/>
    <sheet name="1-8-68" sheetId="4511" r:id="rId21"/>
    <sheet name="31-7-68" sheetId="4510" r:id="rId22"/>
    <sheet name="30-7-68" sheetId="4509" r:id="rId23"/>
  </sheets>
  <externalReferences>
    <externalReference r:id="rId24"/>
    <externalReference r:id="rId25"/>
    <externalReference r:id="rId26"/>
  </externalReferences>
  <definedNames>
    <definedName name="_xlnm._FilterDatabase" localSheetId="12" hidden="1">'11-8-68'!$A$5:$BD$196</definedName>
    <definedName name="_xlnm._FilterDatabase" localSheetId="11" hidden="1">'13-8-68'!$A$5:$BD$198</definedName>
    <definedName name="_xlnm._FilterDatabase" localSheetId="10" hidden="1">'14-8-68'!$A$5:$BD$176</definedName>
    <definedName name="_xlnm._FilterDatabase" localSheetId="20" hidden="1">'1-8-68'!$A$5:$BD$197</definedName>
    <definedName name="_xlnm._FilterDatabase" localSheetId="19" hidden="1">'2-8-68'!$A$5:$BD$191</definedName>
    <definedName name="_xlnm._FilterDatabase" localSheetId="22" hidden="1">'30-7-68'!$A$5:$BD$172</definedName>
    <definedName name="_xlnm._FilterDatabase" localSheetId="21" hidden="1">'31-7-68'!$A$5:$BD$179</definedName>
    <definedName name="_xlnm._FilterDatabase" localSheetId="18" hidden="1">'4-8-68'!$A$5:$BD$187</definedName>
    <definedName name="_xlnm._FilterDatabase" localSheetId="17" hidden="1">'5-8-68'!$A$5:$BD$185</definedName>
    <definedName name="_xlnm._FilterDatabase" localSheetId="16" hidden="1">'6-8-68'!$A$5:$BD$196</definedName>
    <definedName name="_xlnm._FilterDatabase" localSheetId="15" hidden="1">'7-8-68'!$A$5:$BD$198</definedName>
    <definedName name="_xlnm._FilterDatabase" localSheetId="14" hidden="1">'8-8-68'!$A$5:$BD$202</definedName>
    <definedName name="_xlnm._FilterDatabase" localSheetId="13" hidden="1">'9-8-68'!$A$5:$BD$197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7">'6(Order) แยกลูกค้า'!$A$4:$G$60</definedName>
    <definedName name="_xlnm.Print_Area" localSheetId="4">'7(Fc) แยกลูกค้า'!$A$1:$H$39</definedName>
    <definedName name="_xlnm.Print_Area" localSheetId="3">'7(Order) แยกลูกค้า'!$A$4:$G$60</definedName>
    <definedName name="_xlnm.Print_Area" localSheetId="6">'8(Order)'!$A$6:$G$25</definedName>
    <definedName name="_xlnm.Print_Area" localSheetId="5">'8(Order+Fc) แยกลูกค้า'!$A$4:$H$56</definedName>
    <definedName name="_xlnm.Print_Area" localSheetId="2">'9(Order)'!$A$6:$G$43</definedName>
    <definedName name="Z_A35135A6_BB02_445F_B09B_908EF37AECE2_.wvu.Cols" localSheetId="12" hidden="1">'11-8-68'!$A:$A,'11-8-68'!$AG:$AG</definedName>
    <definedName name="Z_A35135A6_BB02_445F_B09B_908EF37AECE2_.wvu.Cols" localSheetId="11" hidden="1">'13-8-68'!$A:$A,'13-8-68'!$AG:$AG</definedName>
    <definedName name="Z_A35135A6_BB02_445F_B09B_908EF37AECE2_.wvu.Cols" localSheetId="10" hidden="1">'14-8-68'!$A:$A,'14-8-68'!$AG:$AG</definedName>
    <definedName name="Z_A35135A6_BB02_445F_B09B_908EF37AECE2_.wvu.Cols" localSheetId="20" hidden="1">'1-8-68'!$A:$A,'1-8-68'!$AG:$AG</definedName>
    <definedName name="Z_A35135A6_BB02_445F_B09B_908EF37AECE2_.wvu.Cols" localSheetId="19" hidden="1">'2-8-68'!$A:$A,'2-8-68'!$AG:$AG</definedName>
    <definedName name="Z_A35135A6_BB02_445F_B09B_908EF37AECE2_.wvu.Cols" localSheetId="22" hidden="1">'30-7-68'!$A:$A,'30-7-68'!$AG:$AG</definedName>
    <definedName name="Z_A35135A6_BB02_445F_B09B_908EF37AECE2_.wvu.Cols" localSheetId="21" hidden="1">'31-7-68'!$A:$A,'31-7-68'!$AG:$AG</definedName>
    <definedName name="Z_A35135A6_BB02_445F_B09B_908EF37AECE2_.wvu.Cols" localSheetId="18" hidden="1">'4-8-68'!$A:$A,'4-8-68'!$AG:$AG</definedName>
    <definedName name="Z_A35135A6_BB02_445F_B09B_908EF37AECE2_.wvu.Cols" localSheetId="17" hidden="1">'5-8-68'!$A:$A,'5-8-68'!$AG:$AG</definedName>
    <definedName name="Z_A35135A6_BB02_445F_B09B_908EF37AECE2_.wvu.Cols" localSheetId="16" hidden="1">'6-8-68'!$A:$A,'6-8-68'!$AG:$AG</definedName>
    <definedName name="Z_A35135A6_BB02_445F_B09B_908EF37AECE2_.wvu.Cols" localSheetId="15" hidden="1">'7-8-68'!$A:$A,'7-8-68'!$AG:$AG</definedName>
    <definedName name="Z_A35135A6_BB02_445F_B09B_908EF37AECE2_.wvu.Cols" localSheetId="14" hidden="1">'8-8-68'!$A:$A,'8-8-68'!$AG:$AG</definedName>
    <definedName name="Z_A35135A6_BB02_445F_B09B_908EF37AECE2_.wvu.Cols" localSheetId="13" hidden="1">'9-8-68'!$A:$A,'9-8-68'!$AG:$AG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2" hidden="1">'11-8-68'!$B$5:$AC$196</definedName>
    <definedName name="Z_A35135A6_BB02_445F_B09B_908EF37AECE2_.wvu.FilterData" localSheetId="11" hidden="1">'13-8-68'!$B$5:$AC$198</definedName>
    <definedName name="Z_A35135A6_BB02_445F_B09B_908EF37AECE2_.wvu.FilterData" localSheetId="10" hidden="1">'14-8-68'!$B$5:$AC$176</definedName>
    <definedName name="Z_A35135A6_BB02_445F_B09B_908EF37AECE2_.wvu.FilterData" localSheetId="20" hidden="1">'1-8-68'!$B$5:$AC$197</definedName>
    <definedName name="Z_A35135A6_BB02_445F_B09B_908EF37AECE2_.wvu.FilterData" localSheetId="19" hidden="1">'2-8-68'!$B$5:$AC$191</definedName>
    <definedName name="Z_A35135A6_BB02_445F_B09B_908EF37AECE2_.wvu.FilterData" localSheetId="22" hidden="1">'30-7-68'!$B$5:$AC$172</definedName>
    <definedName name="Z_A35135A6_BB02_445F_B09B_908EF37AECE2_.wvu.FilterData" localSheetId="21" hidden="1">'31-7-68'!$B$5:$AC$179</definedName>
    <definedName name="Z_A35135A6_BB02_445F_B09B_908EF37AECE2_.wvu.FilterData" localSheetId="18" hidden="1">'4-8-68'!$B$5:$AC$187</definedName>
    <definedName name="Z_A35135A6_BB02_445F_B09B_908EF37AECE2_.wvu.FilterData" localSheetId="17" hidden="1">'5-8-68'!$B$5:$AC$185</definedName>
    <definedName name="Z_A35135A6_BB02_445F_B09B_908EF37AECE2_.wvu.FilterData" localSheetId="16" hidden="1">'6-8-68'!$B$5:$AC$196</definedName>
    <definedName name="Z_A35135A6_BB02_445F_B09B_908EF37AECE2_.wvu.FilterData" localSheetId="15" hidden="1">'7-8-68'!$B$5:$AC$198</definedName>
    <definedName name="Z_A35135A6_BB02_445F_B09B_908EF37AECE2_.wvu.FilterData" localSheetId="14" hidden="1">'8-8-68'!$B$5:$AC$202</definedName>
    <definedName name="Z_A35135A6_BB02_445F_B09B_908EF37AECE2_.wvu.FilterData" localSheetId="13" hidden="1">'9-8-68'!$B$5:$AC$197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2" hidden="1">'11-8-68'!$2:$2</definedName>
    <definedName name="Z_A35135A6_BB02_445F_B09B_908EF37AECE2_.wvu.Rows" localSheetId="11" hidden="1">'13-8-68'!$2:$2</definedName>
    <definedName name="Z_A35135A6_BB02_445F_B09B_908EF37AECE2_.wvu.Rows" localSheetId="10" hidden="1">'14-8-68'!$2:$2</definedName>
    <definedName name="Z_A35135A6_BB02_445F_B09B_908EF37AECE2_.wvu.Rows" localSheetId="20" hidden="1">'1-8-68'!$2:$2</definedName>
    <definedName name="Z_A35135A6_BB02_445F_B09B_908EF37AECE2_.wvu.Rows" localSheetId="19" hidden="1">'2-8-68'!$2:$2</definedName>
    <definedName name="Z_A35135A6_BB02_445F_B09B_908EF37AECE2_.wvu.Rows" localSheetId="22" hidden="1">'30-7-68'!$2:$2</definedName>
    <definedName name="Z_A35135A6_BB02_445F_B09B_908EF37AECE2_.wvu.Rows" localSheetId="21" hidden="1">'31-7-68'!$2:$2</definedName>
    <definedName name="Z_A35135A6_BB02_445F_B09B_908EF37AECE2_.wvu.Rows" localSheetId="18" hidden="1">'4-8-68'!$2:$2</definedName>
    <definedName name="Z_A35135A6_BB02_445F_B09B_908EF37AECE2_.wvu.Rows" localSheetId="17" hidden="1">'5-8-68'!$2:$2</definedName>
    <definedName name="Z_A35135A6_BB02_445F_B09B_908EF37AECE2_.wvu.Rows" localSheetId="16" hidden="1">'6-8-68'!$2:$2</definedName>
    <definedName name="Z_A35135A6_BB02_445F_B09B_908EF37AECE2_.wvu.Rows" localSheetId="15" hidden="1">'7-8-68'!$2:$2</definedName>
    <definedName name="Z_A35135A6_BB02_445F_B09B_908EF37AECE2_.wvu.Rows" localSheetId="14" hidden="1">'8-8-68'!$2:$2</definedName>
    <definedName name="Z_A35135A6_BB02_445F_B09B_908EF37AECE2_.wvu.Rows" localSheetId="13" hidden="1">'9-8-68'!$2:$2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22" r:id="rId27"/>
    <pivotCache cacheId="123" r:id="rId28"/>
    <pivotCache cacheId="124" r:id="rId29"/>
    <pivotCache cacheId="125" r:id="rId30"/>
    <pivotCache cacheId="126" r:id="rId31"/>
    <pivotCache cacheId="132" r:id="rId3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M57" i="4213"/>
  <c r="M56" i="4213"/>
  <c r="M53" i="4213"/>
  <c r="S16" i="4498" l="1"/>
  <c r="R16" i="4498"/>
  <c r="Q16" i="4498"/>
  <c r="P16" i="4498"/>
  <c r="O16" i="4498"/>
  <c r="N16" i="4498"/>
  <c r="M16" i="4498"/>
  <c r="L16" i="4498"/>
  <c r="K16" i="4498"/>
  <c r="J16" i="4498"/>
  <c r="I16" i="4498"/>
  <c r="H16" i="4498"/>
  <c r="G16" i="4498"/>
  <c r="F16" i="4498"/>
  <c r="E16" i="4498"/>
  <c r="D16" i="4498"/>
  <c r="C16" i="4498"/>
  <c r="B16" i="4498"/>
  <c r="T15" i="4498"/>
  <c r="T14" i="4498"/>
  <c r="T13" i="4498"/>
  <c r="T12" i="4498"/>
  <c r="T11" i="4498"/>
  <c r="T10" i="4498"/>
  <c r="T9" i="4498"/>
  <c r="T8" i="4498"/>
  <c r="T7" i="4498"/>
  <c r="T6" i="4498"/>
  <c r="T5" i="4498"/>
  <c r="T16" i="4498" l="1"/>
  <c r="L11" i="4223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<sst xmlns="http://schemas.openxmlformats.org/spreadsheetml/2006/main" count="36050" uniqueCount="592">
  <si>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</si>
  <si>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</si>
  <si>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</si>
  <si>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</si>
  <si>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</si>
  <si>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</si>
  <si>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</si>
  <si>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</si>
  <si>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</si>
  <si>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</si>
  <si>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</si>
  <si>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</si>
  <si>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</si>
  <si>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</si>
  <si>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</si>
  <si>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</si>
  <si>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</si>
  <si>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</si>
  <si>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</si>
  <si>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</si>
  <si>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</si>
  <si>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</si>
  <si>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</si>
  <si>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</si>
  <si>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</si>
  <si>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</si>
  <si>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</si>
  <si>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</si>
  <si>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</si>
  <si>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</si>
  <si>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</si>
  <si>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</si>
  <si>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</si>
  <si>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</si>
  <si>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</si>
  <si>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</si>
  <si>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</si>
  <si>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</si>
  <si>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</si>
  <si>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</si>
  <si>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</si>
  <si>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</si>
  <si>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</si>
  <si>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</si>
  <si>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</si>
  <si>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</si>
  <si>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</si>
  <si>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</si>
  <si>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</si>
  <si>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</si>
  <si>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</si>
  <si>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</si>
  <si>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</si>
  <si>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</si>
  <si>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</si>
  <si>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</si>
  <si>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</si>
  <si>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</si>
  <si>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</si>
  <si>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</si>
  <si>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</si>
  <si>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</si>
  <si>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</si>
  <si>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</si>
  <si>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</si>
  <si>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</si>
  <si>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</si>
  <si>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</si>
  <si>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</si>
  <si>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</si>
  <si>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</si>
  <si>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</si>
  <si>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</si>
  <si>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</si>
  <si>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</si>
  <si>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</si>
  <si>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</si>
  <si>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</si>
  <si>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</si>
  <si>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</si>
  <si>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</si>
  <si>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</si>
  <si>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</si>
  <si>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</si>
  <si>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</si>
  <si>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</si>
  <si>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</si>
  <si>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</si>
  <si>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</si>
  <si>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</si>
  <si>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</si>
  <si>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</si>
  <si>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</si>
  <si>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</si>
  <si>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</si>
  <si>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</si>
  <si>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</si>
  <si>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</si>
  <si>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</si>
  <si>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</si>
  <si>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</si>
  <si>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</si>
  <si>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</si>
  <si>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</si>
  <si>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</si>
  <si>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</si>
  <si>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</si>
  <si>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</si>
  <si>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</si>
  <si>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</si>
  <si>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</si>
  <si>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</si>
  <si>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</si>
  <si>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</si>
  <si>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</si>
  <si>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</si>
  <si>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</si>
  <si>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</si>
  <si>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</si>
  <si>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</si>
  <si>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</si>
  <si>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</si>
  <si>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</si>
  <si>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</si>
  <si>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</si>
  <si>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</si>
  <si>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</si>
  <si>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</si>
  <si>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</si>
  <si>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</si>
  <si>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</si>
  <si>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</si>
  <si>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</si>
  <si>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</si>
  <si>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</si>
  <si>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</si>
  <si>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</si>
  <si>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</si>
  <si>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</si>
  <si>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</si>
  <si>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</si>
  <si>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</si>
  <si>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</si>
  <si>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</si>
  <si>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</si>
  <si>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</si>
  <si>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</si>
  <si>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</si>
  <si>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</si>
  <si>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</si>
  <si>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</si>
  <si>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</si>
  <si>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</si>
  <si>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</si>
  <si>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</si>
  <si>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</si>
  <si>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</si>
  <si>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</si>
  <si>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</si>
  <si>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</si>
  <si>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</si>
  <si>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</si>
  <si>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</si>
  <si>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</si>
  <si>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</si>
  <si>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</si>
  <si>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</si>
  <si>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</si>
  <si>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</si>
  <si>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</si>
  <si>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</si>
  <si>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</si>
  <si>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</si>
  <si>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</si>
  <si>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</si>
  <si>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</si>
  <si>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</si>
  <si>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</si>
  <si>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</si>
  <si>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</si>
  <si>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</si>
  <si>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</si>
  <si>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</si>
  <si>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</si>
  <si>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</si>
  <si>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</si>
  <si>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</si>
  <si>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</si>
  <si>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</si>
  <si>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</si>
  <si>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</si>
  <si>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</si>
  <si>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</si>
  <si>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</si>
  <si>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</si>
  <si>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</si>
  <si>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</si>
  <si>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</si>
  <si>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</si>
  <si>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</si>
  <si>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</si>
  <si>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</si>
  <si>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</si>
  <si>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</si>
  <si>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</si>
  <si>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</si>
  <si>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</si>
  <si>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</si>
  <si>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</si>
  <si>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</si>
  <si>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</si>
  <si>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</si>
  <si>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</si>
  <si>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</si>
  <si>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</si>
  <si>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</si>
  <si>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</si>
  <si>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</si>
  <si>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</si>
  <si>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</si>
  <si>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</si>
  <si>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</si>
  <si>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</si>
  <si>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</si>
  <si>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</si>
  <si>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</si>
  <si>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</si>
  <si>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</si>
  <si>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</si>
  <si>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</si>
  <si>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</si>
  <si>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</si>
  <si>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</si>
  <si>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</si>
  <si>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</si>
  <si>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</si>
  <si>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</si>
  <si>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</si>
  <si>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</si>
  <si>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916</t>
  </si>
  <si>
    <t>เฟิร์สคลาส 902</t>
  </si>
  <si>
    <t>MK68-000093</t>
  </si>
  <si>
    <t>SPM 212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</si>
  <si>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</si>
  <si>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</si>
  <si>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</si>
  <si>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</si>
  <si>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</si>
  <si>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</si>
  <si>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</si>
  <si>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</si>
  <si>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</si>
  <si>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</si>
  <si>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</si>
  <si>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</si>
  <si>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</si>
  <si>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</si>
  <si>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</si>
  <si>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</si>
  <si>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</si>
  <si>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</si>
  <si>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</si>
  <si>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</si>
  <si>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</si>
  <si>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</si>
  <si>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</si>
  <si>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</si>
  <si>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</si>
  <si>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</si>
  <si>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</si>
  <si>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</si>
  <si>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</si>
  <si>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</si>
  <si>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ลพบุรี3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</si>
  <si>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</si>
  <si>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</si>
  <si>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</si>
  <si>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</si>
  <si>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</si>
  <si>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</si>
  <si>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</si>
  <si>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</si>
  <si>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</si>
  <si>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</si>
  <si>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</si>
  <si>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</si>
  <si>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</si>
  <si>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</si>
  <si>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</si>
  <si>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</si>
  <si>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</si>
  <si>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</si>
  <si>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</si>
  <si>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</si>
  <si>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</si>
  <si>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WSWTSCL052325650 ผลรวม</t>
  </si>
  <si>
    <t>MK68-000742</t>
  </si>
  <si>
    <t>เคเอ็ม</t>
  </si>
  <si>
    <t>แต้มแดง</t>
  </si>
  <si>
    <t>บะหมี่เตี๊ยว</t>
  </si>
  <si>
    <t>บจก.วีซีเอฟ</t>
  </si>
  <si>
    <t>เพอเฟคค์ 664</t>
  </si>
  <si>
    <t>เพอเฟคค์ 664HP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</si>
  <si>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</si>
  <si>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</si>
  <si>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</si>
  <si>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</si>
  <si>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</si>
  <si>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</si>
  <si>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ฟีล กู๊ด พี6</t>
  </si>
  <si>
    <t>MK68-000804</t>
  </si>
  <si>
    <t>MK68-000820</t>
  </si>
  <si>
    <t>BS</t>
  </si>
  <si>
    <t>MK68-000810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</si>
  <si>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</si>
  <si>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</si>
  <si>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</si>
  <si>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</si>
  <si>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บจก.เอ็นบี</t>
  </si>
  <si>
    <t>WSWT1625800SM ผลรวม</t>
  </si>
  <si>
    <t>WSWT2025850 ผลรวม</t>
  </si>
  <si>
    <t>WSWT19251000SM ผลรวม</t>
  </si>
  <si>
    <t>WB ฟาร์ม F914M 30kg.NM</t>
  </si>
  <si>
    <t>หนองบุญมาก</t>
  </si>
  <si>
    <t>WSWT2125800</t>
  </si>
  <si>
    <t>บจก.บลูฟาโล่</t>
  </si>
  <si>
    <t>ป้ายชื่อแถว</t>
  </si>
  <si>
    <t>ปลาโลมาเทา</t>
  </si>
  <si>
    <t>ถุงเงิน</t>
  </si>
  <si>
    <t>ปลาโลมาแดง</t>
  </si>
  <si>
    <t>ดอกไม้เขียว</t>
  </si>
  <si>
    <t>หีบเพลงฟ้า</t>
  </si>
  <si>
    <t>MK68-000868</t>
  </si>
  <si>
    <t>W30</t>
  </si>
  <si>
    <t>SPM 912</t>
  </si>
  <si>
    <t>MK68-000874</t>
  </si>
  <si>
    <t>MK68-000877</t>
  </si>
  <si>
    <t>ยู-ฟีด รวมหมู</t>
  </si>
  <si>
    <t>MK68-000880</t>
  </si>
  <si>
    <t>SPM195 GOAL</t>
  </si>
  <si>
    <t>MK68-000879</t>
  </si>
  <si>
    <t>VC 100</t>
  </si>
  <si>
    <t>VC 193</t>
  </si>
  <si>
    <t>ขาวแถบใส2</t>
  </si>
  <si>
    <t>WSWTFCL022325650</t>
  </si>
  <si>
    <t>รอส่ง รอลูกค้ามารับเอง</t>
  </si>
  <si>
    <t>MK68-000890</t>
  </si>
  <si>
    <t>ถุงเขียว</t>
  </si>
  <si>
    <t>PDR250226</t>
  </si>
  <si>
    <t>HARD FLOUR</t>
  </si>
  <si>
    <t>MK68-000891</t>
  </si>
  <si>
    <t>PDR250227</t>
  </si>
  <si>
    <t>PDR250228</t>
  </si>
  <si>
    <t>PDR250229</t>
  </si>
  <si>
    <t>ดอกไม้เหลือง</t>
  </si>
  <si>
    <t>FW-Y</t>
  </si>
  <si>
    <t>8S</t>
  </si>
  <si>
    <t>หีบเพลงแดง</t>
  </si>
  <si>
    <t>PDR250230</t>
  </si>
  <si>
    <t>ดอกไม้ม่วง</t>
  </si>
  <si>
    <t>PDR250231</t>
  </si>
  <si>
    <t>แต้มฟ้า</t>
  </si>
  <si>
    <t>หีบเพลงเหลือง</t>
  </si>
  <si>
    <t>WHOLE WHEAT</t>
  </si>
  <si>
    <t>PDR250232</t>
  </si>
  <si>
    <t>NHR-1</t>
  </si>
  <si>
    <t>PDR250233</t>
  </si>
  <si>
    <t>บลูทีมเหลือง</t>
  </si>
  <si>
    <t>MK68-000892</t>
  </si>
  <si>
    <t>มาซู ฟีดซี042</t>
  </si>
  <si>
    <t>MK68-000893</t>
  </si>
  <si>
    <t>มาซู ฟีดจี041</t>
  </si>
  <si>
    <t>MK68-000888</t>
  </si>
  <si>
    <t>โรงสีข้าวธัญญาวัฒน์</t>
  </si>
  <si>
    <t>WSWT1725800</t>
  </si>
  <si>
    <t>MK68-000898</t>
  </si>
  <si>
    <t>A.C.C.ภาษาอังกฤษ 8-118</t>
  </si>
  <si>
    <t>เพอเฟคค์911</t>
  </si>
  <si>
    <t>เพอเฟคค์912</t>
  </si>
  <si>
    <t>สุบรรณ 333</t>
  </si>
  <si>
    <t>MK68-000901</t>
  </si>
  <si>
    <t>MK68-000902</t>
  </si>
  <si>
    <t>MK68-000906</t>
  </si>
  <si>
    <t>MK68-000904</t>
  </si>
  <si>
    <t>MK68-000905</t>
  </si>
  <si>
    <t>300แบน</t>
  </si>
  <si>
    <t>PDR250239</t>
  </si>
  <si>
    <t>คุณสมบัติ นิมวชิรวัฒนา</t>
  </si>
  <si>
    <t>WSWT2021750</t>
  </si>
  <si>
    <t>1/8 8/8 15/8 22/8</t>
  </si>
  <si>
    <t>1/8 4/8 9/8 15/8 22/8</t>
  </si>
  <si>
    <t>MK68-000913</t>
  </si>
  <si>
    <t>MK68-000909</t>
  </si>
  <si>
    <t>PDR250243</t>
  </si>
  <si>
    <t>MK68-000911</t>
  </si>
  <si>
    <t>PDR250235</t>
  </si>
  <si>
    <t>MK68-000910</t>
  </si>
  <si>
    <t>PDR250236</t>
  </si>
  <si>
    <t>PDR250237</t>
  </si>
  <si>
    <t>PDR250238</t>
  </si>
  <si>
    <t>KFM</t>
  </si>
  <si>
    <t>PDR250240</t>
  </si>
  <si>
    <t>PDR250241</t>
  </si>
  <si>
    <t>MK68-000920</t>
  </si>
  <si>
    <t>หจก.ปึงเป้งน้ำ</t>
  </si>
  <si>
    <t>เกลือตรามือ 10กก.</t>
  </si>
  <si>
    <t>MK68-000917</t>
  </si>
  <si>
    <t>บจก.ซิเบลโก้(บางเลน)</t>
  </si>
  <si>
    <t>PORTARYTE B15</t>
  </si>
  <si>
    <t>รอผสม  1200</t>
  </si>
  <si>
    <t>MK68-000918</t>
  </si>
  <si>
    <t>บจก.เอ็นบี ดิสทริบิวชั่น</t>
  </si>
  <si>
    <t>NB FISH 103L</t>
  </si>
  <si>
    <t>NB FISH 202</t>
  </si>
  <si>
    <t>MK68-000919</t>
  </si>
  <si>
    <t>นิค 103B</t>
  </si>
  <si>
    <t>FELDSPAR N15</t>
  </si>
  <si>
    <t>WB เบทาโกร 124 30kg NM</t>
  </si>
  <si>
    <t>WB บาลานส์ 924 30kg NM</t>
  </si>
  <si>
    <t>WB เบทาโกร 323 30kg NM</t>
  </si>
  <si>
    <t>WB เบทาโกร 405 30kg NM</t>
  </si>
  <si>
    <t>WB เบทาโกร 326 30kg NM</t>
  </si>
  <si>
    <t>MK68-000922</t>
  </si>
  <si>
    <t>MK68-000921</t>
  </si>
  <si>
    <t>MK68-000923</t>
  </si>
  <si>
    <t>ลบสี</t>
  </si>
  <si>
    <t>WSWT1725800 ผลรวม</t>
  </si>
  <si>
    <t>WSWT2021750 ผลรวม</t>
  </si>
  <si>
    <t>WSWT2125800 ผลรวม</t>
  </si>
  <si>
    <t>WSWT262575051 ผลรวม</t>
  </si>
  <si>
    <t>MK68-000928</t>
  </si>
  <si>
    <t>MK68-000924</t>
  </si>
  <si>
    <t>MK68-000925</t>
  </si>
  <si>
    <t>MK68-000926</t>
  </si>
  <si>
    <t>MK68-000927</t>
  </si>
  <si>
    <t xml:space="preserve">ลบสี   </t>
  </si>
  <si>
    <t>ของเสียจำนวนมาก</t>
  </si>
  <si>
    <t>MK68-000932</t>
  </si>
  <si>
    <t>กัสโซ่ฟีด 202</t>
  </si>
  <si>
    <t>กัสโซ่ฟีด 101-102</t>
  </si>
  <si>
    <t>MK68-000930</t>
  </si>
  <si>
    <t>เมอรี่ 882S</t>
  </si>
  <si>
    <t>JET 180</t>
  </si>
  <si>
    <t>MK68-000933</t>
  </si>
  <si>
    <t>บจก.มารีน ลีดเดอร์</t>
  </si>
  <si>
    <t>บาลานส์ 957</t>
  </si>
  <si>
    <t xml:space="preserve">เบทาโกร 323 </t>
  </si>
  <si>
    <t>รอส่ง รอลูกค้าโอนเงิน</t>
  </si>
  <si>
    <t>แดนโกรว30(ส้ม)</t>
  </si>
  <si>
    <t>ผ้าเวียดนาม</t>
  </si>
  <si>
    <t>แดนโกรว50(เหลือง)</t>
  </si>
  <si>
    <t>วีโว่ 100</t>
  </si>
  <si>
    <t>แดนโกรวบรีดเดอร์ 60</t>
  </si>
  <si>
    <t>แดนโกรวบรีดเดอร์ 80</t>
  </si>
  <si>
    <t>MK68-000944</t>
  </si>
  <si>
    <t>PDR250250</t>
  </si>
  <si>
    <t>โบว์น้ำเงิน</t>
  </si>
  <si>
    <t>MK68-000945</t>
  </si>
  <si>
    <t>ชามแดง</t>
  </si>
  <si>
    <t>PDR250251</t>
  </si>
  <si>
    <t>KFM-HF</t>
  </si>
  <si>
    <t>PDR250252</t>
  </si>
  <si>
    <t>PDR250253</t>
  </si>
  <si>
    <t>MK68-000948</t>
  </si>
  <si>
    <t>SPM 202</t>
  </si>
  <si>
    <t>MK68-000947</t>
  </si>
  <si>
    <t>SPM 914</t>
  </si>
  <si>
    <t>MK68-000946</t>
  </si>
  <si>
    <t>MK68-000943</t>
  </si>
  <si>
    <t>รอPO</t>
  </si>
  <si>
    <t>MK68-000951</t>
  </si>
  <si>
    <t>MK68-000953</t>
  </si>
  <si>
    <t>MK68-000954</t>
  </si>
  <si>
    <t>MK68-000952</t>
  </si>
  <si>
    <t>MK68-000950</t>
  </si>
  <si>
    <t>SPM4131</t>
  </si>
  <si>
    <t>MK68-000949</t>
  </si>
  <si>
    <t>SPM4132</t>
  </si>
  <si>
    <t>14/8 เย็น  รอสวม 11600</t>
  </si>
  <si>
    <t>18/8 เย็น</t>
  </si>
  <si>
    <t>MK68-000703</t>
  </si>
  <si>
    <t>มาซูฟีดบี 0434</t>
  </si>
  <si>
    <t>คุณสมยศ กิตตินราภรณ์</t>
  </si>
  <si>
    <t>กุ้งปลา</t>
  </si>
  <si>
    <t>A.C.C.ภาษาอังกฤษ</t>
  </si>
  <si>
    <t>เพอเฟคค์ 104Sโกลด์</t>
  </si>
  <si>
    <t>JET 405โปรตีน16%</t>
  </si>
  <si>
    <t>JET 405โปรตีน18%</t>
  </si>
  <si>
    <t>R FEED 405A</t>
  </si>
  <si>
    <t>SPEED PLUS 999 ENG</t>
  </si>
  <si>
    <t>เพอเฟคค์ 912</t>
  </si>
  <si>
    <t>ศรีนคร</t>
  </si>
  <si>
    <t>ศรีนครพันธุ์ข้าว</t>
  </si>
  <si>
    <t>MK68-000958</t>
  </si>
  <si>
    <t>MK68-000959</t>
  </si>
  <si>
    <t>MK68-000957</t>
  </si>
  <si>
    <t>MK68-000956</t>
  </si>
  <si>
    <t>MK68-000960</t>
  </si>
  <si>
    <t>U-FEED U4(เอส)</t>
  </si>
  <si>
    <t>ห้ามเกิน-ขาดได้5%</t>
  </si>
  <si>
    <t>MK68-000961</t>
  </si>
  <si>
    <t>U-FEED U2(เอส)</t>
  </si>
  <si>
    <t>MK68-000963</t>
  </si>
  <si>
    <t>ยู-ฟีด ดี3</t>
  </si>
  <si>
    <t>MK68-000962</t>
  </si>
  <si>
    <t>SPM190 GOAL</t>
  </si>
  <si>
    <t>MK68-000970</t>
  </si>
  <si>
    <t>LMC 20KG</t>
  </si>
  <si>
    <t>20/8เย็น</t>
  </si>
  <si>
    <t>รอโอนเงิน</t>
  </si>
  <si>
    <t>MK68-000968</t>
  </si>
  <si>
    <t>ฟีล กู๊ด 892</t>
  </si>
  <si>
    <t>BLANK FORM</t>
  </si>
  <si>
    <t>FELDSPAR K200BL</t>
  </si>
  <si>
    <t>MK68-000964</t>
  </si>
  <si>
    <t>กลุ่มผู้ผลิตเมล็ดพันธุ์ข้าวศรีนคร</t>
  </si>
  <si>
    <t>บจก.ทีพีเค แอ็ดวานซ์ สตาร์ซ</t>
  </si>
  <si>
    <t>MASTER CHEF</t>
  </si>
  <si>
    <t xml:space="preserve">300กระสอบแบน  </t>
  </si>
  <si>
    <t>13/8เย็น</t>
  </si>
  <si>
    <t>ลบสีจำนวนมาก รอผสม 1000</t>
  </si>
  <si>
    <t>สลับกับหนองบัว</t>
  </si>
  <si>
    <t>MK68-000973</t>
  </si>
  <si>
    <t>บจก.เอ็มทีเอส</t>
  </si>
  <si>
    <t>มังกรเหลือง MTS</t>
  </si>
  <si>
    <t>มังกรส้ม MTS</t>
  </si>
  <si>
    <t>MK68-000974</t>
  </si>
  <si>
    <t>นกทอง</t>
  </si>
  <si>
    <t>แช้มป์เปี้ยนเหลือง</t>
  </si>
  <si>
    <t>MK68-000967</t>
  </si>
  <si>
    <t>แป้งหมักไก่แดงMTS(ถุงในเจาะรู)</t>
  </si>
  <si>
    <t>WSWT2025700</t>
  </si>
  <si>
    <t>U-GOAT14</t>
  </si>
  <si>
    <t>MK68-000966</t>
  </si>
  <si>
    <t>นีโอ พี06</t>
  </si>
  <si>
    <t>วี-ฟีด วี18</t>
  </si>
  <si>
    <t>MK68-000965</t>
  </si>
  <si>
    <t>กัสโซ่ฟีด101-102</t>
  </si>
  <si>
    <t>MK68-000971</t>
  </si>
  <si>
    <t>FELDSPAR SP SPAR A</t>
  </si>
  <si>
    <t>MK68-000972</t>
  </si>
  <si>
    <t>SILICA</t>
  </si>
  <si>
    <t>FELDSPAR N325-GBL</t>
  </si>
  <si>
    <t>MK68-000969</t>
  </si>
  <si>
    <t>ใช้2121670SM</t>
  </si>
  <si>
    <t>P13</t>
  </si>
  <si>
    <t>โมโม่ 492</t>
  </si>
  <si>
    <t>WSWT1425800 ผลรวม</t>
  </si>
  <si>
    <t>WSWT2025700 ผลรวม</t>
  </si>
  <si>
    <t>แชมป์เปี้ยนเหลือง</t>
  </si>
  <si>
    <t>MK68-000988</t>
  </si>
  <si>
    <t>ห่ออัดเบลแบน501</t>
  </si>
  <si>
    <t>MK68-000989</t>
  </si>
  <si>
    <t>MK68-000987</t>
  </si>
  <si>
    <t>MK68-000975</t>
  </si>
  <si>
    <t>นีโอ พี2</t>
  </si>
  <si>
    <t>ยูฟีด บี2</t>
  </si>
  <si>
    <t>MK68-000986</t>
  </si>
  <si>
    <t>ฟีล กู๊ด 893</t>
  </si>
  <si>
    <t>โมโม่ 4131</t>
  </si>
  <si>
    <t>โมโม่ 4132</t>
  </si>
  <si>
    <t>MK68-000955</t>
  </si>
  <si>
    <t>MK68-000990</t>
  </si>
  <si>
    <t>SW 441 PLUS</t>
  </si>
  <si>
    <t>ช้างจีนข้าวหอมชั้นดี(น้ำเงิน)(ถุงในเจาะรู)</t>
  </si>
  <si>
    <t>ทีเจที</t>
  </si>
  <si>
    <t>ลบสีทั้งหมด</t>
  </si>
  <si>
    <t>PDR250260</t>
  </si>
  <si>
    <t>PDR250261</t>
  </si>
  <si>
    <t>MK68-000991</t>
  </si>
  <si>
    <t>MK68-000992</t>
  </si>
  <si>
    <t xml:space="preserve">สลับกับหนองบัว   </t>
  </si>
  <si>
    <t>20/8/2025 เย็น</t>
  </si>
  <si>
    <t>MK68-000994</t>
  </si>
  <si>
    <t>คุณนพวินทร์ รัตนเศรษฐ์เมธา</t>
  </si>
  <si>
    <t>ลุงนัย ฟาร์ม102</t>
  </si>
  <si>
    <t>รอสวมส่ง 13/8ก่อน 500</t>
  </si>
  <si>
    <t>โรงสีธัญญกิจ(ราชบุรี)</t>
  </si>
  <si>
    <t>ราชสีห์ข้าวหอมมะลิ</t>
  </si>
  <si>
    <t>WSWT23211125120SMFX</t>
  </si>
  <si>
    <t>WRWT211125/WRWT21940</t>
  </si>
  <si>
    <t>WROP2301125/WRBR21940</t>
  </si>
  <si>
    <t>MK68-000995</t>
  </si>
  <si>
    <t>บจก.แลบอินเตอร์</t>
  </si>
  <si>
    <t>Soybean Meal</t>
  </si>
  <si>
    <t>มัด100 ใช้สายรัด</t>
  </si>
  <si>
    <t>WSWT23211125120SMFX ผลรวม</t>
  </si>
  <si>
    <t>MK68-000996</t>
  </si>
  <si>
    <t>MK68-000981</t>
  </si>
  <si>
    <t>MK68-000984</t>
  </si>
  <si>
    <t>MK68-000985</t>
  </si>
  <si>
    <t>บจก.ทีเจทีเทรดเดอร์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</si>
</sst>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0" fontId="2" fillId="35" borderId="1" xfId="0" applyFont="1" applyFill="1" applyBorder="1" applyAlignment="1">
      <alignment horizontal="center" vertical="center"/>
    </xf>
    <xf numFmtId="14" fontId="27" fillId="0" borderId="0" xfId="0" applyNumberFormat="1" applyFont="1"/>
    <xf numFmtId="14" fontId="27" fillId="0" borderId="1" xfId="0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40"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pivotCacheDefinition" Target="pivotCache/pivotCacheDefinition4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MK68-000920</v>
          </cell>
          <cell r="C16">
            <v>45860</v>
          </cell>
          <cell r="E16" t="str">
            <v>หจก.ปึงเป้งน้ำ</v>
          </cell>
          <cell r="F16" t="str">
            <v>เกลือตรามือ 10กก.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45884</v>
          </cell>
          <cell r="Z16" t="str">
            <v>500กระสอบแบน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 t="str">
            <v>ลบสีทั้งหมด</v>
          </cell>
          <cell r="AJ16">
            <v>10000</v>
          </cell>
          <cell r="AL16">
            <v>0</v>
          </cell>
          <cell r="AM16">
            <v>10710</v>
          </cell>
          <cell r="AN16">
            <v>0</v>
          </cell>
          <cell r="AO16" t="str">
            <v>WSWT1425800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BZ16" t="str">
            <v>WRWT25800/WRWT25800</v>
          </cell>
          <cell r="CA16">
            <v>0</v>
          </cell>
          <cell r="DL16" t="str">
            <v>P6</v>
          </cell>
          <cell r="DM16">
            <v>4</v>
          </cell>
          <cell r="DN16">
            <v>45884</v>
          </cell>
          <cell r="DP16">
            <v>45879</v>
          </cell>
          <cell r="DQ16">
            <v>45880</v>
          </cell>
          <cell r="DR16">
            <v>45873</v>
          </cell>
          <cell r="DS16">
            <v>45881</v>
          </cell>
          <cell r="DT16">
            <v>45882</v>
          </cell>
          <cell r="DU16">
            <v>45883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MK68-000868</v>
          </cell>
          <cell r="C18">
            <v>45842</v>
          </cell>
          <cell r="E18" t="str">
            <v>พีมินเนอร์</v>
          </cell>
          <cell r="F18" t="str">
            <v>พี-มินเนอร์ นิวพลัส</v>
          </cell>
          <cell r="G18">
            <v>16</v>
          </cell>
          <cell r="H18">
            <v>28</v>
          </cell>
          <cell r="I18" t="str">
            <v>ขาว</v>
          </cell>
          <cell r="J18" t="str">
            <v>ใส</v>
          </cell>
          <cell r="L18">
            <v>56</v>
          </cell>
          <cell r="M18" t="str">
            <v>±</v>
          </cell>
          <cell r="N18">
            <v>5</v>
          </cell>
          <cell r="R18" t="str">
            <v>ไม่</v>
          </cell>
          <cell r="T18">
            <v>19</v>
          </cell>
          <cell r="U18">
            <v>31</v>
          </cell>
          <cell r="V18">
            <v>40</v>
          </cell>
          <cell r="X18" t="str">
            <v>รอส่ง</v>
          </cell>
          <cell r="Z18" t="str">
            <v>500กระสอบ</v>
          </cell>
          <cell r="AA18">
            <v>4000</v>
          </cell>
          <cell r="AB18">
            <v>1.1334313331327999</v>
          </cell>
          <cell r="AC18">
            <v>0</v>
          </cell>
          <cell r="AD18">
            <v>1.1334313331327999</v>
          </cell>
          <cell r="AG18"/>
          <cell r="AI18" t="str">
            <v>รอส่ง รอลูกค้ามารับเอง</v>
          </cell>
          <cell r="AJ18">
            <v>3922</v>
          </cell>
          <cell r="AL18">
            <v>78</v>
          </cell>
          <cell r="AM18">
            <v>5295</v>
          </cell>
          <cell r="AN18">
            <v>0</v>
          </cell>
          <cell r="AO18" t="str">
            <v>WSWT1625800SM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P8</v>
          </cell>
          <cell r="DM18">
            <v>4</v>
          </cell>
          <cell r="DN18" t="str">
            <v>รอส่ง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 t="e">
            <v>#VALUE!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 xml:space="preserve"> /</v>
          </cell>
          <cell r="EG18"/>
          <cell r="EH18"/>
          <cell r="EI18"/>
        </row>
        <row r="19">
          <cell r="B19" t="str">
            <v>ประมาณการ</v>
          </cell>
          <cell r="C19" t="str">
            <v>ประมาณการ</v>
          </cell>
          <cell r="E19" t="str">
            <v>บจก.ซัน ซีเมนต์ โพรเซส</v>
          </cell>
          <cell r="F19" t="str">
            <v>พระอาทิตย์(ปูนนอน-ชริงค์)</v>
          </cell>
          <cell r="G19">
            <v>16</v>
          </cell>
          <cell r="H19">
            <v>25</v>
          </cell>
          <cell r="I19" t="str">
            <v>ขาว</v>
          </cell>
          <cell r="J19" t="str">
            <v>ใส</v>
          </cell>
          <cell r="L19">
            <v>50</v>
          </cell>
          <cell r="M19" t="str">
            <v>±</v>
          </cell>
          <cell r="N19">
            <v>5</v>
          </cell>
          <cell r="R19" t="str">
            <v>บิด</v>
          </cell>
          <cell r="T19">
            <v>19</v>
          </cell>
          <cell r="U19">
            <v>28</v>
          </cell>
          <cell r="V19">
            <v>40</v>
          </cell>
          <cell r="X19" t="str">
            <v>รอแจ้ง</v>
          </cell>
          <cell r="Z19" t="str">
            <v>500กระสอบ</v>
          </cell>
          <cell r="AA19">
            <v>5000</v>
          </cell>
          <cell r="AB19">
            <v>65.624642943999987</v>
          </cell>
          <cell r="AC19">
            <v>0</v>
          </cell>
          <cell r="AD19">
            <v>65.624642943999987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WRWT25800/WRWT25800</v>
          </cell>
          <cell r="CA19">
            <v>210.60551111111116</v>
          </cell>
          <cell r="DL19" t="str">
            <v>P8</v>
          </cell>
          <cell r="DM19">
            <v>4</v>
          </cell>
          <cell r="DN19" t="str">
            <v>รอแจ้ง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 t="str">
            <v xml:space="preserve"> 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WSWT1625800SM</v>
          </cell>
          <cell r="AQ20">
            <v>3702.0499999999997</v>
          </cell>
          <cell r="AR20">
            <v>0</v>
          </cell>
          <cell r="AS20">
            <v>3702.0499999999997</v>
          </cell>
          <cell r="AT20">
            <v>0</v>
          </cell>
          <cell r="AU20">
            <v>3702.0499999999997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/>
          <cell r="J22"/>
          <cell r="L22">
            <v>47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WSWT1621720SMFX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WRWT160720/WRWT21720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 t="str">
            <v>รอแจ้ง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2599</v>
          </cell>
          <cell r="AS24">
            <v>10602.65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729.46232000000009</v>
          </cell>
          <cell r="DL24" t="str">
            <v>P9</v>
          </cell>
          <cell r="DM24">
            <v>3</v>
          </cell>
          <cell r="DN24" t="str">
            <v>รอแจ้ง</v>
          </cell>
          <cell r="DP24" t="e">
            <v>#VALUE!</v>
          </cell>
          <cell r="DQ24"/>
          <cell r="DR24" t="e">
            <v>#VALUE!</v>
          </cell>
          <cell r="DS24" t="e">
            <v>#VALUE!</v>
          </cell>
          <cell r="DT24" t="e">
            <v>#VALUE!</v>
          </cell>
          <cell r="DU24" t="e">
            <v>#VALUE!</v>
          </cell>
          <cell r="DW24" t="e">
            <v>#VALUE!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2599</v>
          </cell>
          <cell r="AS25">
            <v>10602.65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>
            <v>0</v>
          </cell>
          <cell r="C26"/>
          <cell r="E26"/>
          <cell r="F26" t="str">
            <v xml:space="preserve"> </v>
          </cell>
          <cell r="G26">
            <v>18</v>
          </cell>
          <cell r="H26">
            <v>25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/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WSWT1825800SM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BZ26" t="str">
            <v>WRWT180800/WRWT25800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MK68-000974</v>
          </cell>
          <cell r="C27">
            <v>45875</v>
          </cell>
          <cell r="E27" t="str">
            <v>บจก.เอ็กเซลเล้นท์</v>
          </cell>
          <cell r="F27" t="str">
            <v>แชมป์เปี้ยนเหลือง</v>
          </cell>
          <cell r="G27">
            <v>19</v>
          </cell>
          <cell r="H27">
            <v>30</v>
          </cell>
          <cell r="I27" t="str">
            <v>ขาว</v>
          </cell>
          <cell r="J27"/>
          <cell r="L27">
            <v>60</v>
          </cell>
          <cell r="M27" t="str">
            <v>±</v>
          </cell>
          <cell r="N27">
            <v>5</v>
          </cell>
          <cell r="R27" t="str">
            <v>บิด</v>
          </cell>
          <cell r="T27" t="str">
            <v>ไม่สวมถุงใน</v>
          </cell>
          <cell r="U27"/>
          <cell r="V27"/>
          <cell r="X27">
            <v>45885</v>
          </cell>
          <cell r="Z27" t="str">
            <v>500กระสอบ</v>
          </cell>
          <cell r="AA27">
            <v>5000</v>
          </cell>
          <cell r="AB27">
            <v>0</v>
          </cell>
          <cell r="AC27">
            <v>0</v>
          </cell>
          <cell r="AD27">
            <v>0</v>
          </cell>
          <cell r="AG27"/>
          <cell r="AI27"/>
          <cell r="AJ27">
            <v>0</v>
          </cell>
          <cell r="AL27">
            <v>5000</v>
          </cell>
          <cell r="AM27">
            <v>5400</v>
          </cell>
          <cell r="AN27">
            <v>0</v>
          </cell>
          <cell r="AO27" t="str">
            <v>WSWT1925800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P7</v>
          </cell>
          <cell r="DM27">
            <v>2</v>
          </cell>
          <cell r="DN27">
            <v>45885</v>
          </cell>
          <cell r="DP27">
            <v>45880</v>
          </cell>
          <cell r="DQ27"/>
          <cell r="DR27">
            <v>45876</v>
          </cell>
          <cell r="DS27">
            <v>45883</v>
          </cell>
          <cell r="DT27">
            <v>45884</v>
          </cell>
          <cell r="DU27">
            <v>45884</v>
          </cell>
          <cell r="DW27"/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MK68-000951</v>
          </cell>
          <cell r="C28">
            <v>45870</v>
          </cell>
          <cell r="E28" t="str">
            <v>บจก.ซีแมน</v>
          </cell>
          <cell r="F28" t="str">
            <v>W30</v>
          </cell>
          <cell r="G28">
            <v>19</v>
          </cell>
          <cell r="H28">
            <v>28</v>
          </cell>
          <cell r="I28" t="str">
            <v>ขาว</v>
          </cell>
          <cell r="J28"/>
          <cell r="L28">
            <v>56</v>
          </cell>
          <cell r="M28" t="str">
            <v>±</v>
          </cell>
          <cell r="N28">
            <v>5</v>
          </cell>
          <cell r="R28" t="str">
            <v>ไม่</v>
          </cell>
          <cell r="T28">
            <v>20</v>
          </cell>
          <cell r="U28">
            <v>30</v>
          </cell>
          <cell r="V28">
            <v>90</v>
          </cell>
          <cell r="X28">
            <v>45889</v>
          </cell>
          <cell r="Z28" t="str">
            <v>มัด100</v>
          </cell>
          <cell r="AA28">
            <v>40000</v>
          </cell>
          <cell r="AB28">
            <v>1248.9652439999998</v>
          </cell>
          <cell r="AC28">
            <v>0</v>
          </cell>
          <cell r="AD28">
            <v>1248.9652439999998</v>
          </cell>
          <cell r="AG28"/>
          <cell r="AI28"/>
          <cell r="AJ28">
            <v>2500</v>
          </cell>
          <cell r="AL28">
            <v>37500</v>
          </cell>
          <cell r="AM28">
            <v>29350</v>
          </cell>
          <cell r="AN28">
            <v>11182.5</v>
          </cell>
          <cell r="AO28" t="str">
            <v>WSWT1925800</v>
          </cell>
          <cell r="AQ28">
            <v>9216.9519749999999</v>
          </cell>
          <cell r="AR28">
            <v>9216.9519749999999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P9</v>
          </cell>
          <cell r="DM28">
            <v>3</v>
          </cell>
          <cell r="DN28">
            <v>45889</v>
          </cell>
          <cell r="DP28">
            <v>45884</v>
          </cell>
          <cell r="DQ28"/>
          <cell r="DR28">
            <v>45879</v>
          </cell>
          <cell r="DS28">
            <v>45886</v>
          </cell>
          <cell r="DT28">
            <v>45887</v>
          </cell>
          <cell r="DU28">
            <v>45887</v>
          </cell>
          <cell r="DW28">
            <v>45888</v>
          </cell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MK68-000996</v>
          </cell>
          <cell r="C29">
            <v>45882</v>
          </cell>
          <cell r="E29" t="str">
            <v>บจก.เพรซิเดนท์ฟลาวมิลล์</v>
          </cell>
          <cell r="F29" t="str">
            <v>ผึ้งชมพู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45889</v>
          </cell>
          <cell r="Z29" t="str">
            <v>500กระสอบ</v>
          </cell>
          <cell r="AA29">
            <v>30000</v>
          </cell>
          <cell r="AB29">
            <v>0</v>
          </cell>
          <cell r="AC29">
            <v>0</v>
          </cell>
          <cell r="AD29">
            <v>0</v>
          </cell>
          <cell r="AG29" t="str">
            <v>20/8/2025 เย็น</v>
          </cell>
          <cell r="AI29"/>
          <cell r="AJ29">
            <v>0</v>
          </cell>
          <cell r="AL29">
            <v>30000</v>
          </cell>
          <cell r="AM29"/>
          <cell r="AN29">
            <v>31500</v>
          </cell>
          <cell r="AO29" t="str">
            <v>WSWT1925800</v>
          </cell>
          <cell r="AQ29">
            <v>26403.3</v>
          </cell>
          <cell r="AR29">
            <v>26403.3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P7</v>
          </cell>
          <cell r="DM29">
            <v>2</v>
          </cell>
          <cell r="DN29">
            <v>45889</v>
          </cell>
          <cell r="DP29">
            <v>45884</v>
          </cell>
          <cell r="DQ29"/>
          <cell r="DR29">
            <v>45880</v>
          </cell>
          <cell r="DS29">
            <v>45887</v>
          </cell>
          <cell r="DT29">
            <v>45888</v>
          </cell>
          <cell r="DU29">
            <v>45888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บจก.เพรซิเดนท์ฟลาวมิลล์</v>
          </cell>
          <cell r="F30" t="str">
            <v>ผึ้งเหลือง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45925</v>
          </cell>
          <cell r="Z30" t="str">
            <v>500กระสอบ</v>
          </cell>
          <cell r="AA30">
            <v>100000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100000</v>
          </cell>
          <cell r="AM30"/>
          <cell r="AN30">
            <v>105000</v>
          </cell>
          <cell r="AO30" t="str">
            <v>WSWT1925800</v>
          </cell>
          <cell r="AQ30">
            <v>88010.999999999985</v>
          </cell>
          <cell r="AR30">
            <v>5147</v>
          </cell>
          <cell r="AS30">
            <v>82863.999999999985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6017.767822222223</v>
          </cell>
          <cell r="DL30" t="str">
            <v>P7</v>
          </cell>
          <cell r="DM30">
            <v>2</v>
          </cell>
          <cell r="DN30">
            <v>45925</v>
          </cell>
          <cell r="DP30">
            <v>45920</v>
          </cell>
          <cell r="DQ30"/>
          <cell r="DR30">
            <v>45916</v>
          </cell>
          <cell r="DS30">
            <v>45923</v>
          </cell>
          <cell r="DT30">
            <v>45924</v>
          </cell>
          <cell r="DU30">
            <v>45924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45925</v>
          </cell>
          <cell r="Z31" t="str">
            <v>500กระสอบ</v>
          </cell>
          <cell r="AA31">
            <v>25000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25000</v>
          </cell>
          <cell r="AM31"/>
          <cell r="AN31">
            <v>26250</v>
          </cell>
          <cell r="AO31" t="str">
            <v>WSWT1925800</v>
          </cell>
          <cell r="AQ31">
            <v>22002.749999999996</v>
          </cell>
          <cell r="AR31">
            <v>0</v>
          </cell>
          <cell r="AS31">
            <v>22002.749999999996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1597.8885999999998</v>
          </cell>
          <cell r="DL31" t="str">
            <v>P7</v>
          </cell>
          <cell r="DM31">
            <v>2</v>
          </cell>
          <cell r="DN31">
            <v>45925</v>
          </cell>
          <cell r="DP31">
            <v>45920</v>
          </cell>
          <cell r="DQ31"/>
          <cell r="DR31">
            <v>45916</v>
          </cell>
          <cell r="DS31">
            <v>45923</v>
          </cell>
          <cell r="DT31">
            <v>45924</v>
          </cell>
          <cell r="DU31">
            <v>45924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บจก.ไลม์มาสเตอร์</v>
          </cell>
          <cell r="F32" t="str">
            <v>LMC 25 kg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64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35</v>
          </cell>
          <cell r="V32">
            <v>40</v>
          </cell>
          <cell r="X32">
            <v>45925</v>
          </cell>
          <cell r="Z32" t="str">
            <v>500กระสอบแบน</v>
          </cell>
          <cell r="AA32">
            <v>20000</v>
          </cell>
          <cell r="AB32">
            <v>341.36903080895991</v>
          </cell>
          <cell r="AC32">
            <v>0</v>
          </cell>
          <cell r="AD32">
            <v>341.36903080895991</v>
          </cell>
          <cell r="AG32"/>
          <cell r="AI32"/>
          <cell r="AJ32">
            <v>233</v>
          </cell>
          <cell r="AL32">
            <v>19767</v>
          </cell>
          <cell r="AM32"/>
          <cell r="AN32">
            <v>20755.350000000002</v>
          </cell>
          <cell r="AO32" t="str">
            <v>WSWT1925800</v>
          </cell>
          <cell r="AQ32">
            <v>18501.714330000003</v>
          </cell>
          <cell r="AR32">
            <v>0</v>
          </cell>
          <cell r="AS32">
            <v>18501.714330000003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1343.6356095653334</v>
          </cell>
          <cell r="DL32" t="str">
            <v>P9</v>
          </cell>
          <cell r="DM32">
            <v>3</v>
          </cell>
          <cell r="DN32">
            <v>45925</v>
          </cell>
          <cell r="DP32">
            <v>45920</v>
          </cell>
          <cell r="DQ32"/>
          <cell r="DR32">
            <v>45915</v>
          </cell>
          <cell r="DS32">
            <v>45922</v>
          </cell>
          <cell r="DT32">
            <v>45923</v>
          </cell>
          <cell r="DU32">
            <v>45923</v>
          </cell>
          <cell r="DW32">
            <v>45924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164135.71630500001</v>
          </cell>
          <cell r="AR33">
            <v>40767.251974999999</v>
          </cell>
          <cell r="AS33">
            <v>123368.46432999999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MK68-000988</v>
          </cell>
          <cell r="C34">
            <v>45877</v>
          </cell>
          <cell r="E34" t="str">
            <v>บจก.เคอรี่ฟลาวมิลล์</v>
          </cell>
          <cell r="F34" t="str">
            <v>FW-Y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ไม่</v>
          </cell>
          <cell r="T34" t="str">
            <v>ไม่สวมถุงใน</v>
          </cell>
          <cell r="U34"/>
          <cell r="V34"/>
          <cell r="X34">
            <v>45885</v>
          </cell>
          <cell r="Z34" t="str">
            <v>ห่ออัดเบลแบน501</v>
          </cell>
          <cell r="AA34">
            <v>10000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PDR250260</v>
          </cell>
          <cell r="AJ34">
            <v>10000</v>
          </cell>
          <cell r="AL34">
            <v>0</v>
          </cell>
          <cell r="AM34">
            <v>10410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45885</v>
          </cell>
          <cell r="DP34">
            <v>45880</v>
          </cell>
          <cell r="DQ34"/>
          <cell r="DR34">
            <v>45876</v>
          </cell>
          <cell r="DS34">
            <v>45883</v>
          </cell>
          <cell r="DT34">
            <v>45884</v>
          </cell>
          <cell r="DU34">
            <v>45884</v>
          </cell>
          <cell r="DW34"/>
          <cell r="DX34"/>
          <cell r="DY34"/>
          <cell r="DZ34"/>
          <cell r="EB34"/>
          <cell r="EC34" t="str">
            <v>งานพิมพ์</v>
          </cell>
          <cell r="ED34"/>
          <cell r="EG34"/>
          <cell r="EH34"/>
          <cell r="EI34"/>
        </row>
        <row r="35">
          <cell r="B35" t="str">
            <v>MK68-000910</v>
          </cell>
          <cell r="C35">
            <v>45857</v>
          </cell>
          <cell r="E35" t="str">
            <v>บจก.เคอรี่ฟลาวมิลล์</v>
          </cell>
          <cell r="F35" t="str">
            <v>ถุงทองแซนวิช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45885</v>
          </cell>
          <cell r="Z35" t="str">
            <v>ห่ออัดเบลแบน500</v>
          </cell>
          <cell r="AA35">
            <v>10000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PDR250240</v>
          </cell>
          <cell r="AJ35">
            <v>10000</v>
          </cell>
          <cell r="AL35">
            <v>0</v>
          </cell>
          <cell r="AM35">
            <v>10300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45885</v>
          </cell>
          <cell r="DP35">
            <v>45880</v>
          </cell>
          <cell r="DQ35"/>
          <cell r="DR35">
            <v>45876</v>
          </cell>
          <cell r="DS35">
            <v>45883</v>
          </cell>
          <cell r="DT35">
            <v>45884</v>
          </cell>
          <cell r="DU35">
            <v>45884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MK68-000910</v>
          </cell>
          <cell r="C36">
            <v>45857</v>
          </cell>
          <cell r="E36" t="str">
            <v>บจก.เคอรี่ฟลาวมิลล์</v>
          </cell>
          <cell r="F36" t="str">
            <v>ถุงเงิน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45885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PDR250240</v>
          </cell>
          <cell r="AJ36">
            <v>5000</v>
          </cell>
          <cell r="AL36">
            <v>0</v>
          </cell>
          <cell r="AM36">
            <v>5250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45885</v>
          </cell>
          <cell r="DP36">
            <v>45880</v>
          </cell>
          <cell r="DQ36"/>
          <cell r="DR36">
            <v>45876</v>
          </cell>
          <cell r="DS36">
            <v>45883</v>
          </cell>
          <cell r="DT36">
            <v>45884</v>
          </cell>
          <cell r="DU36">
            <v>45884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MK68-000910</v>
          </cell>
          <cell r="C37">
            <v>45857</v>
          </cell>
          <cell r="E37" t="str">
            <v>บจก.เคอรี่ฟลาวมิลล์</v>
          </cell>
          <cell r="F37" t="str">
            <v>ปลาโลมาแดง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45885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PDR250240</v>
          </cell>
          <cell r="AJ37">
            <v>5000</v>
          </cell>
          <cell r="AL37">
            <v>0</v>
          </cell>
          <cell r="AM37">
            <v>5200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45885</v>
          </cell>
          <cell r="DP37">
            <v>45880</v>
          </cell>
          <cell r="DQ37"/>
          <cell r="DR37">
            <v>45876</v>
          </cell>
          <cell r="DS37">
            <v>45883</v>
          </cell>
          <cell r="DT37">
            <v>45884</v>
          </cell>
          <cell r="DU37">
            <v>45884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MK68-000989</v>
          </cell>
          <cell r="C38">
            <v>45877</v>
          </cell>
          <cell r="E38" t="str">
            <v>บจก.เคอรี่ฟลาวมิลล์</v>
          </cell>
          <cell r="F38" t="str">
            <v>เคเอ็ม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ไม่</v>
          </cell>
          <cell r="T38" t="str">
            <v>ไม่สวมถุงใน</v>
          </cell>
          <cell r="U38"/>
          <cell r="V38"/>
          <cell r="X38">
            <v>45888</v>
          </cell>
          <cell r="Z38" t="str">
            <v>ห่ออัดเบลแบน501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PDR250261</v>
          </cell>
          <cell r="AJ38">
            <v>0</v>
          </cell>
          <cell r="AL38">
            <v>5000</v>
          </cell>
          <cell r="AM38"/>
          <cell r="AN38">
            <v>5250</v>
          </cell>
          <cell r="AO38" t="str">
            <v>WSWT1921720</v>
          </cell>
          <cell r="AQ38">
            <v>4679.9500000000007</v>
          </cell>
          <cell r="AR38">
            <v>4679.9500000000007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45888</v>
          </cell>
          <cell r="DP38">
            <v>45883</v>
          </cell>
          <cell r="DQ38"/>
          <cell r="DR38">
            <v>45879</v>
          </cell>
          <cell r="DS38">
            <v>45886</v>
          </cell>
          <cell r="DT38">
            <v>45887</v>
          </cell>
          <cell r="DU38">
            <v>45887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/>
          <cell r="EG38"/>
          <cell r="EH38"/>
          <cell r="EI38"/>
        </row>
        <row r="39">
          <cell r="B39" t="str">
            <v>MK68-000910</v>
          </cell>
          <cell r="C39">
            <v>45857</v>
          </cell>
          <cell r="E39" t="str">
            <v>บจก.เคอรี่ฟลาวมิลล์</v>
          </cell>
          <cell r="F39" t="str">
            <v>แต้มแดง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45888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PDR250241</v>
          </cell>
          <cell r="AJ39">
            <v>0</v>
          </cell>
          <cell r="AL39">
            <v>5000</v>
          </cell>
          <cell r="AM39"/>
          <cell r="AN39">
            <v>5250</v>
          </cell>
          <cell r="AO39" t="str">
            <v>WSWT1921720</v>
          </cell>
          <cell r="AQ39">
            <v>4679.9500000000007</v>
          </cell>
          <cell r="AR39">
            <v>4679.9500000000007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45888</v>
          </cell>
          <cell r="DP39">
            <v>45883</v>
          </cell>
          <cell r="DQ39"/>
          <cell r="DR39">
            <v>45879</v>
          </cell>
          <cell r="DS39">
            <v>45886</v>
          </cell>
          <cell r="DT39">
            <v>45887</v>
          </cell>
          <cell r="DU39">
            <v>45887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MK68-000910</v>
          </cell>
          <cell r="C40">
            <v>45857</v>
          </cell>
          <cell r="E40" t="str">
            <v>บจก.เคอรี่ฟลาวมิลล์</v>
          </cell>
          <cell r="F40" t="str">
            <v>ดอกไม้เขียว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45888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PDR250241</v>
          </cell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4679.9500000000007</v>
          </cell>
          <cell r="AR40">
            <v>4679.9500000000007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45888</v>
          </cell>
          <cell r="DP40">
            <v>45883</v>
          </cell>
          <cell r="DQ40"/>
          <cell r="DR40">
            <v>45879</v>
          </cell>
          <cell r="DS40">
            <v>45886</v>
          </cell>
          <cell r="DT40">
            <v>45887</v>
          </cell>
          <cell r="DU40">
            <v>45887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MK68-000910</v>
          </cell>
          <cell r="C41">
            <v>45857</v>
          </cell>
          <cell r="E41" t="str">
            <v>บจก.เคอรี่ฟลาวมิลล์</v>
          </cell>
          <cell r="F41" t="str">
            <v>ถุงเขียว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45888</v>
          </cell>
          <cell r="Z41" t="str">
            <v>ห่ออัดเบลแบน500</v>
          </cell>
          <cell r="AA41">
            <v>10000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PDR250241</v>
          </cell>
          <cell r="AJ41">
            <v>10000</v>
          </cell>
          <cell r="AL41">
            <v>0</v>
          </cell>
          <cell r="AM41">
            <v>11100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45888</v>
          </cell>
          <cell r="DP41">
            <v>45883</v>
          </cell>
          <cell r="DQ41"/>
          <cell r="DR41">
            <v>45879</v>
          </cell>
          <cell r="DS41">
            <v>45886</v>
          </cell>
          <cell r="DT41">
            <v>45887</v>
          </cell>
          <cell r="DU41">
            <v>45887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MK68-000944</v>
          </cell>
          <cell r="C42">
            <v>45869</v>
          </cell>
          <cell r="E42" t="str">
            <v>บจก.เคอรี่ฟลาวมิลล์</v>
          </cell>
          <cell r="F42" t="str">
            <v>บะหมี่เตี๊ยว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45890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PDR250250</v>
          </cell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4679.9500000000007</v>
          </cell>
          <cell r="AR42">
            <v>4679.9500000000007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45890</v>
          </cell>
          <cell r="DP42">
            <v>45885</v>
          </cell>
          <cell r="DQ42"/>
          <cell r="DR42">
            <v>45881</v>
          </cell>
          <cell r="DS42">
            <v>45888</v>
          </cell>
          <cell r="DT42">
            <v>45889</v>
          </cell>
          <cell r="DU42">
            <v>45889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MK68-000944</v>
          </cell>
          <cell r="C43">
            <v>45869</v>
          </cell>
          <cell r="E43" t="str">
            <v>บจก.เคอรี่ฟลาวมิลล์</v>
          </cell>
          <cell r="F43" t="str">
            <v>ดอกไม้แดง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45890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PDR250250</v>
          </cell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4679.9500000000007</v>
          </cell>
          <cell r="AR43">
            <v>4679.9500000000007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45890</v>
          </cell>
          <cell r="DP43">
            <v>45885</v>
          </cell>
          <cell r="DQ43"/>
          <cell r="DR43">
            <v>45881</v>
          </cell>
          <cell r="DS43">
            <v>45888</v>
          </cell>
          <cell r="DT43">
            <v>45889</v>
          </cell>
          <cell r="DU43">
            <v>45889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MK68-000944</v>
          </cell>
          <cell r="C44">
            <v>45869</v>
          </cell>
          <cell r="E44" t="str">
            <v>บจก.เคอรี่ฟลาวมิลล์</v>
          </cell>
          <cell r="F44" t="str">
            <v>โบว์น้ำเงิน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45890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PDR250250</v>
          </cell>
          <cell r="AJ44">
            <v>0</v>
          </cell>
          <cell r="AL44">
            <v>5000</v>
          </cell>
          <cell r="AM44"/>
          <cell r="AN44">
            <v>5250</v>
          </cell>
          <cell r="AO44" t="str">
            <v>WSWT1921720</v>
          </cell>
          <cell r="AQ44">
            <v>4679.9500000000007</v>
          </cell>
          <cell r="AR44">
            <v>4679.9500000000007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45890</v>
          </cell>
          <cell r="DP44">
            <v>45885</v>
          </cell>
          <cell r="DQ44"/>
          <cell r="DR44">
            <v>45881</v>
          </cell>
          <cell r="DS44">
            <v>45888</v>
          </cell>
          <cell r="DT44">
            <v>45889</v>
          </cell>
          <cell r="DU44">
            <v>45889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MK68-000944</v>
          </cell>
          <cell r="C45">
            <v>45869</v>
          </cell>
          <cell r="E45" t="str">
            <v>บจก.เคอรี่ฟลาวมิลล์</v>
          </cell>
          <cell r="F45" t="str">
            <v>บลูทีมเหลือง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45890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PDR250250</v>
          </cell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4679.9500000000007</v>
          </cell>
          <cell r="AR45">
            <v>4679.9500000000007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45890</v>
          </cell>
          <cell r="DP45">
            <v>45885</v>
          </cell>
          <cell r="DQ45"/>
          <cell r="DR45">
            <v>45881</v>
          </cell>
          <cell r="DS45">
            <v>45888</v>
          </cell>
          <cell r="DT45">
            <v>45889</v>
          </cell>
          <cell r="DU45">
            <v>45889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MK68-000945</v>
          </cell>
          <cell r="C46">
            <v>45869</v>
          </cell>
          <cell r="E46" t="str">
            <v>บจก.เคอรี่ฟลาวมิลล์</v>
          </cell>
          <cell r="F46" t="str">
            <v>ไม่พิมพ์</v>
          </cell>
          <cell r="G46">
            <v>19</v>
          </cell>
          <cell r="H46">
            <v>36</v>
          </cell>
          <cell r="I46" t="str">
            <v>ขาว</v>
          </cell>
          <cell r="J46"/>
          <cell r="L46">
            <v>75</v>
          </cell>
          <cell r="M46" t="str">
            <v>+</v>
          </cell>
          <cell r="N46">
            <v>5</v>
          </cell>
          <cell r="R46" t="str">
            <v>ไม่</v>
          </cell>
          <cell r="T46" t="str">
            <v>ไม่สวมถุงใน</v>
          </cell>
          <cell r="U46"/>
          <cell r="V46"/>
          <cell r="X46">
            <v>45890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PDR250250</v>
          </cell>
          <cell r="AJ46">
            <v>0</v>
          </cell>
          <cell r="AL46">
            <v>5000</v>
          </cell>
          <cell r="AM46"/>
          <cell r="AN46">
            <v>0</v>
          </cell>
          <cell r="AO46" t="str">
            <v>WSWT1921720</v>
          </cell>
          <cell r="AQ46">
            <v>5238.75</v>
          </cell>
          <cell r="AR46">
            <v>5238.75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45890</v>
          </cell>
          <cell r="DP46">
            <v>45885</v>
          </cell>
          <cell r="DQ46"/>
          <cell r="DR46">
            <v>45881</v>
          </cell>
          <cell r="DS46">
            <v>45888</v>
          </cell>
          <cell r="DT46">
            <v>45889</v>
          </cell>
          <cell r="DU46">
            <v>45889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MK68-000944</v>
          </cell>
          <cell r="C47">
            <v>45869</v>
          </cell>
          <cell r="E47" t="str">
            <v>บจก.เคอรี่ฟลาวมิลล์</v>
          </cell>
          <cell r="F47" t="str">
            <v>ชามแดง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45892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PDR250251</v>
          </cell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4679.9500000000007</v>
          </cell>
          <cell r="AR47">
            <v>4679.9500000000007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45892</v>
          </cell>
          <cell r="DP47">
            <v>45887</v>
          </cell>
          <cell r="DQ47"/>
          <cell r="DR47">
            <v>45883</v>
          </cell>
          <cell r="DS47">
            <v>45890</v>
          </cell>
          <cell r="DT47">
            <v>45891</v>
          </cell>
          <cell r="DU47">
            <v>45891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MK68-000944</v>
          </cell>
          <cell r="C48">
            <v>45869</v>
          </cell>
          <cell r="E48" t="str">
            <v>บจก.เคอรี่ฟลาวมิลล์</v>
          </cell>
          <cell r="F48" t="str">
            <v>ปลาโลมาเทา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45892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PDR250251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4679.9500000000007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45892</v>
          </cell>
          <cell r="DP48">
            <v>45887</v>
          </cell>
          <cell r="DQ48"/>
          <cell r="DR48">
            <v>45883</v>
          </cell>
          <cell r="DS48">
            <v>45890</v>
          </cell>
          <cell r="DT48">
            <v>45891</v>
          </cell>
          <cell r="DU48">
            <v>45891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MK68-000944</v>
          </cell>
          <cell r="C49">
            <v>45869</v>
          </cell>
          <cell r="E49" t="str">
            <v>บจก.เคอรี่ฟลาวมิลล์</v>
          </cell>
          <cell r="F49" t="str">
            <v>ปลาโลมาแดง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45892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PDR250251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4679.9500000000007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45892</v>
          </cell>
          <cell r="DP49">
            <v>45887</v>
          </cell>
          <cell r="DQ49"/>
          <cell r="DR49">
            <v>45883</v>
          </cell>
          <cell r="DS49">
            <v>45890</v>
          </cell>
          <cell r="DT49">
            <v>45891</v>
          </cell>
          <cell r="DU49">
            <v>45891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MK68-000944</v>
          </cell>
          <cell r="C50">
            <v>45869</v>
          </cell>
          <cell r="E50" t="str">
            <v>บจก.เคอรี่ฟลาวมิลล์</v>
          </cell>
          <cell r="F50" t="str">
            <v>KFM-HF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45892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PDR250251</v>
          </cell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4679.9500000000007</v>
          </cell>
          <cell r="AR50">
            <v>4679.9500000000007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45892</v>
          </cell>
          <cell r="DP50">
            <v>45887</v>
          </cell>
          <cell r="DQ50"/>
          <cell r="DR50">
            <v>45883</v>
          </cell>
          <cell r="DS50">
            <v>45890</v>
          </cell>
          <cell r="DT50">
            <v>45891</v>
          </cell>
          <cell r="DU50">
            <v>45891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MK68-000944</v>
          </cell>
          <cell r="C51">
            <v>45869</v>
          </cell>
          <cell r="E51" t="str">
            <v>บจก.เคอรี่ฟลาวมิลล์</v>
          </cell>
          <cell r="F51" t="str">
            <v>FW-Y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45892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PDR250251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4679.9500000000007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45892</v>
          </cell>
          <cell r="DP51">
            <v>45887</v>
          </cell>
          <cell r="DQ51"/>
          <cell r="DR51">
            <v>45883</v>
          </cell>
          <cell r="DS51">
            <v>45890</v>
          </cell>
          <cell r="DT51">
            <v>45891</v>
          </cell>
          <cell r="DU51">
            <v>45891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MK68-000944</v>
          </cell>
          <cell r="C52">
            <v>45869</v>
          </cell>
          <cell r="E52" t="str">
            <v>บจก.เคอรี่ฟลาวมิลล์</v>
          </cell>
          <cell r="F52" t="str">
            <v>เคเอ็ม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45895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PDR250252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4679.9500000000007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45895</v>
          </cell>
          <cell r="DP52">
            <v>45890</v>
          </cell>
          <cell r="DQ52"/>
          <cell r="DR52">
            <v>45886</v>
          </cell>
          <cell r="DS52">
            <v>45893</v>
          </cell>
          <cell r="DT52">
            <v>45894</v>
          </cell>
          <cell r="DU52">
            <v>45894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MK68-000944</v>
          </cell>
          <cell r="C53">
            <v>45869</v>
          </cell>
          <cell r="E53" t="str">
            <v>บจก.เคอรี่ฟลาวมิลล์</v>
          </cell>
          <cell r="F53" t="str">
            <v>แต้มแดง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45895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PDR250252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4679.9500000000007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45895</v>
          </cell>
          <cell r="DP53">
            <v>45890</v>
          </cell>
          <cell r="DQ53"/>
          <cell r="DR53">
            <v>45886</v>
          </cell>
          <cell r="DS53">
            <v>45893</v>
          </cell>
          <cell r="DT53">
            <v>45894</v>
          </cell>
          <cell r="DU53">
            <v>45894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MK68-000944</v>
          </cell>
          <cell r="C54">
            <v>45869</v>
          </cell>
          <cell r="E54" t="str">
            <v>บจก.เคอรี่ฟลาวมิลล์</v>
          </cell>
          <cell r="F54" t="str">
            <v>ถุงเงิน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45895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PDR250252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4679.9500000000007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45895</v>
          </cell>
          <cell r="DP54">
            <v>45890</v>
          </cell>
          <cell r="DQ54"/>
          <cell r="DR54">
            <v>45886</v>
          </cell>
          <cell r="DS54">
            <v>45893</v>
          </cell>
          <cell r="DT54">
            <v>45894</v>
          </cell>
          <cell r="DU54">
            <v>45894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MK68-000944</v>
          </cell>
          <cell r="C55">
            <v>45869</v>
          </cell>
          <cell r="E55" t="str">
            <v>บจก.เคอรี่ฟลาวมิลล์</v>
          </cell>
          <cell r="F55" t="str">
            <v>ดอกไม้เขียว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45895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PDR250252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4679.9500000000007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45895</v>
          </cell>
          <cell r="DP55">
            <v>45890</v>
          </cell>
          <cell r="DQ55"/>
          <cell r="DR55">
            <v>45886</v>
          </cell>
          <cell r="DS55">
            <v>45893</v>
          </cell>
          <cell r="DT55">
            <v>45894</v>
          </cell>
          <cell r="DU55">
            <v>45894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MK68-000944</v>
          </cell>
          <cell r="C56">
            <v>45869</v>
          </cell>
          <cell r="E56" t="str">
            <v>บจก.เคอรี่ฟลาวมิลล์</v>
          </cell>
          <cell r="F56">
            <v>997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ไม่</v>
          </cell>
          <cell r="T56" t="str">
            <v>ไม่สวมถุงใน</v>
          </cell>
          <cell r="U56"/>
          <cell r="V56"/>
          <cell r="X56">
            <v>45895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PDR250252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4679.9500000000007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45895</v>
          </cell>
          <cell r="DP56">
            <v>45890</v>
          </cell>
          <cell r="DQ56"/>
          <cell r="DR56">
            <v>45886</v>
          </cell>
          <cell r="DS56">
            <v>45893</v>
          </cell>
          <cell r="DT56">
            <v>45894</v>
          </cell>
          <cell r="DU56">
            <v>45894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MK68-000944</v>
          </cell>
          <cell r="C57">
            <v>45869</v>
          </cell>
          <cell r="E57" t="str">
            <v>บจก.เคอรี่ฟลาวมิลล์</v>
          </cell>
          <cell r="F57" t="str">
            <v>ถุงทองแซนวิช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45897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PDR250253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4679.9500000000007</v>
          </cell>
          <cell r="AR57">
            <v>4679.9500000000007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45897</v>
          </cell>
          <cell r="DP57">
            <v>45892</v>
          </cell>
          <cell r="DQ57"/>
          <cell r="DR57">
            <v>45888</v>
          </cell>
          <cell r="DS57">
            <v>45895</v>
          </cell>
          <cell r="DT57">
            <v>45896</v>
          </cell>
          <cell r="DU57">
            <v>45896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MK68-000944</v>
          </cell>
          <cell r="C58">
            <v>45869</v>
          </cell>
          <cell r="E58" t="str">
            <v>บจก.เคอรี่ฟลาวมิลล์</v>
          </cell>
          <cell r="F58" t="str">
            <v>แต้มฟ้า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45897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PDR250253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4679.9500000000007</v>
          </cell>
          <cell r="AR58">
            <v>4679.9500000000007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>
            <v>45897</v>
          </cell>
          <cell r="DP58">
            <v>45892</v>
          </cell>
          <cell r="DQ58"/>
          <cell r="DR58">
            <v>45888</v>
          </cell>
          <cell r="DS58">
            <v>45895</v>
          </cell>
          <cell r="DT58">
            <v>45896</v>
          </cell>
          <cell r="DU58">
            <v>45896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MK68-000944</v>
          </cell>
          <cell r="C59">
            <v>45869</v>
          </cell>
          <cell r="E59" t="str">
            <v>บจก.เคอรี่ฟลาวมิลล์</v>
          </cell>
          <cell r="F59" t="str">
            <v>หีบเพลงฟ้า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45897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PDR250253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4679.9500000000007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>
            <v>45897</v>
          </cell>
          <cell r="DP59">
            <v>45892</v>
          </cell>
          <cell r="DQ59"/>
          <cell r="DR59">
            <v>45888</v>
          </cell>
          <cell r="DS59">
            <v>45895</v>
          </cell>
          <cell r="DT59">
            <v>45896</v>
          </cell>
          <cell r="DU59">
            <v>45896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MK68-000944</v>
          </cell>
          <cell r="C60">
            <v>45869</v>
          </cell>
          <cell r="E60" t="str">
            <v>บจก.เคอรี่ฟลาวมิลล์</v>
          </cell>
          <cell r="F60" t="str">
            <v>หีบเพลงเหลือง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45897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PDR250253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4679.9500000000007</v>
          </cell>
          <cell r="AS60">
            <v>0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0</v>
          </cell>
          <cell r="DL60" t="str">
            <v>P7</v>
          </cell>
          <cell r="DM60">
            <v>2</v>
          </cell>
          <cell r="DN60">
            <v>45897</v>
          </cell>
          <cell r="DP60">
            <v>45892</v>
          </cell>
          <cell r="DQ60"/>
          <cell r="DR60">
            <v>45888</v>
          </cell>
          <cell r="DS60">
            <v>45895</v>
          </cell>
          <cell r="DT60">
            <v>45896</v>
          </cell>
          <cell r="DU60">
            <v>45896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MK68-000945</v>
          </cell>
          <cell r="C61">
            <v>45869</v>
          </cell>
          <cell r="E61" t="str">
            <v>บจก.เคอรี่ฟลาวมิลล์</v>
          </cell>
          <cell r="F61" t="str">
            <v>ไม่พิมพ์</v>
          </cell>
          <cell r="G61">
            <v>19</v>
          </cell>
          <cell r="H61">
            <v>36</v>
          </cell>
          <cell r="I61" t="str">
            <v>ขาว</v>
          </cell>
          <cell r="J61"/>
          <cell r="L61">
            <v>75</v>
          </cell>
          <cell r="M61" t="str">
            <v>+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45897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PDR250253</v>
          </cell>
          <cell r="AJ61">
            <v>0</v>
          </cell>
          <cell r="AL61">
            <v>5000</v>
          </cell>
          <cell r="AM61"/>
          <cell r="AN61">
            <v>0</v>
          </cell>
          <cell r="AO61" t="str">
            <v>WSWT1921720</v>
          </cell>
          <cell r="AQ61">
            <v>5238.75</v>
          </cell>
          <cell r="AR61">
            <v>5238.75</v>
          </cell>
          <cell r="AS61">
            <v>0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0</v>
          </cell>
          <cell r="DL61" t="str">
            <v>P7</v>
          </cell>
          <cell r="DM61">
            <v>2</v>
          </cell>
          <cell r="DN61">
            <v>45897</v>
          </cell>
          <cell r="DP61">
            <v>45892</v>
          </cell>
          <cell r="DQ61"/>
          <cell r="DR61">
            <v>45888</v>
          </cell>
          <cell r="DS61">
            <v>45895</v>
          </cell>
          <cell r="DT61">
            <v>45896</v>
          </cell>
          <cell r="DU61">
            <v>45896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MK68-000953</v>
          </cell>
          <cell r="C62">
            <v>45870</v>
          </cell>
          <cell r="E62" t="str">
            <v>บจก.เคอรี่ฟลาวมิลล์</v>
          </cell>
          <cell r="F62" t="str">
            <v>ไม่พิมพ์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45898</v>
          </cell>
          <cell r="Z62" t="str">
            <v>ห่ออัดเบลแบน500</v>
          </cell>
          <cell r="AA62">
            <v>20000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20000</v>
          </cell>
          <cell r="AM62"/>
          <cell r="AN62">
            <v>0</v>
          </cell>
          <cell r="AO62" t="str">
            <v>WSWT1921720</v>
          </cell>
          <cell r="AQ62">
            <v>18719.800000000003</v>
          </cell>
          <cell r="AR62">
            <v>9847</v>
          </cell>
          <cell r="AS62">
            <v>8872.8000000000029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668.33873066666672</v>
          </cell>
          <cell r="DL62" t="str">
            <v>P3</v>
          </cell>
          <cell r="DM62">
            <v>1</v>
          </cell>
          <cell r="DN62">
            <v>45898</v>
          </cell>
          <cell r="DP62">
            <v>45893</v>
          </cell>
          <cell r="DQ62"/>
          <cell r="DR62"/>
          <cell r="DS62"/>
          <cell r="DT62"/>
          <cell r="DU62">
            <v>45897</v>
          </cell>
          <cell r="DW62"/>
          <cell r="DX62"/>
          <cell r="DY62"/>
          <cell r="DZ62"/>
          <cell r="EA62"/>
          <cell r="EB62"/>
          <cell r="EC62" t="str">
            <v>ตัด</v>
          </cell>
          <cell r="ED62"/>
          <cell r="EG62"/>
          <cell r="EH62"/>
          <cell r="EI62"/>
        </row>
        <row r="63">
          <cell r="B63" t="str">
            <v>MK68-000954</v>
          </cell>
          <cell r="C63">
            <v>45870</v>
          </cell>
          <cell r="E63" t="str">
            <v>บจก.เคอรี่ฟลาวมิลล์</v>
          </cell>
          <cell r="F63" t="str">
            <v>ไม่พิมพ์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45898</v>
          </cell>
          <cell r="Z63" t="str">
            <v>ห่ออัดเบลแบน500</v>
          </cell>
          <cell r="AA63">
            <v>20000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20000</v>
          </cell>
          <cell r="AM63"/>
          <cell r="AN63">
            <v>0</v>
          </cell>
          <cell r="AO63" t="str">
            <v>WSWT1921720</v>
          </cell>
          <cell r="AQ63">
            <v>18719.800000000003</v>
          </cell>
          <cell r="AR63">
            <v>0</v>
          </cell>
          <cell r="AS63">
            <v>18719.800000000003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1410.0585351111113</v>
          </cell>
          <cell r="DL63" t="str">
            <v>P3</v>
          </cell>
          <cell r="DM63">
            <v>1</v>
          </cell>
          <cell r="DN63">
            <v>45898</v>
          </cell>
          <cell r="DP63">
            <v>45893</v>
          </cell>
          <cell r="DQ63"/>
          <cell r="DR63"/>
          <cell r="DS63"/>
          <cell r="DT63"/>
          <cell r="DU63">
            <v>45897</v>
          </cell>
          <cell r="DW63"/>
          <cell r="DX63"/>
          <cell r="DY63"/>
          <cell r="DZ63"/>
          <cell r="EA63"/>
          <cell r="EB63"/>
          <cell r="EC63" t="str">
            <v>ตัด</v>
          </cell>
          <cell r="ED63"/>
          <cell r="EG63"/>
          <cell r="EH63"/>
          <cell r="EI63"/>
        </row>
        <row r="64">
          <cell r="B64">
            <v>0</v>
          </cell>
          <cell r="C64"/>
          <cell r="E64"/>
          <cell r="F64"/>
          <cell r="G64">
            <v>19</v>
          </cell>
          <cell r="H64">
            <v>30</v>
          </cell>
          <cell r="I64"/>
          <cell r="J64"/>
          <cell r="L64">
            <v>63</v>
          </cell>
          <cell r="M64" t="str">
            <v>+</v>
          </cell>
          <cell r="N64">
            <v>5</v>
          </cell>
          <cell r="R64"/>
          <cell r="T64"/>
          <cell r="U64"/>
          <cell r="V64"/>
          <cell r="X64"/>
          <cell r="Z64"/>
          <cell r="AA64">
            <v>0</v>
          </cell>
          <cell r="AB64"/>
          <cell r="AC64">
            <v>0</v>
          </cell>
          <cell r="AD64"/>
          <cell r="AG64"/>
          <cell r="AI64" t="str">
            <v>ระบุในSD</v>
          </cell>
          <cell r="AJ64">
            <v>0</v>
          </cell>
          <cell r="AL64">
            <v>0</v>
          </cell>
          <cell r="AM64"/>
          <cell r="AN64">
            <v>0</v>
          </cell>
          <cell r="AO64" t="str">
            <v>WSWT1921720</v>
          </cell>
          <cell r="AQ64">
            <v>146196.04999999999</v>
          </cell>
          <cell r="AR64">
            <v>118603.44999999997</v>
          </cell>
          <cell r="AS64">
            <v>27592.600000000006</v>
          </cell>
          <cell r="AT64">
            <v>0</v>
          </cell>
          <cell r="AU64">
            <v>0</v>
          </cell>
          <cell r="BZ64" t="str">
            <v>WRWT190720/WRWT25800</v>
          </cell>
          <cell r="CA64">
            <v>0</v>
          </cell>
          <cell r="DL64"/>
          <cell r="DM64" t="str">
            <v>Lead time</v>
          </cell>
          <cell r="DN64"/>
          <cell r="DP64"/>
          <cell r="DQ64"/>
          <cell r="DR64"/>
          <cell r="DS64"/>
          <cell r="DT64"/>
          <cell r="DU64"/>
          <cell r="DW64"/>
          <cell r="DX64"/>
          <cell r="DY64"/>
          <cell r="DZ64"/>
          <cell r="EA64"/>
          <cell r="EB64"/>
          <cell r="EC64"/>
          <cell r="ED64"/>
          <cell r="EG64"/>
          <cell r="EH64">
            <v>0</v>
          </cell>
          <cell r="EI64">
            <v>0</v>
          </cell>
        </row>
        <row r="65">
          <cell r="B65" t="str">
            <v>MK68-000959</v>
          </cell>
          <cell r="C65">
            <v>45874</v>
          </cell>
          <cell r="E65" t="str">
            <v>บจก.เอเชี่ยนเคมิคัล</v>
          </cell>
          <cell r="F65" t="str">
            <v>A.C.C.ภาษาอังกฤษ</v>
          </cell>
          <cell r="G65">
            <v>19</v>
          </cell>
          <cell r="H65">
            <v>26</v>
          </cell>
          <cell r="I65" t="str">
            <v>ขาว</v>
          </cell>
          <cell r="J65" t="str">
            <v>ด้าน</v>
          </cell>
          <cell r="L65">
            <v>70</v>
          </cell>
          <cell r="M65" t="str">
            <v>±</v>
          </cell>
          <cell r="N65">
            <v>5</v>
          </cell>
          <cell r="R65" t="str">
            <v>ไม่</v>
          </cell>
          <cell r="T65">
            <v>20</v>
          </cell>
          <cell r="U65">
            <v>28</v>
          </cell>
          <cell r="V65">
            <v>50</v>
          </cell>
          <cell r="X65">
            <v>45887</v>
          </cell>
          <cell r="Z65" t="str">
            <v>มัด100</v>
          </cell>
          <cell r="AA65">
            <v>10000</v>
          </cell>
          <cell r="AB65">
            <v>172.69642879999998</v>
          </cell>
          <cell r="AC65">
            <v>0</v>
          </cell>
          <cell r="AD65">
            <v>172.69642879999998</v>
          </cell>
          <cell r="AG65"/>
          <cell r="AI65"/>
          <cell r="AJ65">
            <v>0</v>
          </cell>
          <cell r="AL65">
            <v>10000</v>
          </cell>
          <cell r="AM65"/>
          <cell r="AN65">
            <v>10500</v>
          </cell>
          <cell r="AO65" t="str">
            <v>WSWT1925800SM</v>
          </cell>
          <cell r="AQ65">
            <v>7683.5000000000009</v>
          </cell>
          <cell r="AR65">
            <v>7683.5000000000009</v>
          </cell>
          <cell r="AS65">
            <v>0</v>
          </cell>
          <cell r="AT65">
            <v>0</v>
          </cell>
          <cell r="AU65">
            <v>7683.5000000000009</v>
          </cell>
          <cell r="BZ65" t="str">
            <v>WRWT25800/WRWT25800</v>
          </cell>
          <cell r="CA65">
            <v>0</v>
          </cell>
          <cell r="DL65" t="str">
            <v>P8</v>
          </cell>
          <cell r="DM65">
            <v>4</v>
          </cell>
          <cell r="DN65">
            <v>45887</v>
          </cell>
          <cell r="DP65">
            <v>45882</v>
          </cell>
          <cell r="DQ65">
            <v>45883</v>
          </cell>
          <cell r="DR65">
            <v>45877</v>
          </cell>
          <cell r="DS65">
            <v>45884</v>
          </cell>
          <cell r="DT65">
            <v>45885</v>
          </cell>
          <cell r="DU65">
            <v>45885</v>
          </cell>
          <cell r="DW65">
            <v>45886</v>
          </cell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>รอART</v>
          </cell>
          <cell r="EG65"/>
          <cell r="EH65"/>
          <cell r="EI65"/>
        </row>
        <row r="66">
          <cell r="B66">
            <v>0</v>
          </cell>
          <cell r="C66"/>
          <cell r="E66"/>
          <cell r="F66"/>
          <cell r="G66">
            <v>19</v>
          </cell>
          <cell r="H66">
            <v>30</v>
          </cell>
          <cell r="I66"/>
          <cell r="J66"/>
          <cell r="L66">
            <v>56</v>
          </cell>
          <cell r="M66" t="str">
            <v>±</v>
          </cell>
          <cell r="N66">
            <v>5</v>
          </cell>
          <cell r="R66"/>
          <cell r="T66"/>
          <cell r="U66"/>
          <cell r="V66"/>
          <cell r="X66"/>
          <cell r="Z66"/>
          <cell r="AA66">
            <v>0</v>
          </cell>
          <cell r="AB66"/>
          <cell r="AC66">
            <v>0</v>
          </cell>
          <cell r="AD66"/>
          <cell r="AG66"/>
          <cell r="AI66" t="str">
            <v>ระบุในSD</v>
          </cell>
          <cell r="AJ66" t="str">
            <v xml:space="preserve"> </v>
          </cell>
          <cell r="AL66">
            <v>0</v>
          </cell>
          <cell r="AM66"/>
          <cell r="AN66">
            <v>0</v>
          </cell>
          <cell r="AO66" t="str">
            <v>WSWT1925800SM</v>
          </cell>
          <cell r="AQ66">
            <v>7683.5000000000009</v>
          </cell>
          <cell r="AR66">
            <v>7683.5000000000009</v>
          </cell>
          <cell r="AS66">
            <v>0</v>
          </cell>
          <cell r="AT66">
            <v>0</v>
          </cell>
          <cell r="AU66">
            <v>7683.5000000000009</v>
          </cell>
          <cell r="BZ66" t="str">
            <v>WRWT190800/WRWT25800</v>
          </cell>
          <cell r="CA66">
            <v>0</v>
          </cell>
          <cell r="DL66"/>
          <cell r="DM66" t="str">
            <v>Lead time</v>
          </cell>
          <cell r="DN66"/>
          <cell r="DP66"/>
          <cell r="DQ66"/>
          <cell r="DR66"/>
          <cell r="DS66"/>
          <cell r="DT66"/>
          <cell r="DU66"/>
          <cell r="DW66"/>
          <cell r="DX66"/>
          <cell r="DY66"/>
          <cell r="DZ66"/>
          <cell r="EA66"/>
          <cell r="EB66"/>
          <cell r="EC66"/>
          <cell r="ED66"/>
          <cell r="EG66"/>
          <cell r="EH66">
            <v>0</v>
          </cell>
          <cell r="EI66">
            <v>0</v>
          </cell>
        </row>
        <row r="67">
          <cell r="B67" t="str">
            <v>MK68-000967</v>
          </cell>
          <cell r="C67">
            <v>45874</v>
          </cell>
          <cell r="E67" t="str">
            <v>บจก.อินเทคค์ โกลบอล</v>
          </cell>
          <cell r="F67" t="str">
            <v>เพอเฟคค์ 104Sโกลด์</v>
          </cell>
          <cell r="G67">
            <v>19</v>
          </cell>
          <cell r="H67">
            <v>34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จับจีบ4"</v>
          </cell>
          <cell r="T67" t="str">
            <v>ไม่สวมถุงใน</v>
          </cell>
          <cell r="U67"/>
          <cell r="V67"/>
          <cell r="X67">
            <v>45889</v>
          </cell>
          <cell r="Z67" t="str">
            <v>มัด80 ใช้สายรัด</v>
          </cell>
          <cell r="AA67">
            <v>5040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5040</v>
          </cell>
          <cell r="AM67"/>
          <cell r="AN67">
            <v>5292</v>
          </cell>
          <cell r="AO67" t="str">
            <v>WSWT19251000SM</v>
          </cell>
          <cell r="AQ67">
            <v>4999.0247999999992</v>
          </cell>
          <cell r="AR67">
            <v>4999.0247999999992</v>
          </cell>
          <cell r="AS67">
            <v>0</v>
          </cell>
          <cell r="AT67">
            <v>0</v>
          </cell>
          <cell r="AU67">
            <v>4999.0247999999992</v>
          </cell>
          <cell r="BZ67" t="str">
            <v>WRWT251000/WRWT251000</v>
          </cell>
          <cell r="CA67">
            <v>0</v>
          </cell>
          <cell r="DL67" t="str">
            <v>P6</v>
          </cell>
          <cell r="DM67">
            <v>4</v>
          </cell>
          <cell r="DN67">
            <v>45889</v>
          </cell>
          <cell r="DP67">
            <v>45884</v>
          </cell>
          <cell r="DQ67">
            <v>45885</v>
          </cell>
          <cell r="DR67">
            <v>45878</v>
          </cell>
          <cell r="DS67">
            <v>45886</v>
          </cell>
          <cell r="DT67">
            <v>45887</v>
          </cell>
          <cell r="DU67">
            <v>45888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>รอART</v>
          </cell>
          <cell r="EG67"/>
          <cell r="EH67"/>
          <cell r="EI67"/>
        </row>
        <row r="68">
          <cell r="B68" t="str">
            <v>MK68-000680</v>
          </cell>
          <cell r="C68">
            <v>45796</v>
          </cell>
          <cell r="E68" t="str">
            <v>บจก.อินเทคค์ โกลบอล</v>
          </cell>
          <cell r="F68" t="str">
            <v>เพอเฟคค์103P โกลด์</v>
          </cell>
          <cell r="G68">
            <v>19</v>
          </cell>
          <cell r="H68">
            <v>34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±</v>
          </cell>
          <cell r="N68">
            <v>5</v>
          </cell>
          <cell r="R68" t="str">
            <v>จับจีบ4"</v>
          </cell>
          <cell r="T68" t="str">
            <v>ไม่สวมถุงใน</v>
          </cell>
          <cell r="U68"/>
          <cell r="V68"/>
          <cell r="X68" t="str">
            <v>รอแจ้ง</v>
          </cell>
          <cell r="Z68" t="str">
            <v>มัด80 ใช้สายรัด</v>
          </cell>
          <cell r="AA68">
            <v>503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503</v>
          </cell>
          <cell r="AM68">
            <v>5250</v>
          </cell>
          <cell r="AN68">
            <v>0</v>
          </cell>
          <cell r="AO68" t="str">
            <v>WSWT19251000SM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WRWT251000/WRWT251000</v>
          </cell>
          <cell r="CA68">
            <v>0</v>
          </cell>
          <cell r="DL68" t="str">
            <v>P6</v>
          </cell>
          <cell r="DM68">
            <v>4</v>
          </cell>
          <cell r="DN68" t="str">
            <v>รอแจ้ง</v>
          </cell>
          <cell r="DP68" t="e">
            <v>#VALUE!</v>
          </cell>
          <cell r="DQ68" t="e">
            <v>#VALUE!</v>
          </cell>
          <cell r="DR68" t="e">
            <v>#VALUE!</v>
          </cell>
          <cell r="DS68" t="e">
            <v>#VALUE!</v>
          </cell>
          <cell r="DT68" t="e">
            <v>#VALUE!</v>
          </cell>
          <cell r="DU68" t="e">
            <v>#VALUE!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>
            <v>0</v>
          </cell>
          <cell r="C69"/>
          <cell r="E69"/>
          <cell r="F69"/>
          <cell r="G69">
            <v>19</v>
          </cell>
          <cell r="H69">
            <v>34</v>
          </cell>
          <cell r="I69" t="str">
            <v>ขาว</v>
          </cell>
          <cell r="J69"/>
          <cell r="L69">
            <v>80</v>
          </cell>
          <cell r="M69" t="str">
            <v>±</v>
          </cell>
          <cell r="N69">
            <v>5</v>
          </cell>
          <cell r="R69"/>
          <cell r="T69"/>
          <cell r="U69"/>
          <cell r="V69"/>
          <cell r="X69"/>
          <cell r="Z69"/>
          <cell r="AA69"/>
          <cell r="AB69">
            <v>0</v>
          </cell>
          <cell r="AC69">
            <v>0</v>
          </cell>
          <cell r="AD69"/>
          <cell r="AG69"/>
          <cell r="AI69" t="str">
            <v>ระบุในSD</v>
          </cell>
          <cell r="AJ69"/>
          <cell r="AL69">
            <v>0</v>
          </cell>
          <cell r="AM69"/>
          <cell r="AN69">
            <v>0</v>
          </cell>
          <cell r="AO69" t="str">
            <v>WSWT19251000SM</v>
          </cell>
          <cell r="AQ69">
            <v>4999.0247999999992</v>
          </cell>
          <cell r="AR69">
            <v>4999.0247999999992</v>
          </cell>
          <cell r="AS69">
            <v>0</v>
          </cell>
          <cell r="AT69">
            <v>0</v>
          </cell>
          <cell r="AU69">
            <v>4999.0247999999992</v>
          </cell>
          <cell r="BZ69" t="str">
            <v>WRWT251000/WRYL251000</v>
          </cell>
          <cell r="CA69">
            <v>0</v>
          </cell>
          <cell r="DL69"/>
          <cell r="DM69" t="str">
            <v>Lead time</v>
          </cell>
          <cell r="DN69"/>
          <cell r="DP69"/>
          <cell r="DQ69"/>
          <cell r="DR69"/>
          <cell r="DS69"/>
          <cell r="DT69"/>
          <cell r="DU69"/>
          <cell r="DW69"/>
          <cell r="DX69"/>
          <cell r="DY69"/>
          <cell r="DZ69"/>
          <cell r="EA69"/>
          <cell r="EB69"/>
          <cell r="EC69"/>
          <cell r="ED69"/>
          <cell r="EG69"/>
          <cell r="EH69"/>
          <cell r="EI69">
            <v>0</v>
          </cell>
        </row>
        <row r="70">
          <cell r="B70">
            <v>0</v>
          </cell>
          <cell r="C70"/>
          <cell r="E70"/>
          <cell r="F70"/>
          <cell r="G70">
            <v>20</v>
          </cell>
          <cell r="H70">
            <v>37</v>
          </cell>
          <cell r="I70" t="str">
            <v>ขาว</v>
          </cell>
          <cell r="J70"/>
          <cell r="L70">
            <v>65</v>
          </cell>
          <cell r="M70" t="str">
            <v>±</v>
          </cell>
          <cell r="N70">
            <v>5</v>
          </cell>
          <cell r="R70"/>
          <cell r="T70"/>
          <cell r="U70"/>
          <cell r="V70"/>
          <cell r="X70"/>
          <cell r="Z70"/>
          <cell r="AA70"/>
          <cell r="AB70">
            <v>0</v>
          </cell>
          <cell r="AC70">
            <v>0</v>
          </cell>
          <cell r="AD70"/>
          <cell r="AG70"/>
          <cell r="AI70" t="str">
            <v>ระบุในSD</v>
          </cell>
          <cell r="AJ70"/>
          <cell r="AL70">
            <v>0</v>
          </cell>
          <cell r="AM70"/>
          <cell r="AN70">
            <v>0</v>
          </cell>
          <cell r="AO70" t="str">
            <v>WSWT2025650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BZ70" t="str">
            <v>WRWT25650/WRWT25650</v>
          </cell>
          <cell r="CA70">
            <v>0</v>
          </cell>
          <cell r="DL70"/>
          <cell r="DM70" t="str">
            <v>Lead time</v>
          </cell>
          <cell r="DN70"/>
          <cell r="DP70"/>
          <cell r="DQ70"/>
          <cell r="DR70"/>
          <cell r="DS70"/>
          <cell r="DT70"/>
          <cell r="DU70"/>
          <cell r="DW70"/>
          <cell r="DX70"/>
          <cell r="DY70"/>
          <cell r="DZ70"/>
          <cell r="EA70"/>
          <cell r="EB70"/>
          <cell r="EC70"/>
          <cell r="ED70"/>
          <cell r="EG70"/>
          <cell r="EH70"/>
          <cell r="EI70">
            <v>0</v>
          </cell>
        </row>
        <row r="71">
          <cell r="B71" t="str">
            <v>MK68-000973</v>
          </cell>
          <cell r="C71">
            <v>45875</v>
          </cell>
          <cell r="E71" t="str">
            <v>บจก.เอ็มทีเอส</v>
          </cell>
          <cell r="F71" t="str">
            <v>แป้งหมักไก่แดงMTS(ถุงในเจาะรู)</v>
          </cell>
          <cell r="G71">
            <v>20</v>
          </cell>
          <cell r="H71">
            <v>37</v>
          </cell>
          <cell r="I71" t="str">
            <v>ขาว</v>
          </cell>
          <cell r="J71"/>
          <cell r="L71">
            <v>70</v>
          </cell>
          <cell r="M71" t="str">
            <v>±</v>
          </cell>
          <cell r="N71">
            <v>5</v>
          </cell>
          <cell r="R71" t="str">
            <v>ไม่</v>
          </cell>
          <cell r="T71">
            <v>21</v>
          </cell>
          <cell r="U71">
            <v>40</v>
          </cell>
          <cell r="V71">
            <v>40</v>
          </cell>
          <cell r="X71">
            <v>45890</v>
          </cell>
          <cell r="Z71" t="str">
            <v>500กระสอบ</v>
          </cell>
          <cell r="AA71">
            <v>5000</v>
          </cell>
          <cell r="AB71">
            <v>103.61785728</v>
          </cell>
          <cell r="AC71">
            <v>0</v>
          </cell>
          <cell r="AD71">
            <v>103.61785728</v>
          </cell>
          <cell r="AG71"/>
          <cell r="AI71"/>
          <cell r="AJ71">
            <v>0</v>
          </cell>
          <cell r="AL71">
            <v>5000</v>
          </cell>
          <cell r="AM71">
            <v>5400</v>
          </cell>
          <cell r="AN71">
            <v>0</v>
          </cell>
          <cell r="AO71" t="str">
            <v>WSWT2025700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WRWT25800/WRWT25650</v>
          </cell>
          <cell r="CA71">
            <v>0</v>
          </cell>
          <cell r="DL71" t="str">
            <v>P9</v>
          </cell>
          <cell r="DM71">
            <v>3</v>
          </cell>
          <cell r="DN71">
            <v>45890</v>
          </cell>
          <cell r="DP71">
            <v>45885</v>
          </cell>
          <cell r="DQ71"/>
          <cell r="DR71">
            <v>45880</v>
          </cell>
          <cell r="DS71">
            <v>45887</v>
          </cell>
          <cell r="DT71">
            <v>45888</v>
          </cell>
          <cell r="DU71">
            <v>45888</v>
          </cell>
          <cell r="DW71">
            <v>45889</v>
          </cell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>รอART</v>
          </cell>
          <cell r="EG71"/>
          <cell r="EH71"/>
          <cell r="EI71"/>
        </row>
        <row r="72">
          <cell r="B72">
            <v>0</v>
          </cell>
          <cell r="C72"/>
          <cell r="E72"/>
          <cell r="F72"/>
          <cell r="G72">
            <v>20</v>
          </cell>
          <cell r="H72">
            <v>37</v>
          </cell>
          <cell r="I72" t="str">
            <v>ขาว</v>
          </cell>
          <cell r="J72"/>
          <cell r="L72">
            <v>70</v>
          </cell>
          <cell r="M72" t="str">
            <v>±</v>
          </cell>
          <cell r="N72">
            <v>5</v>
          </cell>
          <cell r="R72"/>
          <cell r="T72"/>
          <cell r="U72"/>
          <cell r="V72"/>
          <cell r="X72"/>
          <cell r="Z72"/>
          <cell r="AA72"/>
          <cell r="AB72">
            <v>0</v>
          </cell>
          <cell r="AC72">
            <v>0</v>
          </cell>
          <cell r="AD72"/>
          <cell r="AG72"/>
          <cell r="AI72" t="str">
            <v>ระบุในSD</v>
          </cell>
          <cell r="AJ72"/>
          <cell r="AL72">
            <v>0</v>
          </cell>
          <cell r="AM72"/>
          <cell r="AN72">
            <v>0</v>
          </cell>
          <cell r="AO72" t="str">
            <v>WSWT2025700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WRWT25800/WRWT25650</v>
          </cell>
          <cell r="CA72">
            <v>0</v>
          </cell>
          <cell r="DL72"/>
          <cell r="DM72" t="str">
            <v>Lead time</v>
          </cell>
          <cell r="DN72"/>
          <cell r="DP72"/>
          <cell r="DQ72"/>
          <cell r="DR72"/>
          <cell r="DS72"/>
          <cell r="DT72"/>
          <cell r="DU72"/>
          <cell r="DW72"/>
          <cell r="DX72"/>
          <cell r="DY72"/>
          <cell r="DZ72"/>
          <cell r="EA72"/>
          <cell r="EB72"/>
          <cell r="EC72"/>
          <cell r="ED72"/>
          <cell r="EG72"/>
          <cell r="EH72"/>
          <cell r="EI72">
            <v>0</v>
          </cell>
        </row>
        <row r="73">
          <cell r="B73" t="str">
            <v>MK68-000960</v>
          </cell>
          <cell r="C73">
            <v>45873</v>
          </cell>
          <cell r="E73" t="str">
            <v>บจก.เอพีเอ็ม อะโกร</v>
          </cell>
          <cell r="F73" t="str">
            <v>U-FEED U4(เอส)</v>
          </cell>
          <cell r="G73">
            <v>20</v>
          </cell>
          <cell r="H73">
            <v>38</v>
          </cell>
          <cell r="I73" t="str">
            <v>ขาว</v>
          </cell>
          <cell r="J73" t="str">
            <v>ใส</v>
          </cell>
          <cell r="L73">
            <v>100</v>
          </cell>
          <cell r="M73" t="str">
            <v>±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45884</v>
          </cell>
          <cell r="Z73" t="str">
            <v>500กระสอบแบน</v>
          </cell>
          <cell r="AA73">
            <v>4000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ห้ามเกิน-ขาดได้5%</v>
          </cell>
          <cell r="AJ73">
            <v>0</v>
          </cell>
          <cell r="AL73">
            <v>4000</v>
          </cell>
          <cell r="AM73">
            <v>4097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45884</v>
          </cell>
          <cell r="DP73">
            <v>45879</v>
          </cell>
          <cell r="DQ73">
            <v>45880</v>
          </cell>
          <cell r="DR73">
            <v>45873</v>
          </cell>
          <cell r="DS73">
            <v>45881</v>
          </cell>
          <cell r="DT73">
            <v>45882</v>
          </cell>
          <cell r="DU73">
            <v>45883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MK68-000957</v>
          </cell>
          <cell r="C74">
            <v>45873</v>
          </cell>
          <cell r="E74" t="str">
            <v>บจก.วีซีเอฟ</v>
          </cell>
          <cell r="F74" t="str">
            <v>JET 405โปรตีน18%</v>
          </cell>
          <cell r="G74">
            <v>20</v>
          </cell>
          <cell r="H74">
            <v>37</v>
          </cell>
          <cell r="I74" t="str">
            <v>ขาว</v>
          </cell>
          <cell r="J74" t="str">
            <v>ใส</v>
          </cell>
          <cell r="L74">
            <v>100</v>
          </cell>
          <cell r="M74" t="str">
            <v>±</v>
          </cell>
          <cell r="N74">
            <v>5</v>
          </cell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45884</v>
          </cell>
          <cell r="Z74" t="str">
            <v>500กระสอบแบน</v>
          </cell>
          <cell r="AA74">
            <v>20000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20000</v>
          </cell>
          <cell r="AM74">
            <v>20200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45884</v>
          </cell>
          <cell r="DP74">
            <v>45879</v>
          </cell>
          <cell r="DQ74">
            <v>45880</v>
          </cell>
          <cell r="DR74">
            <v>45873</v>
          </cell>
          <cell r="DS74">
            <v>45881</v>
          </cell>
          <cell r="DT74">
            <v>45882</v>
          </cell>
          <cell r="DU74">
            <v>45883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MK68-000956</v>
          </cell>
          <cell r="C75">
            <v>45873</v>
          </cell>
          <cell r="E75" t="str">
            <v>บจก.วีซีเอฟ</v>
          </cell>
          <cell r="F75" t="str">
            <v>SPEED PLUS 999 ENG</v>
          </cell>
          <cell r="G75">
            <v>20</v>
          </cell>
          <cell r="H75">
            <v>37</v>
          </cell>
          <cell r="I75" t="str">
            <v>ขาว</v>
          </cell>
          <cell r="J75" t="str">
            <v>ใส</v>
          </cell>
          <cell r="L75">
            <v>100</v>
          </cell>
          <cell r="M75" t="str">
            <v>±</v>
          </cell>
          <cell r="N75">
            <v>5</v>
          </cell>
          <cell r="R75" t="str">
            <v>ไม่</v>
          </cell>
          <cell r="T75" t="str">
            <v>ไม่สวมถุงใน</v>
          </cell>
          <cell r="U75"/>
          <cell r="V75"/>
          <cell r="X75">
            <v>45884</v>
          </cell>
          <cell r="Z75" t="str">
            <v>500กระสอบแบน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5000</v>
          </cell>
          <cell r="AM75">
            <v>5100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45884</v>
          </cell>
          <cell r="DP75">
            <v>45879</v>
          </cell>
          <cell r="DQ75">
            <v>45880</v>
          </cell>
          <cell r="DR75">
            <v>45873</v>
          </cell>
          <cell r="DS75">
            <v>45881</v>
          </cell>
          <cell r="DT75">
            <v>45882</v>
          </cell>
          <cell r="DU75">
            <v>45883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MK68-000966</v>
          </cell>
          <cell r="C76">
            <v>45874</v>
          </cell>
          <cell r="E76" t="str">
            <v>บจก.อินเทคค์ โกลบอล</v>
          </cell>
          <cell r="F76" t="str">
            <v>เพอเฟคค์ 916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>
            <v>45887</v>
          </cell>
          <cell r="Z76" t="str">
            <v>มัด80 ใช้สายรัด</v>
          </cell>
          <cell r="AA76">
            <v>10000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10000</v>
          </cell>
          <cell r="AM76"/>
          <cell r="AN76">
            <v>10500</v>
          </cell>
          <cell r="AO76" t="str">
            <v>WSWT2025800SM</v>
          </cell>
          <cell r="AQ76">
            <v>10477.5</v>
          </cell>
          <cell r="AR76">
            <v>10477.5</v>
          </cell>
          <cell r="AS76">
            <v>0</v>
          </cell>
          <cell r="AT76">
            <v>0</v>
          </cell>
          <cell r="AU76">
            <v>10477.5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45887</v>
          </cell>
          <cell r="DP76">
            <v>45882</v>
          </cell>
          <cell r="DQ76">
            <v>45883</v>
          </cell>
          <cell r="DR76">
            <v>45876</v>
          </cell>
          <cell r="DS76">
            <v>45884</v>
          </cell>
          <cell r="DT76">
            <v>45885</v>
          </cell>
          <cell r="DU76">
            <v>45886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>รอART</v>
          </cell>
          <cell r="EG76"/>
          <cell r="EH76"/>
          <cell r="EI76"/>
        </row>
        <row r="77">
          <cell r="B77" t="str">
            <v>MK68-000676</v>
          </cell>
          <cell r="C77">
            <v>45796</v>
          </cell>
          <cell r="E77" t="str">
            <v>บจก.อินเทคค์ โกลบอล</v>
          </cell>
          <cell r="F77" t="str">
            <v>เพอเฟคค์ 916</v>
          </cell>
          <cell r="G77">
            <v>20</v>
          </cell>
          <cell r="H77">
            <v>36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จับจีบ</v>
          </cell>
          <cell r="T77" t="str">
            <v>ไม่สวมถุงใน</v>
          </cell>
          <cell r="U77"/>
          <cell r="V77"/>
          <cell r="X77">
            <v>45887</v>
          </cell>
          <cell r="Z77" t="str">
            <v>มัด80 ใช้สายรัด</v>
          </cell>
          <cell r="AA77">
            <v>614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614</v>
          </cell>
          <cell r="AM77">
            <v>0</v>
          </cell>
          <cell r="AN77">
            <v>644.70000000000005</v>
          </cell>
          <cell r="AO77" t="str">
            <v>WSWT2025800SM</v>
          </cell>
          <cell r="AQ77">
            <v>643.31850000000009</v>
          </cell>
          <cell r="AR77">
            <v>643.31850000000009</v>
          </cell>
          <cell r="AS77">
            <v>0</v>
          </cell>
          <cell r="AT77">
            <v>0</v>
          </cell>
          <cell r="AU77">
            <v>643.31850000000009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45887</v>
          </cell>
          <cell r="DP77">
            <v>45882</v>
          </cell>
          <cell r="DQ77">
            <v>45883</v>
          </cell>
          <cell r="DR77">
            <v>45876</v>
          </cell>
          <cell r="DS77">
            <v>45884</v>
          </cell>
          <cell r="DT77">
            <v>45885</v>
          </cell>
          <cell r="DU77">
            <v>45886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MK68-000967</v>
          </cell>
          <cell r="C78">
            <v>45874</v>
          </cell>
          <cell r="E78" t="str">
            <v>บจก.อินเทคค์ โกลบอล</v>
          </cell>
          <cell r="F78" t="str">
            <v>เฟิร์สคลาส 912</v>
          </cell>
          <cell r="G78">
            <v>20</v>
          </cell>
          <cell r="H78">
            <v>35</v>
          </cell>
          <cell r="I78" t="str">
            <v>ขาว</v>
          </cell>
          <cell r="J78" t="str">
            <v>ด้าน</v>
          </cell>
          <cell r="L78">
            <v>97</v>
          </cell>
          <cell r="M78" t="str">
            <v>±</v>
          </cell>
          <cell r="N78">
            <v>5</v>
          </cell>
          <cell r="R78" t="str">
            <v>จับจีบ</v>
          </cell>
          <cell r="T78" t="str">
            <v>ไม่สวมถุงใน</v>
          </cell>
          <cell r="U78"/>
          <cell r="V78"/>
          <cell r="X78">
            <v>45887</v>
          </cell>
          <cell r="Z78" t="str">
            <v>มัด80 ใช้สายรัด</v>
          </cell>
          <cell r="AA78">
            <v>5040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5040</v>
          </cell>
          <cell r="AM78"/>
          <cell r="AN78">
            <v>5292</v>
          </cell>
          <cell r="AO78" t="str">
            <v>WSWT2025800SM</v>
          </cell>
          <cell r="AQ78">
            <v>5139.8424000000005</v>
          </cell>
          <cell r="AR78">
            <v>5139.8424000000005</v>
          </cell>
          <cell r="AS78">
            <v>0</v>
          </cell>
          <cell r="AT78">
            <v>0</v>
          </cell>
          <cell r="AU78">
            <v>5139.8424000000005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45887</v>
          </cell>
          <cell r="DP78">
            <v>45882</v>
          </cell>
          <cell r="DQ78">
            <v>45883</v>
          </cell>
          <cell r="DR78">
            <v>45876</v>
          </cell>
          <cell r="DS78">
            <v>45884</v>
          </cell>
          <cell r="DT78">
            <v>45885</v>
          </cell>
          <cell r="DU78">
            <v>45886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>รอART</v>
          </cell>
          <cell r="EG78"/>
          <cell r="EH78"/>
          <cell r="EI78"/>
        </row>
        <row r="79">
          <cell r="B79" t="str">
            <v>MK68-000810</v>
          </cell>
          <cell r="C79">
            <v>45827</v>
          </cell>
          <cell r="E79" t="str">
            <v>บจก.อินเทคค์ โกลบอล</v>
          </cell>
          <cell r="F79" t="str">
            <v>เฟิร์สคลาส 912</v>
          </cell>
          <cell r="G79">
            <v>20</v>
          </cell>
          <cell r="H79">
            <v>35</v>
          </cell>
          <cell r="I79" t="str">
            <v>ขาว</v>
          </cell>
          <cell r="J79" t="str">
            <v>ด้าน</v>
          </cell>
          <cell r="L79">
            <v>97</v>
          </cell>
          <cell r="M79" t="str">
            <v>±</v>
          </cell>
          <cell r="N79">
            <v>5</v>
          </cell>
          <cell r="R79" t="str">
            <v>จับจีบ4"</v>
          </cell>
          <cell r="T79" t="str">
            <v>ไม่สวมถุงใน</v>
          </cell>
          <cell r="U79"/>
          <cell r="V79"/>
          <cell r="X79">
            <v>45887</v>
          </cell>
          <cell r="Z79" t="str">
            <v>มัด80 ใช้สายรัด</v>
          </cell>
          <cell r="AA79">
            <v>455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455</v>
          </cell>
          <cell r="AM79">
            <v>0</v>
          </cell>
          <cell r="AN79">
            <v>477.75</v>
          </cell>
          <cell r="AO79" t="str">
            <v>WSWT2025800SM</v>
          </cell>
          <cell r="AQ79">
            <v>464.01355000000001</v>
          </cell>
          <cell r="AR79">
            <v>464.01355000000001</v>
          </cell>
          <cell r="AS79">
            <v>0</v>
          </cell>
          <cell r="AT79">
            <v>0</v>
          </cell>
          <cell r="AU79">
            <v>464.01355000000001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45887</v>
          </cell>
          <cell r="DP79">
            <v>45882</v>
          </cell>
          <cell r="DQ79">
            <v>45883</v>
          </cell>
          <cell r="DR79">
            <v>45876</v>
          </cell>
          <cell r="DS79">
            <v>45884</v>
          </cell>
          <cell r="DT79">
            <v>45885</v>
          </cell>
          <cell r="DU79">
            <v>45886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MK68-000966</v>
          </cell>
          <cell r="C80">
            <v>45874</v>
          </cell>
          <cell r="E80" t="str">
            <v>บจก.อินเทคค์ โกลบอล</v>
          </cell>
          <cell r="F80" t="str">
            <v>เพอเฟคค์ 912</v>
          </cell>
          <cell r="G80">
            <v>20</v>
          </cell>
          <cell r="H80">
            <v>36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±</v>
          </cell>
          <cell r="N80">
            <v>5</v>
          </cell>
          <cell r="R80" t="str">
            <v>จับจีบ</v>
          </cell>
          <cell r="T80" t="str">
            <v>ไม่สวมถุงใน</v>
          </cell>
          <cell r="U80"/>
          <cell r="V80"/>
          <cell r="X80">
            <v>45885</v>
          </cell>
          <cell r="Z80" t="str">
            <v>มัด80 ใช้สายรัด</v>
          </cell>
          <cell r="AA80">
            <v>10000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10000</v>
          </cell>
          <cell r="AM80"/>
          <cell r="AN80">
            <v>10500</v>
          </cell>
          <cell r="AO80" t="str">
            <v>WSWT2025800SM</v>
          </cell>
          <cell r="AQ80">
            <v>10477.5</v>
          </cell>
          <cell r="AR80">
            <v>10477.5</v>
          </cell>
          <cell r="AS80">
            <v>0</v>
          </cell>
          <cell r="AT80">
            <v>0</v>
          </cell>
          <cell r="AU80">
            <v>10477.5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45885</v>
          </cell>
          <cell r="DP80">
            <v>45880</v>
          </cell>
          <cell r="DQ80">
            <v>45881</v>
          </cell>
          <cell r="DR80">
            <v>45874</v>
          </cell>
          <cell r="DS80">
            <v>45882</v>
          </cell>
          <cell r="DT80">
            <v>45883</v>
          </cell>
          <cell r="DU80">
            <v>45884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>รอART</v>
          </cell>
          <cell r="EG80"/>
          <cell r="EH80"/>
          <cell r="EI80"/>
        </row>
        <row r="81">
          <cell r="B81" t="str">
            <v>MK68-000994</v>
          </cell>
          <cell r="C81">
            <v>45880</v>
          </cell>
          <cell r="E81" t="str">
            <v>คุณนพวินทร์ รัตนเศรษฐ์เมธา</v>
          </cell>
          <cell r="F81" t="str">
            <v>ลุงนัย ฟาร์ม102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45887</v>
          </cell>
          <cell r="Z81" t="str">
            <v>500กระสอบ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5000</v>
          </cell>
          <cell r="AM81"/>
          <cell r="AN81">
            <v>5250</v>
          </cell>
          <cell r="AO81" t="str">
            <v>WSWT2025800SM</v>
          </cell>
          <cell r="AQ81">
            <v>5518.15</v>
          </cell>
          <cell r="AR81">
            <v>5518.15</v>
          </cell>
          <cell r="AS81">
            <v>0</v>
          </cell>
          <cell r="AT81">
            <v>5518.15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45887</v>
          </cell>
          <cell r="DP81">
            <v>45882</v>
          </cell>
          <cell r="DQ81">
            <v>45883</v>
          </cell>
          <cell r="DR81">
            <v>45876</v>
          </cell>
          <cell r="DS81">
            <v>45884</v>
          </cell>
          <cell r="DT81">
            <v>45885</v>
          </cell>
          <cell r="DU81">
            <v>45886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>รอART</v>
          </cell>
          <cell r="EG81"/>
          <cell r="EH81"/>
          <cell r="EI81"/>
        </row>
        <row r="82">
          <cell r="B82" t="str">
            <v>MK68-000957</v>
          </cell>
          <cell r="C82">
            <v>45873</v>
          </cell>
          <cell r="E82" t="str">
            <v>บจก.วีซีเอฟ</v>
          </cell>
          <cell r="F82" t="str">
            <v>JET 405โปรตีน16%</v>
          </cell>
          <cell r="G82">
            <v>20</v>
          </cell>
          <cell r="H82">
            <v>37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ไม่</v>
          </cell>
          <cell r="T82" t="str">
            <v>ไม่สวมถุงใน</v>
          </cell>
          <cell r="U82"/>
          <cell r="V82"/>
          <cell r="X82">
            <v>45889</v>
          </cell>
          <cell r="Z82" t="str">
            <v>500กระสอบแบน</v>
          </cell>
          <cell r="AA82">
            <v>10000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10000</v>
          </cell>
          <cell r="AM82"/>
          <cell r="AN82">
            <v>10500</v>
          </cell>
          <cell r="AO82" t="str">
            <v>WSWT2025800SM</v>
          </cell>
          <cell r="AQ82">
            <v>10756.900000000001</v>
          </cell>
          <cell r="AR82">
            <v>10756.900000000001</v>
          </cell>
          <cell r="AS82">
            <v>0</v>
          </cell>
          <cell r="AT82">
            <v>0</v>
          </cell>
          <cell r="AU82">
            <v>10756.900000000001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45889</v>
          </cell>
          <cell r="DP82">
            <v>45884</v>
          </cell>
          <cell r="DQ82">
            <v>45885</v>
          </cell>
          <cell r="DR82">
            <v>45878</v>
          </cell>
          <cell r="DS82">
            <v>45886</v>
          </cell>
          <cell r="DT82">
            <v>45887</v>
          </cell>
          <cell r="DU82">
            <v>45888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MK68-000956</v>
          </cell>
          <cell r="C83">
            <v>45873</v>
          </cell>
          <cell r="E83" t="str">
            <v>บจก.วีซีเอฟ</v>
          </cell>
          <cell r="F83" t="str">
            <v>R FEED 405A</v>
          </cell>
          <cell r="G83">
            <v>20</v>
          </cell>
          <cell r="H83">
            <v>37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ไม่</v>
          </cell>
          <cell r="T83" t="str">
            <v>ไม่สวมถุงใน</v>
          </cell>
          <cell r="U83"/>
          <cell r="V83"/>
          <cell r="X83">
            <v>45889</v>
          </cell>
          <cell r="Z83" t="str">
            <v>500กระสอบแบน</v>
          </cell>
          <cell r="AA83">
            <v>10000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10000</v>
          </cell>
          <cell r="AM83"/>
          <cell r="AN83">
            <v>10500</v>
          </cell>
          <cell r="AO83" t="str">
            <v>WSWT2025800SM</v>
          </cell>
          <cell r="AQ83">
            <v>10756.900000000001</v>
          </cell>
          <cell r="AR83">
            <v>9809</v>
          </cell>
          <cell r="AS83">
            <v>947.90000000000146</v>
          </cell>
          <cell r="AT83">
            <v>0</v>
          </cell>
          <cell r="AU83">
            <v>10756.900000000001</v>
          </cell>
          <cell r="BZ83" t="str">
            <v>WRWT25850/WRWT25850</v>
          </cell>
          <cell r="CA83">
            <v>71.619111111111224</v>
          </cell>
          <cell r="DL83" t="str">
            <v>P6</v>
          </cell>
          <cell r="DM83">
            <v>4</v>
          </cell>
          <cell r="DN83">
            <v>45889</v>
          </cell>
          <cell r="DP83">
            <v>45884</v>
          </cell>
          <cell r="DQ83">
            <v>45885</v>
          </cell>
          <cell r="DR83">
            <v>45878</v>
          </cell>
          <cell r="DS83">
            <v>45886</v>
          </cell>
          <cell r="DT83">
            <v>45887</v>
          </cell>
          <cell r="DU83">
            <v>45888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MK68-000952</v>
          </cell>
          <cell r="C84">
            <v>45868</v>
          </cell>
          <cell r="E84" t="str">
            <v>บจก.วีซีเอฟ</v>
          </cell>
          <cell r="F84" t="str">
            <v>VC 100</v>
          </cell>
          <cell r="G84">
            <v>20</v>
          </cell>
          <cell r="H84">
            <v>37</v>
          </cell>
          <cell r="I84" t="str">
            <v>ขาว</v>
          </cell>
          <cell r="J84" t="str">
            <v>ใส</v>
          </cell>
          <cell r="L84">
            <v>100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45894</v>
          </cell>
          <cell r="Z84" t="str">
            <v>500กระสอบแบน</v>
          </cell>
          <cell r="AA84">
            <v>30000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30000</v>
          </cell>
          <cell r="AL84">
            <v>0</v>
          </cell>
          <cell r="AM84">
            <v>30900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45894</v>
          </cell>
          <cell r="DP84">
            <v>45889</v>
          </cell>
          <cell r="DQ84">
            <v>45890</v>
          </cell>
          <cell r="DR84">
            <v>45883</v>
          </cell>
          <cell r="DS84">
            <v>45891</v>
          </cell>
          <cell r="DT84">
            <v>45892</v>
          </cell>
          <cell r="DU84">
            <v>45893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MK68-000952</v>
          </cell>
          <cell r="C85">
            <v>45868</v>
          </cell>
          <cell r="E85" t="str">
            <v>บจก.วีซีเอฟ</v>
          </cell>
          <cell r="F85" t="str">
            <v>VC 193</v>
          </cell>
          <cell r="G85">
            <v>20</v>
          </cell>
          <cell r="H85">
            <v>37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45894</v>
          </cell>
          <cell r="Z85" t="str">
            <v>500กระสอบแบน</v>
          </cell>
          <cell r="AA85">
            <v>20000</v>
          </cell>
          <cell r="AB85">
            <v>0</v>
          </cell>
          <cell r="AC85">
            <v>0</v>
          </cell>
          <cell r="AD85">
            <v>0</v>
          </cell>
          <cell r="AG85" t="str">
            <v>ลบสี</v>
          </cell>
          <cell r="AI85"/>
          <cell r="AJ85">
            <v>20000</v>
          </cell>
          <cell r="AL85">
            <v>0</v>
          </cell>
          <cell r="AM85">
            <v>20197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45894</v>
          </cell>
          <cell r="DP85">
            <v>45889</v>
          </cell>
          <cell r="DQ85">
            <v>45890</v>
          </cell>
          <cell r="DR85">
            <v>45883</v>
          </cell>
          <cell r="DS85">
            <v>45891</v>
          </cell>
          <cell r="DT85">
            <v>45892</v>
          </cell>
          <cell r="DU85">
            <v>45893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MK68-000952</v>
          </cell>
          <cell r="C86">
            <v>45868</v>
          </cell>
          <cell r="E86" t="str">
            <v>บจก.วีซีเอฟ</v>
          </cell>
          <cell r="F86" t="str">
            <v>JET 180</v>
          </cell>
          <cell r="G86">
            <v>20</v>
          </cell>
          <cell r="H86">
            <v>37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ไม่</v>
          </cell>
          <cell r="T86" t="str">
            <v>ไม่สวมถุงใน</v>
          </cell>
          <cell r="U86"/>
          <cell r="V86"/>
          <cell r="X86">
            <v>45894</v>
          </cell>
          <cell r="Z86" t="str">
            <v>500กระสอบแบน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5000</v>
          </cell>
          <cell r="AL86">
            <v>0</v>
          </cell>
          <cell r="AM86">
            <v>5200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45894</v>
          </cell>
          <cell r="DP86">
            <v>45889</v>
          </cell>
          <cell r="DQ86">
            <v>45890</v>
          </cell>
          <cell r="DR86">
            <v>45883</v>
          </cell>
          <cell r="DS86">
            <v>45891</v>
          </cell>
          <cell r="DT86">
            <v>45892</v>
          </cell>
          <cell r="DU86">
            <v>45893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MK68-000880</v>
          </cell>
          <cell r="C87">
            <v>45850</v>
          </cell>
          <cell r="E87" t="str">
            <v>บจก.เอพีเอ็ม อะโกร</v>
          </cell>
          <cell r="F87" t="str">
            <v>SPM195 GOAL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ใส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45898</v>
          </cell>
          <cell r="Z87" t="str">
            <v>500กระสอบแบน</v>
          </cell>
          <cell r="AA87">
            <v>4000</v>
          </cell>
          <cell r="AB87">
            <v>0</v>
          </cell>
          <cell r="AC87">
            <v>0</v>
          </cell>
          <cell r="AD87">
            <v>0</v>
          </cell>
          <cell r="AG87" t="str">
            <v xml:space="preserve">ลบสี   </v>
          </cell>
          <cell r="AI87"/>
          <cell r="AJ87">
            <v>4000</v>
          </cell>
          <cell r="AL87">
            <v>0</v>
          </cell>
          <cell r="AM87">
            <v>4100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45898</v>
          </cell>
          <cell r="DP87">
            <v>45893</v>
          </cell>
          <cell r="DQ87">
            <v>45894</v>
          </cell>
          <cell r="DR87">
            <v>45887</v>
          </cell>
          <cell r="DS87">
            <v>45895</v>
          </cell>
          <cell r="DT87">
            <v>45896</v>
          </cell>
          <cell r="DU87">
            <v>45897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MK68-000962</v>
          </cell>
          <cell r="C88">
            <v>45873</v>
          </cell>
          <cell r="E88" t="str">
            <v>บจก.เอพีเอ็ม อะโกร</v>
          </cell>
          <cell r="F88" t="str">
            <v>SPM190 GOAL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ใส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45898</v>
          </cell>
          <cell r="Z88" t="str">
            <v>500กระสอบแบน</v>
          </cell>
          <cell r="AA88">
            <v>4000</v>
          </cell>
          <cell r="AB88">
            <v>0</v>
          </cell>
          <cell r="AC88">
            <v>0</v>
          </cell>
          <cell r="AD88">
            <v>0</v>
          </cell>
          <cell r="AG88"/>
          <cell r="AI88" t="str">
            <v>ห้ามเกิน-ขาดได้5%</v>
          </cell>
          <cell r="AJ88">
            <v>0</v>
          </cell>
          <cell r="AL88">
            <v>4000</v>
          </cell>
          <cell r="AM88"/>
          <cell r="AN88">
            <v>4200</v>
          </cell>
          <cell r="AO88" t="str">
            <v>WSWT2025800SM</v>
          </cell>
          <cell r="AQ88">
            <v>4414.5199999999995</v>
          </cell>
          <cell r="AR88">
            <v>0</v>
          </cell>
          <cell r="AS88">
            <v>4414.5199999999995</v>
          </cell>
          <cell r="AT88">
            <v>0</v>
          </cell>
          <cell r="AU88">
            <v>4414.5199999999995</v>
          </cell>
          <cell r="BZ88" t="str">
            <v>WRWT25850/WRWT25850</v>
          </cell>
          <cell r="CA88">
            <v>333.54151111111111</v>
          </cell>
          <cell r="DL88" t="str">
            <v>P6</v>
          </cell>
          <cell r="DM88">
            <v>4</v>
          </cell>
          <cell r="DN88">
            <v>45898</v>
          </cell>
          <cell r="DP88">
            <v>45893</v>
          </cell>
          <cell r="DQ88">
            <v>45894</v>
          </cell>
          <cell r="DR88">
            <v>45887</v>
          </cell>
          <cell r="DS88">
            <v>45895</v>
          </cell>
          <cell r="DT88">
            <v>45896</v>
          </cell>
          <cell r="DU88">
            <v>45897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ใบรับคำสั่งซื้อ</v>
          </cell>
          <cell r="C89">
            <v>45876</v>
          </cell>
          <cell r="E89" t="str">
            <v>บจก.เอพีเอ็ม อะโกร</v>
          </cell>
          <cell r="F89" t="str">
            <v>นีโอ พี06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ใส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45898</v>
          </cell>
          <cell r="Z89" t="str">
            <v>500กระสอบแบน</v>
          </cell>
          <cell r="AA89">
            <v>3000</v>
          </cell>
          <cell r="AB89">
            <v>0</v>
          </cell>
          <cell r="AC89">
            <v>0</v>
          </cell>
          <cell r="AD89">
            <v>0</v>
          </cell>
          <cell r="AG89"/>
          <cell r="AI89" t="str">
            <v>ห้ามเกิน-ขาดได้5%</v>
          </cell>
          <cell r="AJ89">
            <v>0</v>
          </cell>
          <cell r="AL89">
            <v>3000</v>
          </cell>
          <cell r="AM89"/>
          <cell r="AN89">
            <v>3150</v>
          </cell>
          <cell r="AO89" t="str">
            <v>WSWT2025800SM</v>
          </cell>
          <cell r="AQ89">
            <v>3310.89</v>
          </cell>
          <cell r="AR89">
            <v>0</v>
          </cell>
          <cell r="AS89">
            <v>3310.89</v>
          </cell>
          <cell r="AT89">
            <v>0</v>
          </cell>
          <cell r="AU89">
            <v>3310.89</v>
          </cell>
          <cell r="BZ89" t="str">
            <v>WRWT25850/WRWT25850</v>
          </cell>
          <cell r="CA89">
            <v>250.15613333333337</v>
          </cell>
          <cell r="DL89" t="str">
            <v>P6</v>
          </cell>
          <cell r="DM89">
            <v>4</v>
          </cell>
          <cell r="DN89">
            <v>45898</v>
          </cell>
          <cell r="DP89">
            <v>45893</v>
          </cell>
          <cell r="DQ89">
            <v>45894</v>
          </cell>
          <cell r="DR89">
            <v>45887</v>
          </cell>
          <cell r="DS89">
            <v>45895</v>
          </cell>
          <cell r="DT89">
            <v>45896</v>
          </cell>
          <cell r="DU89">
            <v>45897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ใบรับคำสั่งซื้อ</v>
          </cell>
          <cell r="C90">
            <v>45876</v>
          </cell>
          <cell r="E90" t="str">
            <v>บจก.เอพีเอ็ม อะโกร</v>
          </cell>
          <cell r="F90" t="str">
            <v>วี-ฟีด วี18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45898</v>
          </cell>
          <cell r="Z90" t="str">
            <v>500กระสอบแบน</v>
          </cell>
          <cell r="AA90">
            <v>3000</v>
          </cell>
          <cell r="AB90">
            <v>0</v>
          </cell>
          <cell r="AC90">
            <v>0</v>
          </cell>
          <cell r="AD90">
            <v>0</v>
          </cell>
          <cell r="AG90"/>
          <cell r="AI90" t="str">
            <v>ห้ามเกิน-ขาดได้5%</v>
          </cell>
          <cell r="AJ90">
            <v>0</v>
          </cell>
          <cell r="AL90">
            <v>3000</v>
          </cell>
          <cell r="AM90"/>
          <cell r="AN90">
            <v>3150</v>
          </cell>
          <cell r="AO90" t="str">
            <v>WSWT2025800SM</v>
          </cell>
          <cell r="AQ90">
            <v>3310.89</v>
          </cell>
          <cell r="AR90">
            <v>0</v>
          </cell>
          <cell r="AS90">
            <v>3310.89</v>
          </cell>
          <cell r="AT90">
            <v>0</v>
          </cell>
          <cell r="AU90">
            <v>3310.89</v>
          </cell>
          <cell r="BZ90" t="str">
            <v>WRWT25850/WRWT25850</v>
          </cell>
          <cell r="CA90">
            <v>250.15613333333337</v>
          </cell>
          <cell r="DL90" t="str">
            <v>P6</v>
          </cell>
          <cell r="DM90">
            <v>4</v>
          </cell>
          <cell r="DN90">
            <v>45898</v>
          </cell>
          <cell r="DP90">
            <v>45893</v>
          </cell>
          <cell r="DQ90">
            <v>45894</v>
          </cell>
          <cell r="DR90">
            <v>45887</v>
          </cell>
          <cell r="DS90">
            <v>45895</v>
          </cell>
          <cell r="DT90">
            <v>45896</v>
          </cell>
          <cell r="DU90">
            <v>45897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ใบรับคำสั่งซื้อ</v>
          </cell>
          <cell r="C91">
            <v>45876</v>
          </cell>
          <cell r="E91" t="str">
            <v>บจก.เอพีเอ็ม อะโกร</v>
          </cell>
          <cell r="F91" t="str">
            <v>นีโอ พี2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ใส</v>
          </cell>
          <cell r="L91">
            <v>100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 t="str">
            <v>รอแจ้ง</v>
          </cell>
          <cell r="Z91" t="str">
            <v>500กระสอบแบน</v>
          </cell>
          <cell r="AA91">
            <v>4000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4000</v>
          </cell>
          <cell r="AM91"/>
          <cell r="AN91">
            <v>4200</v>
          </cell>
          <cell r="AO91" t="str">
            <v>WSWT2025800SM</v>
          </cell>
          <cell r="AQ91">
            <v>4414.5199999999995</v>
          </cell>
          <cell r="AR91">
            <v>0</v>
          </cell>
          <cell r="AS91">
            <v>4414.5199999999995</v>
          </cell>
          <cell r="AT91">
            <v>0</v>
          </cell>
          <cell r="AU91">
            <v>4414.5199999999995</v>
          </cell>
          <cell r="BZ91" t="str">
            <v>WRWT25850/WRWT25850</v>
          </cell>
          <cell r="CA91">
            <v>333.54151111111111</v>
          </cell>
          <cell r="DL91" t="str">
            <v>P6</v>
          </cell>
          <cell r="DM91">
            <v>4</v>
          </cell>
          <cell r="DN91" t="str">
            <v>รอแจ้ง</v>
          </cell>
          <cell r="DP91" t="e">
            <v>#VALUE!</v>
          </cell>
          <cell r="DQ91" t="e">
            <v>#VALUE!</v>
          </cell>
          <cell r="DR91" t="e">
            <v>#VALUE!</v>
          </cell>
          <cell r="DS91" t="e">
            <v>#VALUE!</v>
          </cell>
          <cell r="DT91" t="e">
            <v>#VALUE!</v>
          </cell>
          <cell r="DU91" t="e">
            <v>#VALUE!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>รอART</v>
          </cell>
          <cell r="EG91"/>
          <cell r="EH91"/>
          <cell r="EI91"/>
        </row>
        <row r="92">
          <cell r="B92" t="str">
            <v>ใบรับคำสั่งซื้อ</v>
          </cell>
          <cell r="C92">
            <v>45876</v>
          </cell>
          <cell r="E92" t="str">
            <v>บจก.เอพีเอ็ม อะโกร</v>
          </cell>
          <cell r="F92" t="str">
            <v>ยูฟีด บี2</v>
          </cell>
          <cell r="G92">
            <v>20</v>
          </cell>
          <cell r="H92">
            <v>40</v>
          </cell>
          <cell r="I92" t="str">
            <v>ขาว</v>
          </cell>
          <cell r="J92" t="str">
            <v>ใส</v>
          </cell>
          <cell r="L92">
            <v>108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 t="str">
            <v>รอแจ้ง</v>
          </cell>
          <cell r="Z92" t="str">
            <v>500กระสอบแบน</v>
          </cell>
          <cell r="AA92">
            <v>3000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3075</v>
          </cell>
          <cell r="AL92">
            <v>0</v>
          </cell>
          <cell r="AM92"/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 t="str">
            <v>รอแจ้ง</v>
          </cell>
          <cell r="DP92" t="e">
            <v>#VALUE!</v>
          </cell>
          <cell r="DQ92" t="e">
            <v>#VALUE!</v>
          </cell>
          <cell r="DR92" t="e">
            <v>#VALUE!</v>
          </cell>
          <cell r="DS92" t="e">
            <v>#VALUE!</v>
          </cell>
          <cell r="DT92" t="e">
            <v>#VALUE!</v>
          </cell>
          <cell r="DU92" t="e">
            <v>#VALUE!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>รอART</v>
          </cell>
          <cell r="EG92"/>
          <cell r="EH92"/>
          <cell r="EI92"/>
        </row>
        <row r="93">
          <cell r="B93" t="str">
            <v>MK68-000879</v>
          </cell>
          <cell r="C93">
            <v>45850</v>
          </cell>
          <cell r="E93" t="str">
            <v>บจก.เอพีเอ็ม อะโกร</v>
          </cell>
          <cell r="F93" t="str">
            <v>ฟีล กู๊ด พี6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ใส</v>
          </cell>
          <cell r="L93">
            <v>100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45898</v>
          </cell>
          <cell r="Z93" t="str">
            <v>500กระสอบแบน</v>
          </cell>
          <cell r="AA93">
            <v>4000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4000</v>
          </cell>
          <cell r="AM93"/>
          <cell r="AN93">
            <v>4200</v>
          </cell>
          <cell r="AO93" t="str">
            <v>WSWT2025800SM</v>
          </cell>
          <cell r="AQ93">
            <v>4414.5199999999995</v>
          </cell>
          <cell r="AR93">
            <v>0</v>
          </cell>
          <cell r="AS93">
            <v>4414.5199999999995</v>
          </cell>
          <cell r="AT93">
            <v>0</v>
          </cell>
          <cell r="AU93">
            <v>4414.5199999999995</v>
          </cell>
          <cell r="BZ93" t="str">
            <v>WRWT25850/WRWT25850</v>
          </cell>
          <cell r="CA93">
            <v>333.54151111111111</v>
          </cell>
          <cell r="DL93" t="str">
            <v>P6</v>
          </cell>
          <cell r="DM93">
            <v>4</v>
          </cell>
          <cell r="DN93">
            <v>45898</v>
          </cell>
          <cell r="DP93">
            <v>45893</v>
          </cell>
          <cell r="DQ93">
            <v>45894</v>
          </cell>
          <cell r="DR93">
            <v>45887</v>
          </cell>
          <cell r="DS93">
            <v>45895</v>
          </cell>
          <cell r="DT93">
            <v>45896</v>
          </cell>
          <cell r="DU93">
            <v>45897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 </v>
          </cell>
          <cell r="EG93"/>
          <cell r="EH93"/>
          <cell r="EI93"/>
        </row>
        <row r="94">
          <cell r="B94" t="str">
            <v>MK68-000963</v>
          </cell>
          <cell r="C94">
            <v>45873</v>
          </cell>
          <cell r="E94" t="str">
            <v>บจก.เอพีเอ็ม อะโกร</v>
          </cell>
          <cell r="F94" t="str">
            <v>ยู-ฟีด ดี3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ใส</v>
          </cell>
          <cell r="L94">
            <v>100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45898</v>
          </cell>
          <cell r="Z94" t="str">
            <v>500กระสอบแบน</v>
          </cell>
          <cell r="AA94">
            <v>4000</v>
          </cell>
          <cell r="AB94">
            <v>0</v>
          </cell>
          <cell r="AC94">
            <v>0</v>
          </cell>
          <cell r="AD94">
            <v>0</v>
          </cell>
          <cell r="AG94"/>
          <cell r="AI94" t="str">
            <v>ห้ามเกิน-ขาดได้5%</v>
          </cell>
          <cell r="AJ94">
            <v>0</v>
          </cell>
          <cell r="AL94">
            <v>4000</v>
          </cell>
          <cell r="AM94"/>
          <cell r="AN94">
            <v>4200</v>
          </cell>
          <cell r="AO94" t="str">
            <v>WSWT2025800SM</v>
          </cell>
          <cell r="AQ94">
            <v>4414.5199999999995</v>
          </cell>
          <cell r="AR94">
            <v>0</v>
          </cell>
          <cell r="AS94">
            <v>4414.5199999999995</v>
          </cell>
          <cell r="AT94">
            <v>0</v>
          </cell>
          <cell r="AU94">
            <v>4414.5199999999995</v>
          </cell>
          <cell r="BZ94" t="str">
            <v>WRWT25850/WRWT25850</v>
          </cell>
          <cell r="CA94">
            <v>333.54151111111111</v>
          </cell>
          <cell r="DL94" t="str">
            <v>P6</v>
          </cell>
          <cell r="DM94">
            <v>4</v>
          </cell>
          <cell r="DN94">
            <v>45898</v>
          </cell>
          <cell r="DP94">
            <v>45893</v>
          </cell>
          <cell r="DQ94">
            <v>45894</v>
          </cell>
          <cell r="DR94">
            <v>45887</v>
          </cell>
          <cell r="DS94">
            <v>45895</v>
          </cell>
          <cell r="DT94">
            <v>45896</v>
          </cell>
          <cell r="DU94">
            <v>45897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ประมาณการ</v>
          </cell>
          <cell r="C95" t="str">
            <v>ประมาณการ</v>
          </cell>
          <cell r="E95" t="str">
            <v>บจก.อินเทคค์ โกลบอล</v>
          </cell>
          <cell r="F95" t="str">
            <v>รอแบบ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</v>
          </cell>
          <cell r="T95" t="str">
            <v>ไม่สวมถุงใน</v>
          </cell>
          <cell r="U95"/>
          <cell r="V95"/>
          <cell r="X95">
            <v>45899</v>
          </cell>
          <cell r="Z95" t="str">
            <v>มัด80 ใช้สายรัด</v>
          </cell>
          <cell r="AA95">
            <v>100000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100000</v>
          </cell>
          <cell r="AM95"/>
          <cell r="AN95">
            <v>105000</v>
          </cell>
          <cell r="AO95" t="str">
            <v>WSWT2025800SM</v>
          </cell>
          <cell r="AQ95">
            <v>104775.00000000001</v>
          </cell>
          <cell r="AR95">
            <v>0</v>
          </cell>
          <cell r="AS95">
            <v>104775.00000000001</v>
          </cell>
          <cell r="AT95">
            <v>0</v>
          </cell>
          <cell r="AU95">
            <v>104775.00000000001</v>
          </cell>
          <cell r="BZ95" t="str">
            <v>WRWT25850/WRWT25850</v>
          </cell>
          <cell r="CA95">
            <v>7916.333333333333</v>
          </cell>
          <cell r="DL95" t="str">
            <v>P6</v>
          </cell>
          <cell r="DM95">
            <v>4</v>
          </cell>
          <cell r="DN95">
            <v>45899</v>
          </cell>
          <cell r="DP95">
            <v>45894</v>
          </cell>
          <cell r="DQ95">
            <v>45895</v>
          </cell>
          <cell r="DR95">
            <v>45888</v>
          </cell>
          <cell r="DS95">
            <v>45896</v>
          </cell>
          <cell r="DT95">
            <v>45897</v>
          </cell>
          <cell r="DU95">
            <v>45898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>รอART</v>
          </cell>
          <cell r="EG95"/>
          <cell r="EH95"/>
          <cell r="EI95"/>
        </row>
        <row r="96">
          <cell r="B96" t="str">
            <v>ประมาณการ</v>
          </cell>
          <cell r="C96" t="str">
            <v>ประมาณการ</v>
          </cell>
          <cell r="E96" t="str">
            <v>บจก.เอสพีเอ็ม อาหารสัตว์</v>
          </cell>
          <cell r="F96" t="str">
            <v>รอแบบ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ใส</v>
          </cell>
          <cell r="L96">
            <v>100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45925</v>
          </cell>
          <cell r="Z96" t="str">
            <v>500กระสอบแบน</v>
          </cell>
          <cell r="AA96">
            <v>20000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20000</v>
          </cell>
          <cell r="AM96"/>
          <cell r="AN96">
            <v>21000</v>
          </cell>
          <cell r="AO96" t="str">
            <v>WSWT2025800SM</v>
          </cell>
          <cell r="AQ96">
            <v>22072.6</v>
          </cell>
          <cell r="AR96">
            <v>0</v>
          </cell>
          <cell r="AS96">
            <v>22072.6</v>
          </cell>
          <cell r="AT96">
            <v>0</v>
          </cell>
          <cell r="AU96">
            <v>22072.6</v>
          </cell>
          <cell r="BZ96" t="str">
            <v>WRWT25850/WRWT25850</v>
          </cell>
          <cell r="CA96">
            <v>1667.7075555555555</v>
          </cell>
          <cell r="DL96" t="str">
            <v>P6</v>
          </cell>
          <cell r="DM96">
            <v>4</v>
          </cell>
          <cell r="DN96">
            <v>45925</v>
          </cell>
          <cell r="DP96">
            <v>45920</v>
          </cell>
          <cell r="DQ96">
            <v>45921</v>
          </cell>
          <cell r="DR96">
            <v>45914</v>
          </cell>
          <cell r="DS96">
            <v>45922</v>
          </cell>
          <cell r="DT96">
            <v>45923</v>
          </cell>
          <cell r="DU96">
            <v>45924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>รอART</v>
          </cell>
          <cell r="EG96"/>
          <cell r="EH96"/>
          <cell r="EI96"/>
        </row>
        <row r="97">
          <cell r="B97" t="str">
            <v>ประมาณการ</v>
          </cell>
          <cell r="C97" t="str">
            <v>ประมาณการ</v>
          </cell>
          <cell r="E97" t="str">
            <v>บจก.ไทยธรรมดี</v>
          </cell>
          <cell r="F97" t="str">
            <v>รอแบบ</v>
          </cell>
          <cell r="G97">
            <v>20</v>
          </cell>
          <cell r="H97">
            <v>37</v>
          </cell>
          <cell r="I97" t="str">
            <v>ขาว</v>
          </cell>
          <cell r="J97" t="str">
            <v>ด้าน</v>
          </cell>
          <cell r="L97">
            <v>97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45925</v>
          </cell>
          <cell r="Z97" t="str">
            <v>500กระสอบ</v>
          </cell>
          <cell r="AA97">
            <v>20000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20000</v>
          </cell>
          <cell r="AM97"/>
          <cell r="AN97">
            <v>21000</v>
          </cell>
          <cell r="AO97" t="str">
            <v>WSWT2025800SM</v>
          </cell>
          <cell r="AQ97">
            <v>21513.800000000003</v>
          </cell>
          <cell r="AR97">
            <v>0</v>
          </cell>
          <cell r="AS97">
            <v>21513.800000000003</v>
          </cell>
          <cell r="AT97">
            <v>0</v>
          </cell>
          <cell r="AU97">
            <v>21513.800000000003</v>
          </cell>
          <cell r="BZ97" t="str">
            <v>WRWT25850/WRWT25850</v>
          </cell>
          <cell r="CA97">
            <v>1625.4871111111113</v>
          </cell>
          <cell r="DL97" t="str">
            <v>P6</v>
          </cell>
          <cell r="DM97">
            <v>4</v>
          </cell>
          <cell r="DN97">
            <v>45925</v>
          </cell>
          <cell r="DP97">
            <v>45920</v>
          </cell>
          <cell r="DQ97">
            <v>45921</v>
          </cell>
          <cell r="DR97">
            <v>45914</v>
          </cell>
          <cell r="DS97">
            <v>45922</v>
          </cell>
          <cell r="DT97">
            <v>45923</v>
          </cell>
          <cell r="DU97">
            <v>45924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>รอART</v>
          </cell>
          <cell r="EG97"/>
          <cell r="EH97"/>
          <cell r="EI97"/>
        </row>
        <row r="98">
          <cell r="B98" t="str">
            <v>MK68-000990</v>
          </cell>
          <cell r="C98">
            <v>45877</v>
          </cell>
          <cell r="E98" t="str">
            <v>บจก.เอสพีเอ็ม อาหารสัตว์</v>
          </cell>
          <cell r="F98" t="str">
            <v>SW 441 PLUS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 t="str">
            <v>รอแจ้ง</v>
          </cell>
          <cell r="Z98" t="str">
            <v>500กระสอบแบน</v>
          </cell>
          <cell r="AA98">
            <v>10000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10000</v>
          </cell>
          <cell r="AM98"/>
          <cell r="AN98">
            <v>10500</v>
          </cell>
          <cell r="AO98" t="str">
            <v>WSWT2025800SM</v>
          </cell>
          <cell r="AQ98">
            <v>11036.3</v>
          </cell>
          <cell r="AR98">
            <v>0</v>
          </cell>
          <cell r="AS98">
            <v>11036.3</v>
          </cell>
          <cell r="AT98">
            <v>0</v>
          </cell>
          <cell r="AU98">
            <v>11036.3</v>
          </cell>
          <cell r="BZ98" t="str">
            <v>WRWT25850/WRWT25850</v>
          </cell>
          <cell r="CA98">
            <v>833.85377777777774</v>
          </cell>
          <cell r="DL98" t="str">
            <v>P6</v>
          </cell>
          <cell r="DM98">
            <v>4</v>
          </cell>
          <cell r="DN98" t="str">
            <v>รอแจ้ง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>รอART</v>
          </cell>
          <cell r="EG98"/>
          <cell r="EH98"/>
          <cell r="EI98"/>
        </row>
        <row r="99">
          <cell r="B99" t="str">
            <v>MK68-000902</v>
          </cell>
          <cell r="C99">
            <v>45857</v>
          </cell>
          <cell r="E99" t="str">
            <v>บจก.อินเทคค์ โกลบอล</v>
          </cell>
          <cell r="F99" t="str">
            <v>เพอเฟคค์ 000</v>
          </cell>
          <cell r="G99">
            <v>20</v>
          </cell>
          <cell r="H99">
            <v>36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จับจีบ</v>
          </cell>
          <cell r="T99" t="str">
            <v>ไม่สวมถุงใน</v>
          </cell>
          <cell r="U99"/>
          <cell r="V99"/>
          <cell r="X99" t="str">
            <v>รอแจ้ง</v>
          </cell>
          <cell r="Z99" t="str">
            <v>มัด80 ใช้สายรัด</v>
          </cell>
          <cell r="AA99">
            <v>120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120</v>
          </cell>
          <cell r="AM99">
            <v>11000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 t="str">
            <v>รอแจ้ง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MK68-000961</v>
          </cell>
          <cell r="C100">
            <v>45873</v>
          </cell>
          <cell r="E100" t="str">
            <v>บจก.เอพีเอ็ม อะโกร</v>
          </cell>
          <cell r="F100" t="str">
            <v>U-FEED U2(เอส)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500กระสอบแบน</v>
          </cell>
          <cell r="AA100">
            <v>4000</v>
          </cell>
          <cell r="AB100">
            <v>0</v>
          </cell>
          <cell r="AC100">
            <v>0</v>
          </cell>
          <cell r="AD100">
            <v>0</v>
          </cell>
          <cell r="AG100"/>
          <cell r="AI100" t="str">
            <v>ห้ามเกิน-ขาดได้5%</v>
          </cell>
          <cell r="AJ100">
            <v>0</v>
          </cell>
          <cell r="AL100">
            <v>4000</v>
          </cell>
          <cell r="AM100"/>
          <cell r="AN100">
            <v>4200</v>
          </cell>
          <cell r="AO100" t="str">
            <v>WSWT2025800SM</v>
          </cell>
          <cell r="AQ100">
            <v>4414.5199999999995</v>
          </cell>
          <cell r="AR100">
            <v>0</v>
          </cell>
          <cell r="AS100">
            <v>4414.5199999999995</v>
          </cell>
          <cell r="AT100">
            <v>0</v>
          </cell>
          <cell r="AU100">
            <v>4414.5199999999995</v>
          </cell>
          <cell r="BZ100" t="str">
            <v>WRWT25850/WRWT25850</v>
          </cell>
          <cell r="CA100">
            <v>333.54151111111111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ประมาณการ</v>
          </cell>
          <cell r="C101" t="str">
            <v>ประมาณการ</v>
          </cell>
          <cell r="E101" t="str">
            <v>บจก.ซันฟีด</v>
          </cell>
          <cell r="F101" t="str">
            <v>รอแบบ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+</v>
          </cell>
          <cell r="N101"/>
          <cell r="R101" t="str">
            <v>บิด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 xml:space="preserve">300กระสอบแบนเต็มใบ </v>
          </cell>
          <cell r="AA101">
            <v>100000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100000</v>
          </cell>
          <cell r="AM101"/>
          <cell r="AN101">
            <v>105000</v>
          </cell>
          <cell r="AO101" t="str">
            <v>WSWT2025800SM</v>
          </cell>
          <cell r="AQ101">
            <v>110363</v>
          </cell>
          <cell r="AR101">
            <v>0</v>
          </cell>
          <cell r="AS101">
            <v>110363</v>
          </cell>
          <cell r="AT101">
            <v>0</v>
          </cell>
          <cell r="AU101">
            <v>110363</v>
          </cell>
          <cell r="BZ101" t="str">
            <v>WRWT25850/WRWT25850</v>
          </cell>
          <cell r="CA101">
            <v>8338.5377777777776</v>
          </cell>
          <cell r="DL101" t="str">
            <v>P6</v>
          </cell>
          <cell r="DM101">
            <v>4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>รอART</v>
          </cell>
          <cell r="EG101"/>
          <cell r="EH101"/>
          <cell r="EI101"/>
        </row>
        <row r="102">
          <cell r="B102" t="str">
            <v>MK68-000796</v>
          </cell>
          <cell r="C102">
            <v>45825</v>
          </cell>
          <cell r="E102" t="str">
            <v>บจก.อินเทคค์ โกลบอล</v>
          </cell>
          <cell r="F102" t="str">
            <v>เฟิร์สช้อย 911</v>
          </cell>
          <cell r="G102">
            <v>20</v>
          </cell>
          <cell r="H102">
            <v>36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จับจีบ4"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มัด80 ใช้สายรัด</v>
          </cell>
          <cell r="AA102">
            <v>127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127</v>
          </cell>
          <cell r="AM102">
            <v>6000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MK68-000801</v>
          </cell>
          <cell r="C103">
            <v>45825</v>
          </cell>
          <cell r="E103" t="str">
            <v>บจก.อินเทคค์ โกลบอล</v>
          </cell>
          <cell r="F103" t="str">
            <v>สุบรรณ 111</v>
          </cell>
          <cell r="G103">
            <v>20</v>
          </cell>
          <cell r="H103">
            <v>36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จับจีบ3.5"</v>
          </cell>
          <cell r="T103" t="str">
            <v>ไม่สวมถุงใน</v>
          </cell>
          <cell r="U103"/>
          <cell r="V103"/>
          <cell r="X103" t="str">
            <v>รอแจ้ง</v>
          </cell>
          <cell r="Z103" t="str">
            <v>มัด80 ใช้สายรัด</v>
          </cell>
          <cell r="AA103">
            <v>894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525</v>
          </cell>
          <cell r="AL103">
            <v>369</v>
          </cell>
          <cell r="AM103">
            <v>6000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 t="str">
            <v>รอแจ้ง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 </v>
          </cell>
          <cell r="EG103"/>
          <cell r="EH103"/>
          <cell r="EI103"/>
        </row>
        <row r="104">
          <cell r="B104" t="str">
            <v>MK68-000675</v>
          </cell>
          <cell r="C104">
            <v>45796</v>
          </cell>
          <cell r="E104" t="str">
            <v>บจก.อินเทคค์ โกลบอล</v>
          </cell>
          <cell r="F104" t="str">
            <v>เพอเฟคค์ 914</v>
          </cell>
          <cell r="G104">
            <v>20</v>
          </cell>
          <cell r="H104">
            <v>36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จับจีบ</v>
          </cell>
          <cell r="T104" t="str">
            <v>ไม่สวมถุงใน</v>
          </cell>
          <cell r="U104"/>
          <cell r="V104"/>
          <cell r="X104" t="str">
            <v>รอแจ้ง</v>
          </cell>
          <cell r="Z104" t="str">
            <v>มัด80 ใช้สายรัด</v>
          </cell>
          <cell r="AA104">
            <v>3360</v>
          </cell>
          <cell r="AB104">
            <v>0</v>
          </cell>
          <cell r="AC104">
            <v>0</v>
          </cell>
          <cell r="AD104">
            <v>0</v>
          </cell>
          <cell r="AG104" t="str">
            <v>2/6---6/6</v>
          </cell>
          <cell r="AI104"/>
          <cell r="AJ104">
            <v>0</v>
          </cell>
          <cell r="AL104">
            <v>3360</v>
          </cell>
          <cell r="AM104">
            <v>35200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 t="str">
            <v>รอแจ้ง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MK68-000671</v>
          </cell>
          <cell r="C105">
            <v>45796</v>
          </cell>
          <cell r="E105" t="str">
            <v>บจก.อินเทคค์ โกลบอล</v>
          </cell>
          <cell r="F105" t="str">
            <v>เฟิร์สช้อย 902</v>
          </cell>
          <cell r="G105">
            <v>20</v>
          </cell>
          <cell r="H105">
            <v>36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จับจีบ</v>
          </cell>
          <cell r="T105" t="str">
            <v>ไม่สวมถุงใน</v>
          </cell>
          <cell r="U105"/>
          <cell r="V105"/>
          <cell r="X105" t="str">
            <v>รอแจ้ง</v>
          </cell>
          <cell r="Z105" t="str">
            <v>มัด80 ใช้สายรัด</v>
          </cell>
          <cell r="AA105">
            <v>366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366</v>
          </cell>
          <cell r="AM105">
            <v>5113</v>
          </cell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 t="str">
            <v>รอแจ้ง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MK68-000673</v>
          </cell>
          <cell r="C106">
            <v>45796</v>
          </cell>
          <cell r="E106" t="str">
            <v>บจก.อินเทคค์ โกลบอล</v>
          </cell>
          <cell r="F106" t="str">
            <v>เพอเฟคค์ 902</v>
          </cell>
          <cell r="G106">
            <v>20</v>
          </cell>
          <cell r="H106">
            <v>36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จับจีบ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>มัด80 ใช้สายรัด</v>
          </cell>
          <cell r="AA106">
            <v>302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302</v>
          </cell>
          <cell r="AM106">
            <v>5300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MK68-000674</v>
          </cell>
          <cell r="C107">
            <v>45796</v>
          </cell>
          <cell r="E107" t="str">
            <v>บจก.อินเทคค์ โกลบอล</v>
          </cell>
          <cell r="F107" t="str">
            <v>เพอเฟคค์ 913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1200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1200</v>
          </cell>
          <cell r="AM107">
            <v>10700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MK68-000877</v>
          </cell>
          <cell r="C108">
            <v>45850</v>
          </cell>
          <cell r="E108" t="str">
            <v>บจก.เอพีเอ็ม อะโกร</v>
          </cell>
          <cell r="F108" t="str">
            <v>ยู-ฟีด รวมหมู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ใส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500กระสอบแบน</v>
          </cell>
          <cell r="AA108">
            <v>3000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3000</v>
          </cell>
          <cell r="AM108"/>
          <cell r="AN108">
            <v>3150</v>
          </cell>
          <cell r="AO108" t="str">
            <v>WSWT2025800SM</v>
          </cell>
          <cell r="AQ108">
            <v>3310.89</v>
          </cell>
          <cell r="AR108">
            <v>0</v>
          </cell>
          <cell r="AS108">
            <v>3310.89</v>
          </cell>
          <cell r="AT108">
            <v>0</v>
          </cell>
          <cell r="AU108">
            <v>3310.89</v>
          </cell>
          <cell r="BZ108" t="str">
            <v>WRWT25850/WRWT25850</v>
          </cell>
          <cell r="CA108">
            <v>250.15613333333337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MK68-000609</v>
          </cell>
          <cell r="C109">
            <v>45782</v>
          </cell>
          <cell r="E109" t="str">
            <v>บจก.เอสพีเอ็ม อาหารสัตว์</v>
          </cell>
          <cell r="F109" t="str">
            <v xml:space="preserve">SW 441 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ใส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500กระสอบแบน</v>
          </cell>
          <cell r="AA109">
            <v>10000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10000</v>
          </cell>
          <cell r="AM109">
            <v>0</v>
          </cell>
          <cell r="AN109">
            <v>10500</v>
          </cell>
          <cell r="AO109" t="str">
            <v>WSWT2025800SM</v>
          </cell>
          <cell r="AQ109">
            <v>11036.3</v>
          </cell>
          <cell r="AR109">
            <v>0</v>
          </cell>
          <cell r="AS109">
            <v>11036.3</v>
          </cell>
          <cell r="AT109">
            <v>0</v>
          </cell>
          <cell r="AU109">
            <v>11036.3</v>
          </cell>
          <cell r="BZ109" t="str">
            <v>WRWT25850/WRWT25850</v>
          </cell>
          <cell r="CA109">
            <v>833.85377777777774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 </v>
          </cell>
          <cell r="EG109"/>
          <cell r="EH109"/>
          <cell r="EI109"/>
        </row>
        <row r="110">
          <cell r="B110" t="str">
            <v>MK68-000693</v>
          </cell>
          <cell r="C110">
            <v>45798</v>
          </cell>
          <cell r="E110" t="str">
            <v>บจก.เอพีเอ็ม อะโกร</v>
          </cell>
          <cell r="F110" t="str">
            <v>ฟีล กู๊ด พี07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ใส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500กระสอบแบน</v>
          </cell>
          <cell r="AA110">
            <v>5000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5000</v>
          </cell>
          <cell r="AM110"/>
          <cell r="AN110">
            <v>5250</v>
          </cell>
          <cell r="AO110" t="str">
            <v>WSWT2025800SM</v>
          </cell>
          <cell r="AQ110">
            <v>5518.15</v>
          </cell>
          <cell r="AR110">
            <v>0</v>
          </cell>
          <cell r="AS110">
            <v>5518.15</v>
          </cell>
          <cell r="AT110">
            <v>0</v>
          </cell>
          <cell r="AU110">
            <v>5518.15</v>
          </cell>
          <cell r="BZ110" t="str">
            <v>WRWT25850/WRWT25850</v>
          </cell>
          <cell r="CA110">
            <v>416.92688888888887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 </v>
          </cell>
          <cell r="EG110"/>
          <cell r="EH110"/>
          <cell r="EI110"/>
        </row>
        <row r="111">
          <cell r="B111" t="str">
            <v>MK68-000093</v>
          </cell>
          <cell r="C111">
            <v>45674</v>
          </cell>
          <cell r="E111" t="str">
            <v>บจก.อินเทคค์ โกลบอล</v>
          </cell>
          <cell r="F111" t="str">
            <v>เฟิร์สคลาส 902</v>
          </cell>
          <cell r="G111">
            <v>20</v>
          </cell>
          <cell r="H111">
            <v>35</v>
          </cell>
          <cell r="I111" t="str">
            <v>ขาว</v>
          </cell>
          <cell r="J111" t="str">
            <v>ด้าน</v>
          </cell>
          <cell r="L111">
            <v>97</v>
          </cell>
          <cell r="M111" t="str">
            <v>±</v>
          </cell>
          <cell r="N111">
            <v>5</v>
          </cell>
          <cell r="R111" t="str">
            <v>จับจีบ4"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มัด80 ใช้สายรัด</v>
          </cell>
          <cell r="AA111">
            <v>152</v>
          </cell>
          <cell r="AB111">
            <v>0</v>
          </cell>
          <cell r="AC111">
            <v>0</v>
          </cell>
          <cell r="AD111">
            <v>0</v>
          </cell>
          <cell r="AG111" t="str">
            <v>ลบสี 5040</v>
          </cell>
          <cell r="AI111">
            <v>5987</v>
          </cell>
          <cell r="AJ111">
            <v>0</v>
          </cell>
          <cell r="AL111">
            <v>152</v>
          </cell>
          <cell r="AM111">
            <v>6000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MK67-001532</v>
          </cell>
          <cell r="C112">
            <v>45611</v>
          </cell>
          <cell r="E112" t="str">
            <v>บจก.อินเทคค์ โกลบอล</v>
          </cell>
          <cell r="F112" t="str">
            <v>เฟิร์สช้อย 903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มัด80 ใช้สายรัด</v>
          </cell>
          <cell r="AA112">
            <v>117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117</v>
          </cell>
          <cell r="AM112">
            <v>10065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MK67-001153</v>
          </cell>
          <cell r="C113">
            <v>45523</v>
          </cell>
          <cell r="E113" t="str">
            <v>บจก.อินเทคค์ โกลบอล</v>
          </cell>
          <cell r="F113" t="str">
            <v>สุบรรณ 777</v>
          </cell>
          <cell r="G113">
            <v>20</v>
          </cell>
          <cell r="H113">
            <v>36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มัด80 ใช้สายรัด</v>
          </cell>
          <cell r="AA113">
            <v>1260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1260</v>
          </cell>
          <cell r="AM113">
            <v>11095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MK67-001153</v>
          </cell>
          <cell r="C114">
            <v>45523</v>
          </cell>
          <cell r="E114" t="str">
            <v>บจก.อินเทคค์ โกลบอล</v>
          </cell>
          <cell r="F114" t="str">
            <v>สุบรรณ 666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มัด80 ใช้สายรัด</v>
          </cell>
          <cell r="AA114">
            <v>89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89</v>
          </cell>
          <cell r="AM114">
            <v>11180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MK68-000694</v>
          </cell>
          <cell r="C115">
            <v>45799</v>
          </cell>
          <cell r="E115" t="str">
            <v>บจก.เอ.เจ.ฟาร์ม่าแล็บ</v>
          </cell>
          <cell r="F115" t="str">
            <v>เบส-มิน</v>
          </cell>
          <cell r="G115">
            <v>20</v>
          </cell>
          <cell r="H115">
            <v>34</v>
          </cell>
          <cell r="I115" t="str">
            <v>ขาว</v>
          </cell>
          <cell r="J115" t="str">
            <v>ใส</v>
          </cell>
          <cell r="L115">
            <v>95</v>
          </cell>
          <cell r="M115" t="str">
            <v>±</v>
          </cell>
          <cell r="N115">
            <v>5</v>
          </cell>
          <cell r="R115" t="str">
            <v>จับจีบ</v>
          </cell>
          <cell r="T115" t="str">
            <v>ไม่สวมถุงใน</v>
          </cell>
          <cell r="U115"/>
          <cell r="V115"/>
          <cell r="X115" t="str">
            <v>รอส่ง</v>
          </cell>
          <cell r="Z115" t="str">
            <v>500กระสอบ</v>
          </cell>
          <cell r="AA115">
            <v>4000</v>
          </cell>
          <cell r="AB115">
            <v>0</v>
          </cell>
          <cell r="AC115">
            <v>0</v>
          </cell>
          <cell r="AD115">
            <v>0</v>
          </cell>
          <cell r="AG115"/>
          <cell r="AI115" t="str">
            <v>ห้ามขาด-ห้ามเกิน</v>
          </cell>
          <cell r="AJ115">
            <v>3840</v>
          </cell>
          <cell r="AL115">
            <v>160</v>
          </cell>
          <cell r="AM115">
            <v>8450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รอส่ง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MK68-000452</v>
          </cell>
          <cell r="C116">
            <v>45741</v>
          </cell>
          <cell r="E116" t="str">
            <v>บจก.เอพีเอ็ม อะโกร</v>
          </cell>
          <cell r="F116" t="str">
            <v>วี-ฟีด วี 07</v>
          </cell>
          <cell r="G116">
            <v>20</v>
          </cell>
          <cell r="H116">
            <v>38</v>
          </cell>
          <cell r="I116" t="str">
            <v>ขาว</v>
          </cell>
          <cell r="J116" t="str">
            <v>ใส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 t="str">
            <v>รอส่ง</v>
          </cell>
          <cell r="Z116" t="str">
            <v>500กระสอบแบน</v>
          </cell>
          <cell r="AA116">
            <v>4000</v>
          </cell>
          <cell r="AB116">
            <v>0</v>
          </cell>
          <cell r="AC116">
            <v>0</v>
          </cell>
          <cell r="AD116">
            <v>0</v>
          </cell>
          <cell r="AG116" t="str">
            <v>มีลบสี</v>
          </cell>
          <cell r="AI116"/>
          <cell r="AJ116">
            <v>3857</v>
          </cell>
          <cell r="AL116">
            <v>143</v>
          </cell>
          <cell r="AM116">
            <v>4200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รอส่ง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ใบรับคำสั่งซื้อ</v>
          </cell>
          <cell r="C117">
            <v>45720</v>
          </cell>
          <cell r="E117" t="str">
            <v>บจก.เอพีเอ็ม อะโกร</v>
          </cell>
          <cell r="F117" t="str">
            <v>นีโอ พี3(เอส)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รอส่ง</v>
          </cell>
          <cell r="Z117" t="str">
            <v>500กระสอบแบน</v>
          </cell>
          <cell r="AA117">
            <v>4000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4010</v>
          </cell>
          <cell r="AL117">
            <v>0</v>
          </cell>
          <cell r="AM117">
            <v>4470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รอส่ง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ใบรับคำสั่งซื้อ</v>
          </cell>
          <cell r="C118">
            <v>45720</v>
          </cell>
          <cell r="E118" t="str">
            <v>บจก.เอพีเอ็ม อะโกร</v>
          </cell>
          <cell r="F118" t="str">
            <v>นีโอ พี4(เอส)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รอส่ง</v>
          </cell>
          <cell r="Z118" t="str">
            <v>500กระสอบแบน</v>
          </cell>
          <cell r="AA118">
            <v>3000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3065</v>
          </cell>
          <cell r="AL118">
            <v>0</v>
          </cell>
          <cell r="AM118">
            <v>3300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รอส่ง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MK67-001236</v>
          </cell>
          <cell r="C119">
            <v>45541</v>
          </cell>
          <cell r="E119" t="str">
            <v>บจก.เอพีเอ็ม อะโกร</v>
          </cell>
          <cell r="F119" t="str">
            <v>ยูฟีด รวมไก่ วัว</v>
          </cell>
          <cell r="G119">
            <v>20</v>
          </cell>
          <cell r="H119">
            <v>40</v>
          </cell>
          <cell r="I119" t="str">
            <v>ขาว</v>
          </cell>
          <cell r="J119" t="str">
            <v>ด้าน</v>
          </cell>
          <cell r="L119">
            <v>108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รอส่ง</v>
          </cell>
          <cell r="Z119" t="str">
            <v>500กระสอบแบน</v>
          </cell>
          <cell r="AA119">
            <v>3000</v>
          </cell>
          <cell r="AB119">
            <v>0</v>
          </cell>
          <cell r="AC119">
            <v>0</v>
          </cell>
          <cell r="AD119">
            <v>0</v>
          </cell>
          <cell r="AG119" t="str">
            <v>ลูกค้าต้องการเคลือบใส แต่เปิดมาเคลือบด้าน</v>
          </cell>
          <cell r="AI119" t="str">
            <v>ลูกค้าสั่งผิดเอาไปส่งเดือน10</v>
          </cell>
          <cell r="AJ119">
            <v>3318</v>
          </cell>
          <cell r="AL119">
            <v>0</v>
          </cell>
          <cell r="AM119"/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รอส่ง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/>
          <cell r="EG119"/>
          <cell r="EH119"/>
          <cell r="EI119"/>
        </row>
        <row r="120">
          <cell r="B120" t="str">
            <v>MK67-001396</v>
          </cell>
          <cell r="C120">
            <v>45581</v>
          </cell>
          <cell r="E120" t="str">
            <v>บจก.เอพีเอ็ม อะโกร</v>
          </cell>
          <cell r="F120" t="str">
            <v>นีโอ พี4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รอส่ง</v>
          </cell>
          <cell r="Z120" t="str">
            <v>500กระสอบแบน</v>
          </cell>
          <cell r="AA120">
            <v>3000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3194</v>
          </cell>
          <cell r="AL120">
            <v>0</v>
          </cell>
          <cell r="AM120">
            <v>5632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รอส่ง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>
            <v>0</v>
          </cell>
          <cell r="C121"/>
          <cell r="E121"/>
          <cell r="F121"/>
          <cell r="G121">
            <v>20</v>
          </cell>
          <cell r="H121">
            <v>38</v>
          </cell>
          <cell r="I121"/>
          <cell r="J121"/>
          <cell r="L121">
            <v>84</v>
          </cell>
          <cell r="M121" t="str">
            <v>±</v>
          </cell>
          <cell r="N121">
            <v>5</v>
          </cell>
          <cell r="R121"/>
          <cell r="T121"/>
          <cell r="U121"/>
          <cell r="V121"/>
          <cell r="X121"/>
          <cell r="Z121"/>
          <cell r="AA121"/>
          <cell r="AB121">
            <v>0</v>
          </cell>
          <cell r="AC121">
            <v>0</v>
          </cell>
          <cell r="AD121"/>
          <cell r="AG121"/>
          <cell r="AI121" t="str">
            <v>ระบุในSD</v>
          </cell>
          <cell r="AJ121"/>
          <cell r="AL121">
            <v>0</v>
          </cell>
          <cell r="AM121"/>
          <cell r="AN121">
            <v>0</v>
          </cell>
          <cell r="AO121" t="str">
            <v>WSWT2025800SM</v>
          </cell>
          <cell r="AQ121">
            <v>372554.54444999999</v>
          </cell>
          <cell r="AR121">
            <v>53286.224450000002</v>
          </cell>
          <cell r="AS121">
            <v>319268.32</v>
          </cell>
          <cell r="AT121">
            <v>5518.15</v>
          </cell>
          <cell r="AU121">
            <v>367036.39445000008</v>
          </cell>
          <cell r="BZ121" t="str">
            <v>WRWT25850/WRWT25850</v>
          </cell>
          <cell r="CA121">
            <v>0</v>
          </cell>
          <cell r="DL121"/>
          <cell r="DM121" t="str">
            <v>Lead time</v>
          </cell>
          <cell r="DN121"/>
          <cell r="DP121"/>
          <cell r="DQ121"/>
          <cell r="DR121"/>
          <cell r="DS121"/>
          <cell r="DT121"/>
          <cell r="DU121"/>
          <cell r="DW121"/>
          <cell r="DX121"/>
          <cell r="DY121"/>
          <cell r="DZ121"/>
          <cell r="EA121"/>
          <cell r="EB121"/>
          <cell r="EC121"/>
          <cell r="ED121"/>
          <cell r="EG121"/>
          <cell r="EH121">
            <v>0</v>
          </cell>
          <cell r="EI121">
            <v>0</v>
          </cell>
        </row>
        <row r="122">
          <cell r="B122" t="str">
            <v>ประมาณการ</v>
          </cell>
          <cell r="C122" t="str">
            <v>ประมาณการ</v>
          </cell>
          <cell r="E122" t="str">
            <v>บจก.ซันฟีด</v>
          </cell>
          <cell r="F122" t="str">
            <v>รอแบบ</v>
          </cell>
          <cell r="G122">
            <v>20</v>
          </cell>
          <cell r="H122">
            <v>39</v>
          </cell>
          <cell r="I122" t="str">
            <v>ขาว</v>
          </cell>
          <cell r="J122"/>
          <cell r="L122">
            <v>84</v>
          </cell>
          <cell r="M122" t="str">
            <v>+</v>
          </cell>
          <cell r="N122"/>
          <cell r="R122" t="str">
            <v>บิด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 xml:space="preserve">300กระสอบแบนเต็มใบ </v>
          </cell>
          <cell r="AA122">
            <v>100000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100000</v>
          </cell>
          <cell r="AM122"/>
          <cell r="AN122">
            <v>105000</v>
          </cell>
          <cell r="AO122" t="str">
            <v>WSWT2025850</v>
          </cell>
          <cell r="AQ122">
            <v>113157.00000000001</v>
          </cell>
          <cell r="AR122">
            <v>0</v>
          </cell>
          <cell r="AS122">
            <v>113157.00000000001</v>
          </cell>
          <cell r="AT122">
            <v>0</v>
          </cell>
          <cell r="AU122">
            <v>0</v>
          </cell>
          <cell r="BZ122" t="str">
            <v>WRWT25850/WRWT25800</v>
          </cell>
          <cell r="CA122">
            <v>8914.2570000000014</v>
          </cell>
          <cell r="DL122" t="str">
            <v>P7</v>
          </cell>
          <cell r="DM122">
            <v>2</v>
          </cell>
          <cell r="DN122" t="str">
            <v>รอแจ้ง</v>
          </cell>
          <cell r="DP122" t="e">
            <v>#VALUE!</v>
          </cell>
          <cell r="DQ122"/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งานพิมพ์</v>
          </cell>
          <cell r="ED122" t="str">
            <v>รอART</v>
          </cell>
          <cell r="EG122"/>
          <cell r="EH122"/>
          <cell r="EI122"/>
        </row>
        <row r="123">
          <cell r="B123">
            <v>0</v>
          </cell>
          <cell r="C123"/>
          <cell r="E123"/>
          <cell r="F123"/>
          <cell r="G123">
            <v>20</v>
          </cell>
          <cell r="H123">
            <v>38</v>
          </cell>
          <cell r="I123"/>
          <cell r="J123"/>
          <cell r="L123">
            <v>82</v>
          </cell>
          <cell r="M123" t="str">
            <v>+</v>
          </cell>
          <cell r="N123">
            <v>2</v>
          </cell>
          <cell r="R123"/>
          <cell r="T123"/>
          <cell r="U123"/>
          <cell r="V123"/>
          <cell r="X123"/>
          <cell r="Z123"/>
          <cell r="AA123"/>
          <cell r="AB123"/>
          <cell r="AC123">
            <v>0</v>
          </cell>
          <cell r="AD123"/>
          <cell r="AG123"/>
          <cell r="AI123" t="str">
            <v>ระบุในSD</v>
          </cell>
          <cell r="AJ123"/>
          <cell r="AL123">
            <v>0</v>
          </cell>
          <cell r="AM123"/>
          <cell r="AN123">
            <v>0</v>
          </cell>
          <cell r="AO123" t="str">
            <v>WSWT2025850</v>
          </cell>
          <cell r="AQ123">
            <v>113157.00000000001</v>
          </cell>
          <cell r="AR123">
            <v>0</v>
          </cell>
          <cell r="AS123">
            <v>113157.00000000001</v>
          </cell>
          <cell r="AT123">
            <v>0</v>
          </cell>
          <cell r="AU123">
            <v>0</v>
          </cell>
          <cell r="BZ123" t="str">
            <v>WRWT200850/WRWT25800</v>
          </cell>
          <cell r="CA123">
            <v>0</v>
          </cell>
          <cell r="DL123"/>
          <cell r="DM123" t="str">
            <v>Lead time</v>
          </cell>
          <cell r="DN123"/>
          <cell r="DP123"/>
          <cell r="DQ123"/>
          <cell r="DR123"/>
          <cell r="DS123"/>
          <cell r="DT123"/>
          <cell r="DU123"/>
          <cell r="DW123"/>
          <cell r="DX123"/>
          <cell r="DY123"/>
          <cell r="DZ123"/>
          <cell r="EA123"/>
          <cell r="EB123"/>
          <cell r="EC123"/>
          <cell r="ED123"/>
          <cell r="EG123"/>
          <cell r="EH123"/>
          <cell r="EI123"/>
        </row>
        <row r="124">
          <cell r="B124">
            <v>0</v>
          </cell>
          <cell r="C124"/>
          <cell r="E124"/>
          <cell r="F124"/>
          <cell r="G124">
            <v>20</v>
          </cell>
          <cell r="H124">
            <v>37</v>
          </cell>
          <cell r="I124"/>
          <cell r="J124"/>
          <cell r="L124">
            <v>82</v>
          </cell>
          <cell r="M124" t="str">
            <v>±</v>
          </cell>
          <cell r="N124">
            <v>5</v>
          </cell>
          <cell r="R124"/>
          <cell r="T124"/>
          <cell r="U124"/>
          <cell r="V124"/>
          <cell r="X124"/>
          <cell r="Z124"/>
          <cell r="AA124"/>
          <cell r="AB124"/>
          <cell r="AC124">
            <v>0</v>
          </cell>
          <cell r="AD124"/>
          <cell r="AG124"/>
          <cell r="AI124" t="str">
            <v>ระบุในSD</v>
          </cell>
          <cell r="AJ124"/>
          <cell r="AL124">
            <v>0</v>
          </cell>
          <cell r="AM124"/>
          <cell r="AN124">
            <v>0</v>
          </cell>
          <cell r="AO124" t="str">
            <v>WSWT2021750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BZ124" t="str">
            <v>WRWT200750/WRWT21750</v>
          </cell>
          <cell r="CA124">
            <v>0</v>
          </cell>
          <cell r="DL124"/>
          <cell r="DM124" t="str">
            <v>Lead time</v>
          </cell>
          <cell r="DN124"/>
          <cell r="DP124"/>
          <cell r="DQ124"/>
          <cell r="DR124"/>
          <cell r="DS124"/>
          <cell r="DT124"/>
          <cell r="DU124"/>
          <cell r="DW124"/>
          <cell r="DX124"/>
          <cell r="DY124"/>
          <cell r="DZ124"/>
          <cell r="EA124"/>
          <cell r="EB124"/>
          <cell r="EC124"/>
          <cell r="ED124"/>
          <cell r="EG124"/>
          <cell r="EH124">
            <v>0</v>
          </cell>
          <cell r="EI124">
            <v>0</v>
          </cell>
        </row>
        <row r="125">
          <cell r="B125" t="str">
            <v>MK68-000905</v>
          </cell>
          <cell r="C125">
            <v>45857</v>
          </cell>
          <cell r="E125" t="str">
            <v>บจก.อินเทคค์ โกลบอล</v>
          </cell>
          <cell r="F125" t="str">
            <v>เพอเฟคค์ 664HP</v>
          </cell>
          <cell r="G125">
            <v>20</v>
          </cell>
          <cell r="H125">
            <v>36</v>
          </cell>
          <cell r="I125" t="str">
            <v>ขาว</v>
          </cell>
          <cell r="J125"/>
          <cell r="L125">
            <v>78</v>
          </cell>
          <cell r="M125" t="str">
            <v>±</v>
          </cell>
          <cell r="N125">
            <v>5</v>
          </cell>
          <cell r="R125" t="str">
            <v>จับจีบ4"</v>
          </cell>
          <cell r="T125" t="str">
            <v>ไม่สวมถุงใน</v>
          </cell>
          <cell r="U125"/>
          <cell r="V125"/>
          <cell r="X125">
            <v>45884</v>
          </cell>
          <cell r="Z125" t="str">
            <v>มัด80 ใช้สายรัด</v>
          </cell>
          <cell r="AA125">
            <v>27120</v>
          </cell>
          <cell r="AB125">
            <v>0</v>
          </cell>
          <cell r="AC125">
            <v>0</v>
          </cell>
          <cell r="AD125">
            <v>0</v>
          </cell>
          <cell r="AG125" t="str">
            <v>1/8 4/8 9/8 15/8 22/8</v>
          </cell>
          <cell r="AI125" t="str">
            <v>ห้ามขาด-ห้ามเกิน</v>
          </cell>
          <cell r="AJ125">
            <v>25440</v>
          </cell>
          <cell r="AL125">
            <v>1680</v>
          </cell>
          <cell r="AM125">
            <v>154931</v>
          </cell>
          <cell r="AN125">
            <v>0</v>
          </cell>
          <cell r="AO125" t="str">
            <v>WSWT2025800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WRWT25800/WRWT25800</v>
          </cell>
          <cell r="CA125">
            <v>0</v>
          </cell>
          <cell r="DL125" t="str">
            <v>P7</v>
          </cell>
          <cell r="DM125">
            <v>2</v>
          </cell>
          <cell r="DN125">
            <v>45884</v>
          </cell>
          <cell r="DP125">
            <v>45879</v>
          </cell>
          <cell r="DQ125"/>
          <cell r="DR125">
            <v>45875</v>
          </cell>
          <cell r="DS125">
            <v>45882</v>
          </cell>
          <cell r="DT125">
            <v>45883</v>
          </cell>
          <cell r="DU125">
            <v>45883</v>
          </cell>
          <cell r="DW125"/>
          <cell r="DX125"/>
          <cell r="DY125"/>
          <cell r="DZ125"/>
          <cell r="EA125"/>
          <cell r="EB125"/>
          <cell r="EC125" t="str">
            <v>งานพิมพ์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MK68-000965</v>
          </cell>
          <cell r="C126">
            <v>45874</v>
          </cell>
          <cell r="E126" t="str">
            <v>บจก.อินเทคค์ โกลบอล</v>
          </cell>
          <cell r="F126" t="str">
            <v>เพอเฟคค์ 664HP</v>
          </cell>
          <cell r="G126">
            <v>20</v>
          </cell>
          <cell r="H126">
            <v>36</v>
          </cell>
          <cell r="I126" t="str">
            <v>ขาว</v>
          </cell>
          <cell r="J126"/>
          <cell r="L126">
            <v>78</v>
          </cell>
          <cell r="M126" t="str">
            <v>±</v>
          </cell>
          <cell r="N126">
            <v>5</v>
          </cell>
          <cell r="R126" t="str">
            <v>จับจีบ4"</v>
          </cell>
          <cell r="T126" t="str">
            <v>ไม่สวมถุงใน</v>
          </cell>
          <cell r="U126"/>
          <cell r="V126"/>
          <cell r="X126">
            <v>45888</v>
          </cell>
          <cell r="Z126" t="str">
            <v>มัด80 ใช้สายรัด</v>
          </cell>
          <cell r="AA126">
            <v>30000</v>
          </cell>
          <cell r="AB126">
            <v>0</v>
          </cell>
          <cell r="AC126">
            <v>0</v>
          </cell>
          <cell r="AD126">
            <v>0</v>
          </cell>
          <cell r="AG126"/>
          <cell r="AI126" t="str">
            <v>ห้ามขาด-ห้ามเกิน</v>
          </cell>
          <cell r="AJ126">
            <v>0</v>
          </cell>
          <cell r="AL126">
            <v>30000</v>
          </cell>
          <cell r="AM126">
            <v>29505</v>
          </cell>
          <cell r="AN126">
            <v>519.75</v>
          </cell>
          <cell r="AO126" t="str">
            <v>WSWT2025800</v>
          </cell>
          <cell r="AQ126">
            <v>544.5680625</v>
          </cell>
          <cell r="AR126">
            <v>544.5680625</v>
          </cell>
          <cell r="AS126">
            <v>0</v>
          </cell>
          <cell r="AT126">
            <v>0</v>
          </cell>
          <cell r="AU126">
            <v>0</v>
          </cell>
          <cell r="BZ126" t="str">
            <v>WRWT25800/WRWT25800</v>
          </cell>
          <cell r="CA126">
            <v>0</v>
          </cell>
          <cell r="DL126" t="str">
            <v>P7</v>
          </cell>
          <cell r="DM126">
            <v>2</v>
          </cell>
          <cell r="DN126">
            <v>45888</v>
          </cell>
          <cell r="DP126">
            <v>45883</v>
          </cell>
          <cell r="DQ126"/>
          <cell r="DR126">
            <v>45879</v>
          </cell>
          <cell r="DS126">
            <v>45886</v>
          </cell>
          <cell r="DT126">
            <v>45887</v>
          </cell>
          <cell r="DU126">
            <v>45887</v>
          </cell>
          <cell r="DW126"/>
          <cell r="DX126"/>
          <cell r="DY126"/>
          <cell r="DZ126"/>
          <cell r="EA126"/>
          <cell r="EB126"/>
          <cell r="EC126" t="str">
            <v>งานพิมพ์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MK68-000924</v>
          </cell>
          <cell r="C127">
            <v>45862</v>
          </cell>
          <cell r="E127" t="str">
            <v>บจก.เบทาโกร</v>
          </cell>
          <cell r="F127" t="str">
            <v>WB เบทาโกร 124 30kg NM</v>
          </cell>
          <cell r="G127">
            <v>20</v>
          </cell>
          <cell r="H127">
            <v>37</v>
          </cell>
          <cell r="I127" t="str">
            <v>ขาว</v>
          </cell>
          <cell r="J127"/>
          <cell r="L127">
            <v>80</v>
          </cell>
          <cell r="M127" t="str">
            <v>±</v>
          </cell>
          <cell r="N127">
            <v>3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>
            <v>45889</v>
          </cell>
          <cell r="Z127" t="str">
            <v>500กระสอบแบน พร้อมระบุชื่อบริษัท รายการสินค้า จำนวนแต่ละแพ็ค</v>
          </cell>
          <cell r="AA127">
            <v>124000</v>
          </cell>
          <cell r="AB127">
            <v>0</v>
          </cell>
          <cell r="AC127">
            <v>0</v>
          </cell>
          <cell r="AD127">
            <v>0</v>
          </cell>
          <cell r="AG127"/>
          <cell r="AI127" t="str">
            <v>หนองบุญมาก</v>
          </cell>
          <cell r="AJ127">
            <v>20000</v>
          </cell>
          <cell r="AL127">
            <v>104000</v>
          </cell>
          <cell r="AM127">
            <v>71420</v>
          </cell>
          <cell r="AN127">
            <v>55209</v>
          </cell>
          <cell r="AO127" t="str">
            <v>WSWT2025800</v>
          </cell>
          <cell r="AQ127">
            <v>59387.769210000006</v>
          </cell>
          <cell r="AR127">
            <v>59387.769210000006</v>
          </cell>
          <cell r="AS127">
            <v>0</v>
          </cell>
          <cell r="AT127">
            <v>0</v>
          </cell>
          <cell r="AU127">
            <v>0</v>
          </cell>
          <cell r="BZ127" t="str">
            <v>WRWT25800/WRWT25800</v>
          </cell>
          <cell r="CA127">
            <v>0</v>
          </cell>
          <cell r="DL127" t="str">
            <v>P7</v>
          </cell>
          <cell r="DM127">
            <v>2</v>
          </cell>
          <cell r="DN127">
            <v>45889</v>
          </cell>
          <cell r="DP127">
            <v>45884</v>
          </cell>
          <cell r="DQ127"/>
          <cell r="DR127">
            <v>45880</v>
          </cell>
          <cell r="DS127">
            <v>45887</v>
          </cell>
          <cell r="DT127">
            <v>45888</v>
          </cell>
          <cell r="DU127">
            <v>45888</v>
          </cell>
          <cell r="DW127"/>
          <cell r="DX127"/>
          <cell r="DY127"/>
          <cell r="DZ127"/>
          <cell r="EA127"/>
          <cell r="EB127"/>
          <cell r="EC127" t="str">
            <v>งานพิมพ์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MK68-000925</v>
          </cell>
          <cell r="C128">
            <v>45862</v>
          </cell>
          <cell r="E128" t="str">
            <v>บจก.เบทาโกร</v>
          </cell>
          <cell r="F128" t="str">
            <v>WB ฟาร์ม F914M 30kg.NM</v>
          </cell>
          <cell r="G128">
            <v>20</v>
          </cell>
          <cell r="H128">
            <v>37</v>
          </cell>
          <cell r="I128" t="str">
            <v>ขาว</v>
          </cell>
          <cell r="J128"/>
          <cell r="L128">
            <v>80</v>
          </cell>
          <cell r="M128" t="str">
            <v>±</v>
          </cell>
          <cell r="N128">
            <v>3</v>
          </cell>
          <cell r="R128" t="str">
            <v>ไม่</v>
          </cell>
          <cell r="T128" t="str">
            <v>ไม่สวมถุงใน</v>
          </cell>
          <cell r="U128"/>
          <cell r="V128"/>
          <cell r="X128">
            <v>45889</v>
          </cell>
          <cell r="Z128" t="str">
            <v>500กระสอบแบน พร้อมระบุชื่อบริษัท รายการสินค้า จำนวนแต่ละแพ็ค</v>
          </cell>
          <cell r="AA128">
            <v>28000</v>
          </cell>
          <cell r="AB128">
            <v>0</v>
          </cell>
          <cell r="AC128">
            <v>0</v>
          </cell>
          <cell r="AD128">
            <v>0</v>
          </cell>
          <cell r="AG128"/>
          <cell r="AI128" t="str">
            <v>หนองบุญมาก</v>
          </cell>
          <cell r="AJ128">
            <v>0</v>
          </cell>
          <cell r="AL128">
            <v>28000</v>
          </cell>
          <cell r="AM128"/>
          <cell r="AN128">
            <v>29400</v>
          </cell>
          <cell r="AO128" t="str">
            <v>WSWT2025800</v>
          </cell>
          <cell r="AQ128">
            <v>30119.320000000003</v>
          </cell>
          <cell r="AR128">
            <v>30119.320000000003</v>
          </cell>
          <cell r="AS128">
            <v>0</v>
          </cell>
          <cell r="AT128">
            <v>0</v>
          </cell>
          <cell r="AU128">
            <v>0</v>
          </cell>
          <cell r="BZ128" t="str">
            <v>WRWT25800/WRWT25800</v>
          </cell>
          <cell r="CA128">
            <v>0</v>
          </cell>
          <cell r="DL128" t="str">
            <v>P7</v>
          </cell>
          <cell r="DM128">
            <v>2</v>
          </cell>
          <cell r="DN128">
            <v>45889</v>
          </cell>
          <cell r="DP128">
            <v>45884</v>
          </cell>
          <cell r="DQ128"/>
          <cell r="DR128">
            <v>45880</v>
          </cell>
          <cell r="DS128">
            <v>45887</v>
          </cell>
          <cell r="DT128">
            <v>45888</v>
          </cell>
          <cell r="DU128">
            <v>45888</v>
          </cell>
          <cell r="DW128"/>
          <cell r="DX128"/>
          <cell r="DY128"/>
          <cell r="DZ128"/>
          <cell r="EA128"/>
          <cell r="EB128"/>
          <cell r="EC128" t="str">
            <v>งานพิมพ์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MK68-000926</v>
          </cell>
          <cell r="C129">
            <v>45862</v>
          </cell>
          <cell r="E129" t="str">
            <v>บจก.เบทาโกร</v>
          </cell>
          <cell r="F129" t="str">
            <v>WB บาลานส์ 924 30kg NM</v>
          </cell>
          <cell r="G129">
            <v>20</v>
          </cell>
          <cell r="H129">
            <v>37</v>
          </cell>
          <cell r="I129" t="str">
            <v>ขาว</v>
          </cell>
          <cell r="J129"/>
          <cell r="L129">
            <v>80</v>
          </cell>
          <cell r="M129" t="str">
            <v>±</v>
          </cell>
          <cell r="N129">
            <v>3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45889</v>
          </cell>
          <cell r="Z129" t="str">
            <v>500กระสอบแบน พร้อมระบุชื่อบริษัท รายการสินค้า จำนวนแต่ละแพ็ค</v>
          </cell>
          <cell r="AA129">
            <v>7000</v>
          </cell>
          <cell r="AB129">
            <v>0</v>
          </cell>
          <cell r="AC129">
            <v>0</v>
          </cell>
          <cell r="AD129">
            <v>0</v>
          </cell>
          <cell r="AG129"/>
          <cell r="AI129" t="str">
            <v>หนองบุญมาก</v>
          </cell>
          <cell r="AJ129">
            <v>0</v>
          </cell>
          <cell r="AL129">
            <v>7000</v>
          </cell>
          <cell r="AM129"/>
          <cell r="AN129">
            <v>7350</v>
          </cell>
          <cell r="AO129" t="str">
            <v>WSWT2025800</v>
          </cell>
          <cell r="AQ129">
            <v>7529.8300000000008</v>
          </cell>
          <cell r="AR129">
            <v>7529.8300000000008</v>
          </cell>
          <cell r="AS129">
            <v>0</v>
          </cell>
          <cell r="AT129">
            <v>0</v>
          </cell>
          <cell r="AU129">
            <v>0</v>
          </cell>
          <cell r="BZ129" t="str">
            <v>WRWT25800/WRWT25800</v>
          </cell>
          <cell r="CA129">
            <v>0</v>
          </cell>
          <cell r="DL129" t="str">
            <v>P7</v>
          </cell>
          <cell r="DM129">
            <v>2</v>
          </cell>
          <cell r="DN129">
            <v>45889</v>
          </cell>
          <cell r="DP129">
            <v>45884</v>
          </cell>
          <cell r="DQ129"/>
          <cell r="DR129">
            <v>45880</v>
          </cell>
          <cell r="DS129">
            <v>45887</v>
          </cell>
          <cell r="DT129">
            <v>45888</v>
          </cell>
          <cell r="DU129">
            <v>45888</v>
          </cell>
          <cell r="DW129"/>
          <cell r="DX129"/>
          <cell r="DY129"/>
          <cell r="DZ129"/>
          <cell r="EA129"/>
          <cell r="EB129"/>
          <cell r="EC129" t="str">
            <v>งานพิมพ์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MK68-000926</v>
          </cell>
          <cell r="C130">
            <v>45862</v>
          </cell>
          <cell r="E130" t="str">
            <v>บจก.เบทาโกร</v>
          </cell>
          <cell r="F130" t="str">
            <v>WB เบทาโกร 326 30kg NM</v>
          </cell>
          <cell r="G130">
            <v>20</v>
          </cell>
          <cell r="H130">
            <v>37</v>
          </cell>
          <cell r="I130" t="str">
            <v>ขาว</v>
          </cell>
          <cell r="J130"/>
          <cell r="L130">
            <v>80</v>
          </cell>
          <cell r="M130" t="str">
            <v>±</v>
          </cell>
          <cell r="N130">
            <v>3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>
            <v>45889</v>
          </cell>
          <cell r="Z130" t="str">
            <v>500กระสอบแบน พร้อมระบุชื่อบริษัท รายการสินค้า จำนวนแต่ละแพ็ค</v>
          </cell>
          <cell r="AA130">
            <v>5000</v>
          </cell>
          <cell r="AB130">
            <v>0</v>
          </cell>
          <cell r="AC130">
            <v>0</v>
          </cell>
          <cell r="AD130">
            <v>0</v>
          </cell>
          <cell r="AG130"/>
          <cell r="AI130" t="str">
            <v>หนองบุญมาก</v>
          </cell>
          <cell r="AJ130">
            <v>0</v>
          </cell>
          <cell r="AL130">
            <v>5000</v>
          </cell>
          <cell r="AM130"/>
          <cell r="AN130">
            <v>5250</v>
          </cell>
          <cell r="AO130" t="str">
            <v>WSWT2025800</v>
          </cell>
          <cell r="AQ130">
            <v>5378.4500000000007</v>
          </cell>
          <cell r="AR130">
            <v>5378.4500000000007</v>
          </cell>
          <cell r="AS130">
            <v>0</v>
          </cell>
          <cell r="AT130">
            <v>0</v>
          </cell>
          <cell r="AU130">
            <v>0</v>
          </cell>
          <cell r="BZ130" t="str">
            <v>WRWT25800/WRWT25800</v>
          </cell>
          <cell r="CA130">
            <v>0</v>
          </cell>
          <cell r="DL130" t="str">
            <v>P7</v>
          </cell>
          <cell r="DM130">
            <v>2</v>
          </cell>
          <cell r="DN130">
            <v>45889</v>
          </cell>
          <cell r="DP130">
            <v>45884</v>
          </cell>
          <cell r="DQ130"/>
          <cell r="DR130">
            <v>45880</v>
          </cell>
          <cell r="DS130">
            <v>45887</v>
          </cell>
          <cell r="DT130">
            <v>45888</v>
          </cell>
          <cell r="DU130">
            <v>45888</v>
          </cell>
          <cell r="DW130"/>
          <cell r="DX130"/>
          <cell r="DY130"/>
          <cell r="DZ130"/>
          <cell r="EA130"/>
          <cell r="EB130"/>
          <cell r="EC130" t="str">
            <v>งานพิมพ์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MK68-000927</v>
          </cell>
          <cell r="C131">
            <v>45862</v>
          </cell>
          <cell r="E131" t="str">
            <v>บจก.เบทาโกร</v>
          </cell>
          <cell r="F131" t="str">
            <v>WB เบทาโกร 323 30kg NM</v>
          </cell>
          <cell r="G131">
            <v>20</v>
          </cell>
          <cell r="H131">
            <v>37</v>
          </cell>
          <cell r="I131" t="str">
            <v>ขาว</v>
          </cell>
          <cell r="J131"/>
          <cell r="L131">
            <v>80</v>
          </cell>
          <cell r="M131" t="str">
            <v>±</v>
          </cell>
          <cell r="N131">
            <v>3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45889</v>
          </cell>
          <cell r="Z131" t="str">
            <v>500กระสอบแบน พร้อมระบุชื่อบริษัท รายการสินค้า จำนวนแต่ละแพ็ค</v>
          </cell>
          <cell r="AA131">
            <v>7000</v>
          </cell>
          <cell r="AB131">
            <v>0</v>
          </cell>
          <cell r="AC131">
            <v>0</v>
          </cell>
          <cell r="AD131">
            <v>0</v>
          </cell>
          <cell r="AG131"/>
          <cell r="AI131" t="str">
            <v>หนองบุญมาก</v>
          </cell>
          <cell r="AJ131">
            <v>0</v>
          </cell>
          <cell r="AL131">
            <v>7000</v>
          </cell>
          <cell r="AM131"/>
          <cell r="AN131">
            <v>7350</v>
          </cell>
          <cell r="AO131" t="str">
            <v>WSWT2025800</v>
          </cell>
          <cell r="AQ131">
            <v>7529.8300000000008</v>
          </cell>
          <cell r="AR131">
            <v>7529.8300000000008</v>
          </cell>
          <cell r="AS131">
            <v>0</v>
          </cell>
          <cell r="AT131">
            <v>0</v>
          </cell>
          <cell r="AU131">
            <v>0</v>
          </cell>
          <cell r="BZ131" t="str">
            <v>WRWT25800/WRWT25800</v>
          </cell>
          <cell r="CA131">
            <v>0</v>
          </cell>
          <cell r="DL131" t="str">
            <v>P7</v>
          </cell>
          <cell r="DM131">
            <v>2</v>
          </cell>
          <cell r="DN131">
            <v>45889</v>
          </cell>
          <cell r="DP131">
            <v>45884</v>
          </cell>
          <cell r="DQ131"/>
          <cell r="DR131">
            <v>45880</v>
          </cell>
          <cell r="DS131">
            <v>45887</v>
          </cell>
          <cell r="DT131">
            <v>45888</v>
          </cell>
          <cell r="DU131">
            <v>45888</v>
          </cell>
          <cell r="DW131"/>
          <cell r="DX131"/>
          <cell r="DY131"/>
          <cell r="DZ131"/>
          <cell r="EA131"/>
          <cell r="EB131"/>
          <cell r="EC131" t="str">
            <v>งานพิมพ์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MK68-000927</v>
          </cell>
          <cell r="C132">
            <v>45862</v>
          </cell>
          <cell r="E132" t="str">
            <v>บจก.เบทาโกร</v>
          </cell>
          <cell r="F132" t="str">
            <v>WB เบทาโกร 405 30kg NM</v>
          </cell>
          <cell r="G132">
            <v>20</v>
          </cell>
          <cell r="H132">
            <v>37</v>
          </cell>
          <cell r="I132" t="str">
            <v>ขาว</v>
          </cell>
          <cell r="J132"/>
          <cell r="L132">
            <v>80</v>
          </cell>
          <cell r="M132" t="str">
            <v>±</v>
          </cell>
          <cell r="N132">
            <v>3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>
            <v>45889</v>
          </cell>
          <cell r="Z132" t="str">
            <v>500กระสอบแบน พร้อมระบุชื่อบริษัท รายการสินค้า จำนวนแต่ละแพ็ค</v>
          </cell>
          <cell r="AA132">
            <v>14000</v>
          </cell>
          <cell r="AB132">
            <v>0</v>
          </cell>
          <cell r="AC132">
            <v>0</v>
          </cell>
          <cell r="AD132">
            <v>0</v>
          </cell>
          <cell r="AG132"/>
          <cell r="AI132" t="str">
            <v>หนองบุญมาก</v>
          </cell>
          <cell r="AJ132">
            <v>0</v>
          </cell>
          <cell r="AL132">
            <v>14000</v>
          </cell>
          <cell r="AM132"/>
          <cell r="AN132">
            <v>14700</v>
          </cell>
          <cell r="AO132" t="str">
            <v>WSWT2025800</v>
          </cell>
          <cell r="AQ132">
            <v>15059.660000000002</v>
          </cell>
          <cell r="AR132">
            <v>15059.660000000002</v>
          </cell>
          <cell r="AS132">
            <v>0</v>
          </cell>
          <cell r="AT132">
            <v>0</v>
          </cell>
          <cell r="AU132">
            <v>0</v>
          </cell>
          <cell r="BZ132" t="str">
            <v>WRWT25800/WRWT25800</v>
          </cell>
          <cell r="CA132">
            <v>0</v>
          </cell>
          <cell r="DL132" t="str">
            <v>P7</v>
          </cell>
          <cell r="DM132">
            <v>2</v>
          </cell>
          <cell r="DN132">
            <v>45889</v>
          </cell>
          <cell r="DP132">
            <v>45884</v>
          </cell>
          <cell r="DQ132"/>
          <cell r="DR132">
            <v>45880</v>
          </cell>
          <cell r="DS132">
            <v>45887</v>
          </cell>
          <cell r="DT132">
            <v>45888</v>
          </cell>
          <cell r="DU132">
            <v>45888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MK68-000991</v>
          </cell>
          <cell r="C133">
            <v>45877</v>
          </cell>
          <cell r="E133" t="str">
            <v>โรงสีข้าวธัญญาวัฒน์</v>
          </cell>
          <cell r="F133" t="str">
            <v>ช้างจีนข้าวหอมชั้นดี(น้ำเงิน)(ถุงในเจาะรู)</v>
          </cell>
          <cell r="G133">
            <v>20</v>
          </cell>
          <cell r="H133">
            <v>32</v>
          </cell>
          <cell r="I133" t="str">
            <v>ขาว</v>
          </cell>
          <cell r="J133"/>
          <cell r="L133">
            <v>70</v>
          </cell>
          <cell r="M133" t="str">
            <v>±</v>
          </cell>
          <cell r="N133">
            <v>5</v>
          </cell>
          <cell r="R133" t="str">
            <v>ไม่</v>
          </cell>
          <cell r="T133">
            <v>21</v>
          </cell>
          <cell r="U133">
            <v>35</v>
          </cell>
          <cell r="V133">
            <v>40</v>
          </cell>
          <cell r="X133">
            <v>45891</v>
          </cell>
          <cell r="Z133" t="str">
            <v>500กระสอบแบน</v>
          </cell>
          <cell r="AA133">
            <v>9200</v>
          </cell>
          <cell r="AB133">
            <v>164.24984646739199</v>
          </cell>
          <cell r="AC133">
            <v>0</v>
          </cell>
          <cell r="AD133">
            <v>164.24984646739199</v>
          </cell>
          <cell r="AG133"/>
          <cell r="AI133"/>
          <cell r="AJ133">
            <v>142</v>
          </cell>
          <cell r="AL133">
            <v>9058</v>
          </cell>
          <cell r="AM133"/>
          <cell r="AN133">
            <v>9510.9</v>
          </cell>
          <cell r="AO133" t="str">
            <v>WSWT2025800</v>
          </cell>
          <cell r="AQ133">
            <v>8478.1974200000004</v>
          </cell>
          <cell r="AR133">
            <v>8478.1974200000004</v>
          </cell>
          <cell r="AS133">
            <v>0</v>
          </cell>
          <cell r="AT133">
            <v>0</v>
          </cell>
          <cell r="AU133">
            <v>0</v>
          </cell>
          <cell r="BZ133" t="str">
            <v>WRWT25800/WRWT25800</v>
          </cell>
          <cell r="CA133">
            <v>0</v>
          </cell>
          <cell r="DL133" t="str">
            <v>P9</v>
          </cell>
          <cell r="DM133">
            <v>3</v>
          </cell>
          <cell r="DN133">
            <v>45891</v>
          </cell>
          <cell r="DP133">
            <v>45886</v>
          </cell>
          <cell r="DQ133"/>
          <cell r="DR133">
            <v>45881</v>
          </cell>
          <cell r="DS133">
            <v>45888</v>
          </cell>
          <cell r="DT133">
            <v>45889</v>
          </cell>
          <cell r="DU133">
            <v>45889</v>
          </cell>
          <cell r="DW133">
            <v>45890</v>
          </cell>
          <cell r="DX133"/>
          <cell r="DY133"/>
          <cell r="DZ133"/>
          <cell r="EA133"/>
          <cell r="EB133"/>
          <cell r="EC133" t="str">
            <v>งานพิมพ์</v>
          </cell>
          <cell r="ED133"/>
          <cell r="EG133"/>
          <cell r="EH133"/>
          <cell r="EI133"/>
        </row>
        <row r="134">
          <cell r="B134" t="str">
            <v>MK68-000946</v>
          </cell>
          <cell r="C134">
            <v>45870</v>
          </cell>
          <cell r="E134" t="str">
            <v>บจก.เบทาโกร</v>
          </cell>
          <cell r="F134" t="str">
            <v>บาลานส์ 957</v>
          </cell>
          <cell r="G134">
            <v>20</v>
          </cell>
          <cell r="H134">
            <v>37</v>
          </cell>
          <cell r="I134" t="str">
            <v>ขาว</v>
          </cell>
          <cell r="J134"/>
          <cell r="L134">
            <v>80</v>
          </cell>
          <cell r="M134" t="str">
            <v>±</v>
          </cell>
          <cell r="N134">
            <v>3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>
            <v>45894</v>
          </cell>
          <cell r="Z134" t="str">
            <v>500กระสอบแบน พร้อมระบุชื่อบริษัท รายการสินค้า จำนวนแต่ละแพ็ค</v>
          </cell>
          <cell r="AA134">
            <v>5000</v>
          </cell>
          <cell r="AB134">
            <v>0</v>
          </cell>
          <cell r="AC134">
            <v>0</v>
          </cell>
          <cell r="AD134">
            <v>0</v>
          </cell>
          <cell r="AG134"/>
          <cell r="AI134" t="str">
            <v>ลพบุรี3</v>
          </cell>
          <cell r="AJ134">
            <v>0</v>
          </cell>
          <cell r="AL134">
            <v>5000</v>
          </cell>
          <cell r="AM134"/>
          <cell r="AN134">
            <v>5250</v>
          </cell>
          <cell r="AO134" t="str">
            <v>WSWT2025800</v>
          </cell>
          <cell r="AQ134">
            <v>5378.4500000000007</v>
          </cell>
          <cell r="AR134">
            <v>5378.4500000000007</v>
          </cell>
          <cell r="AS134">
            <v>0</v>
          </cell>
          <cell r="AT134">
            <v>0</v>
          </cell>
          <cell r="AU134">
            <v>0</v>
          </cell>
          <cell r="BZ134" t="str">
            <v>WRWT25800/WRWT25800</v>
          </cell>
          <cell r="CA134">
            <v>0</v>
          </cell>
          <cell r="DL134" t="str">
            <v>P7</v>
          </cell>
          <cell r="DM134">
            <v>2</v>
          </cell>
          <cell r="DN134">
            <v>45894</v>
          </cell>
          <cell r="DP134">
            <v>45889</v>
          </cell>
          <cell r="DQ134"/>
          <cell r="DR134">
            <v>45885</v>
          </cell>
          <cell r="DS134">
            <v>45892</v>
          </cell>
          <cell r="DT134">
            <v>45893</v>
          </cell>
          <cell r="DU134">
            <v>45893</v>
          </cell>
          <cell r="DW134"/>
          <cell r="DX134"/>
          <cell r="DY134"/>
          <cell r="DZ134"/>
          <cell r="EA134"/>
          <cell r="EB134"/>
          <cell r="EC134" t="str">
            <v>งานพิมพ์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MK68-000946</v>
          </cell>
          <cell r="C135">
            <v>45870</v>
          </cell>
          <cell r="E135" t="str">
            <v>บจก.เบทาโกร</v>
          </cell>
          <cell r="F135" t="str">
            <v xml:space="preserve">เบทาโกร 323 </v>
          </cell>
          <cell r="G135">
            <v>20</v>
          </cell>
          <cell r="H135">
            <v>37</v>
          </cell>
          <cell r="I135" t="str">
            <v>ขาว</v>
          </cell>
          <cell r="J135"/>
          <cell r="L135">
            <v>80</v>
          </cell>
          <cell r="M135" t="str">
            <v>±</v>
          </cell>
          <cell r="N135">
            <v>3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>
            <v>45894</v>
          </cell>
          <cell r="Z135" t="str">
            <v>500กระสอบแบน พร้อมระบุชื่อบริษัท รายการสินค้า จำนวนแต่ละแพ็ค</v>
          </cell>
          <cell r="AA135">
            <v>20000</v>
          </cell>
          <cell r="AB135">
            <v>0</v>
          </cell>
          <cell r="AC135">
            <v>0</v>
          </cell>
          <cell r="AD135">
            <v>0</v>
          </cell>
          <cell r="AG135"/>
          <cell r="AI135" t="str">
            <v>ลพบุรี3</v>
          </cell>
          <cell r="AJ135">
            <v>0</v>
          </cell>
          <cell r="AL135">
            <v>20000</v>
          </cell>
          <cell r="AM135"/>
          <cell r="AN135">
            <v>21000</v>
          </cell>
          <cell r="AO135" t="str">
            <v>WSWT2025800</v>
          </cell>
          <cell r="AQ135">
            <v>21513.800000000003</v>
          </cell>
          <cell r="AR135">
            <v>21513.800000000003</v>
          </cell>
          <cell r="AS135">
            <v>0</v>
          </cell>
          <cell r="AT135">
            <v>0</v>
          </cell>
          <cell r="AU135">
            <v>0</v>
          </cell>
          <cell r="BZ135" t="str">
            <v>WRWT25800/WRWT25800</v>
          </cell>
          <cell r="CA135">
            <v>0</v>
          </cell>
          <cell r="DL135" t="str">
            <v>P7</v>
          </cell>
          <cell r="DM135">
            <v>2</v>
          </cell>
          <cell r="DN135">
            <v>45894</v>
          </cell>
          <cell r="DP135">
            <v>45889</v>
          </cell>
          <cell r="DQ135"/>
          <cell r="DR135">
            <v>45885</v>
          </cell>
          <cell r="DS135">
            <v>45892</v>
          </cell>
          <cell r="DT135">
            <v>45893</v>
          </cell>
          <cell r="DU135">
            <v>45893</v>
          </cell>
          <cell r="DW135"/>
          <cell r="DX135"/>
          <cell r="DY135"/>
          <cell r="DZ135"/>
          <cell r="EA135"/>
          <cell r="EB135"/>
          <cell r="EC135" t="str">
            <v>งานพิมพ์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ประมาณการ</v>
          </cell>
          <cell r="C136" t="str">
            <v>ประมาณการ</v>
          </cell>
          <cell r="E136" t="str">
            <v>บจก.อินเทคค์ โกลบอล</v>
          </cell>
          <cell r="F136" t="str">
            <v>รอแบบ</v>
          </cell>
          <cell r="G136">
            <v>20</v>
          </cell>
          <cell r="H136">
            <v>36</v>
          </cell>
          <cell r="I136" t="str">
            <v>ขาว</v>
          </cell>
          <cell r="J136"/>
          <cell r="L136">
            <v>78</v>
          </cell>
          <cell r="M136" t="str">
            <v>±</v>
          </cell>
          <cell r="N136">
            <v>5</v>
          </cell>
          <cell r="R136" t="str">
            <v>จับจีบ4"</v>
          </cell>
          <cell r="T136" t="str">
            <v>ไม่สวมถุงใน</v>
          </cell>
          <cell r="U136"/>
          <cell r="V136"/>
          <cell r="X136">
            <v>45899</v>
          </cell>
          <cell r="Z136" t="str">
            <v>มัด80 ใช้สายรัด</v>
          </cell>
          <cell r="AA136">
            <v>170000</v>
          </cell>
          <cell r="AB136">
            <v>0</v>
          </cell>
          <cell r="AC136">
            <v>0</v>
          </cell>
          <cell r="AD136">
            <v>0</v>
          </cell>
          <cell r="AG136"/>
          <cell r="AI136" t="str">
            <v>ห้ามขาด-ห้ามเกิน</v>
          </cell>
          <cell r="AJ136">
            <v>0</v>
          </cell>
          <cell r="AL136">
            <v>170000</v>
          </cell>
          <cell r="AM136">
            <v>0</v>
          </cell>
          <cell r="AN136">
            <v>178500</v>
          </cell>
          <cell r="AO136" t="str">
            <v>WSWT2025800</v>
          </cell>
          <cell r="AQ136">
            <v>178117.5</v>
          </cell>
          <cell r="AR136">
            <v>86996</v>
          </cell>
          <cell r="AS136">
            <v>91121.5</v>
          </cell>
          <cell r="AT136">
            <v>0</v>
          </cell>
          <cell r="AU136">
            <v>0</v>
          </cell>
          <cell r="BZ136" t="str">
            <v>WRWT25800/WRWT25800</v>
          </cell>
          <cell r="CA136">
            <v>6965.7324444444439</v>
          </cell>
          <cell r="DL136" t="str">
            <v>P7</v>
          </cell>
          <cell r="DM136">
            <v>2</v>
          </cell>
          <cell r="DN136">
            <v>45899</v>
          </cell>
          <cell r="DP136">
            <v>45894</v>
          </cell>
          <cell r="DQ136"/>
          <cell r="DR136">
            <v>45890</v>
          </cell>
          <cell r="DS136">
            <v>45897</v>
          </cell>
          <cell r="DT136">
            <v>45898</v>
          </cell>
          <cell r="DU136">
            <v>45898</v>
          </cell>
          <cell r="DW136"/>
          <cell r="DX136"/>
          <cell r="DY136"/>
          <cell r="DZ136"/>
          <cell r="EA136"/>
          <cell r="EB136"/>
          <cell r="EC136" t="str">
            <v>งานพิมพ์</v>
          </cell>
          <cell r="ED136" t="str">
            <v xml:space="preserve"> /</v>
          </cell>
          <cell r="EG136"/>
          <cell r="EH136"/>
          <cell r="EI136"/>
        </row>
        <row r="137">
          <cell r="B137">
            <v>0</v>
          </cell>
          <cell r="C137"/>
          <cell r="E137"/>
          <cell r="F137"/>
          <cell r="G137">
            <v>20</v>
          </cell>
          <cell r="H137">
            <v>37</v>
          </cell>
          <cell r="I137"/>
          <cell r="J137"/>
          <cell r="L137">
            <v>80</v>
          </cell>
          <cell r="M137" t="str">
            <v>±</v>
          </cell>
          <cell r="N137">
            <v>3</v>
          </cell>
          <cell r="R137"/>
          <cell r="T137"/>
          <cell r="U137"/>
          <cell r="V137"/>
          <cell r="X137"/>
          <cell r="Z137"/>
          <cell r="AA137"/>
          <cell r="AB137">
            <v>0</v>
          </cell>
          <cell r="AC137">
            <v>0</v>
          </cell>
          <cell r="AD137"/>
          <cell r="AG137"/>
          <cell r="AI137" t="str">
            <v>ระบุในSD</v>
          </cell>
          <cell r="AJ137"/>
          <cell r="AL137">
            <v>0</v>
          </cell>
          <cell r="AM137"/>
          <cell r="AN137">
            <v>0</v>
          </cell>
          <cell r="AO137" t="str">
            <v>WSWT2025800</v>
          </cell>
          <cell r="AQ137">
            <v>339037.37469250005</v>
          </cell>
          <cell r="AR137">
            <v>247915.87469250005</v>
          </cell>
          <cell r="AS137">
            <v>91121.5</v>
          </cell>
          <cell r="AT137">
            <v>0</v>
          </cell>
          <cell r="AU137">
            <v>0</v>
          </cell>
          <cell r="BZ137" t="str">
            <v>WRWT25800/WRWT25800</v>
          </cell>
          <cell r="CA137">
            <v>0</v>
          </cell>
          <cell r="DL137"/>
          <cell r="DM137" t="str">
            <v>Lead time</v>
          </cell>
          <cell r="DN137"/>
          <cell r="DP137"/>
          <cell r="DQ137"/>
          <cell r="DR137"/>
          <cell r="DS137"/>
          <cell r="DT137"/>
          <cell r="DU137"/>
          <cell r="DW137"/>
          <cell r="DX137"/>
          <cell r="DY137"/>
          <cell r="DZ137"/>
          <cell r="EA137"/>
          <cell r="EB137"/>
          <cell r="EC137"/>
          <cell r="ED137"/>
          <cell r="EG137"/>
          <cell r="EH137"/>
          <cell r="EI137">
            <v>0</v>
          </cell>
        </row>
        <row r="138">
          <cell r="B138">
            <v>0</v>
          </cell>
          <cell r="C138"/>
          <cell r="E138"/>
          <cell r="F138"/>
          <cell r="G138">
            <v>20</v>
          </cell>
          <cell r="H138">
            <v>34</v>
          </cell>
          <cell r="I138"/>
          <cell r="J138"/>
          <cell r="L138">
            <v>98</v>
          </cell>
          <cell r="M138" t="str">
            <v>±</v>
          </cell>
          <cell r="N138">
            <v>5</v>
          </cell>
          <cell r="R138"/>
          <cell r="T138"/>
          <cell r="U138"/>
          <cell r="V138"/>
          <cell r="X138"/>
          <cell r="Z138"/>
          <cell r="AA138"/>
          <cell r="AB138"/>
          <cell r="AC138">
            <v>0</v>
          </cell>
          <cell r="AD138"/>
          <cell r="AG138"/>
          <cell r="AI138" t="str">
            <v>ระบุในSD</v>
          </cell>
          <cell r="AJ138"/>
          <cell r="AL138">
            <v>0</v>
          </cell>
          <cell r="AM138"/>
          <cell r="AN138">
            <v>0</v>
          </cell>
          <cell r="AO138" t="str">
            <v>WSWT2021950UV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BZ138" t="str">
            <v>WRWT200950/WRWT21950</v>
          </cell>
          <cell r="CA138">
            <v>0</v>
          </cell>
          <cell r="DL138"/>
          <cell r="DM138" t="str">
            <v>Lead time</v>
          </cell>
          <cell r="DN138"/>
          <cell r="DP138"/>
          <cell r="DQ138"/>
          <cell r="DR138"/>
          <cell r="DS138"/>
          <cell r="DT138"/>
          <cell r="DU138"/>
          <cell r="DW138"/>
          <cell r="DX138"/>
          <cell r="DY138"/>
          <cell r="DZ138"/>
          <cell r="EA138"/>
          <cell r="EB138"/>
          <cell r="EC138"/>
          <cell r="ED138"/>
          <cell r="EG138"/>
          <cell r="EH138"/>
          <cell r="EI138"/>
        </row>
        <row r="139">
          <cell r="B139">
            <v>0</v>
          </cell>
          <cell r="C139"/>
          <cell r="E139"/>
          <cell r="F139"/>
          <cell r="G139">
            <v>20</v>
          </cell>
          <cell r="H139">
            <v>34</v>
          </cell>
          <cell r="I139"/>
          <cell r="J139"/>
          <cell r="L139">
            <v>95</v>
          </cell>
          <cell r="M139" t="str">
            <v>±</v>
          </cell>
          <cell r="N139">
            <v>5</v>
          </cell>
          <cell r="R139"/>
          <cell r="T139"/>
          <cell r="U139"/>
          <cell r="V139"/>
          <cell r="X139"/>
          <cell r="Z139"/>
          <cell r="AA139"/>
          <cell r="AB139"/>
          <cell r="AC139">
            <v>0</v>
          </cell>
          <cell r="AD139"/>
          <cell r="AG139"/>
          <cell r="AI139" t="str">
            <v>ระบุในSD</v>
          </cell>
          <cell r="AJ139"/>
          <cell r="AL139">
            <v>0</v>
          </cell>
          <cell r="AM139"/>
          <cell r="AN139">
            <v>0</v>
          </cell>
          <cell r="AO139" t="str">
            <v>WSWT2021900UV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BZ139" t="str">
            <v>WRWT200900/WRWT21900</v>
          </cell>
          <cell r="CA139">
            <v>0</v>
          </cell>
          <cell r="DL139"/>
          <cell r="DM139" t="str">
            <v>Lead time</v>
          </cell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/>
          <cell r="EI139"/>
        </row>
        <row r="140">
          <cell r="B140">
            <v>0</v>
          </cell>
          <cell r="C140"/>
          <cell r="E140"/>
          <cell r="F140"/>
          <cell r="G140">
            <v>20</v>
          </cell>
          <cell r="H140">
            <v>34</v>
          </cell>
          <cell r="I140"/>
          <cell r="J140"/>
          <cell r="L140">
            <v>80</v>
          </cell>
          <cell r="M140" t="str">
            <v>±</v>
          </cell>
          <cell r="N140">
            <v>5</v>
          </cell>
          <cell r="R140"/>
          <cell r="T140"/>
          <cell r="U140"/>
          <cell r="V140"/>
          <cell r="X140"/>
          <cell r="Z140"/>
          <cell r="AA140"/>
          <cell r="AB140"/>
          <cell r="AC140">
            <v>0</v>
          </cell>
          <cell r="AD140"/>
          <cell r="AG140"/>
          <cell r="AI140" t="str">
            <v>ระบุในSD</v>
          </cell>
          <cell r="AJ140"/>
          <cell r="AL140">
            <v>0</v>
          </cell>
          <cell r="AM140"/>
          <cell r="AN140">
            <v>0</v>
          </cell>
          <cell r="AO140" t="str">
            <v>WSWT2021750UV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BZ140" t="str">
            <v>WRWT200750/WRWT21750</v>
          </cell>
          <cell r="CA140">
            <v>0</v>
          </cell>
          <cell r="DL140"/>
          <cell r="DM140" t="str">
            <v>Lead time</v>
          </cell>
          <cell r="DN140"/>
          <cell r="DP140"/>
          <cell r="DQ140"/>
          <cell r="DR140"/>
          <cell r="DS140"/>
          <cell r="DT140"/>
          <cell r="DU140"/>
          <cell r="DW140"/>
          <cell r="DX140"/>
          <cell r="DY140"/>
          <cell r="DZ140"/>
          <cell r="EA140"/>
          <cell r="EB140"/>
          <cell r="EC140"/>
          <cell r="ED140"/>
          <cell r="EG140"/>
          <cell r="EH140"/>
          <cell r="EI140"/>
        </row>
        <row r="141">
          <cell r="B141">
            <v>0</v>
          </cell>
          <cell r="C141"/>
          <cell r="E141"/>
          <cell r="F141"/>
          <cell r="G141">
            <v>20</v>
          </cell>
          <cell r="H141">
            <v>34</v>
          </cell>
          <cell r="I141"/>
          <cell r="J141"/>
          <cell r="L141">
            <v>80</v>
          </cell>
          <cell r="M141" t="str">
            <v>±</v>
          </cell>
          <cell r="N141">
            <v>5</v>
          </cell>
          <cell r="R141"/>
          <cell r="T141"/>
          <cell r="U141"/>
          <cell r="V141"/>
          <cell r="X141"/>
          <cell r="Z141"/>
          <cell r="AA141"/>
          <cell r="AB141"/>
          <cell r="AC141">
            <v>0</v>
          </cell>
          <cell r="AD141"/>
          <cell r="AG141"/>
          <cell r="AI141" t="str">
            <v>ระบุในSD</v>
          </cell>
          <cell r="AJ141"/>
          <cell r="AL141">
            <v>0</v>
          </cell>
          <cell r="AM141"/>
          <cell r="AN141">
            <v>0</v>
          </cell>
          <cell r="AO141" t="str">
            <v>WSWT2021800UV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BZ141" t="str">
            <v>WRWT200800/WRWT21800</v>
          </cell>
          <cell r="CA141">
            <v>0</v>
          </cell>
          <cell r="DL141"/>
          <cell r="DM141" t="str">
            <v>Lead time</v>
          </cell>
          <cell r="DN141"/>
          <cell r="DP141"/>
          <cell r="DQ141"/>
          <cell r="DR141"/>
          <cell r="DS141"/>
          <cell r="DT141"/>
          <cell r="DU141"/>
          <cell r="DW141"/>
          <cell r="DX141"/>
          <cell r="DY141"/>
          <cell r="DZ141"/>
          <cell r="EA141"/>
          <cell r="EB141"/>
          <cell r="EC141"/>
          <cell r="ED141"/>
          <cell r="EG141"/>
          <cell r="EH141">
            <v>0</v>
          </cell>
          <cell r="EI141"/>
        </row>
        <row r="142">
          <cell r="B142">
            <v>0</v>
          </cell>
          <cell r="C142"/>
          <cell r="E142"/>
          <cell r="F142"/>
          <cell r="G142">
            <v>20</v>
          </cell>
          <cell r="H142">
            <v>37</v>
          </cell>
          <cell r="I142" t="str">
            <v>ขาว</v>
          </cell>
          <cell r="J142"/>
          <cell r="L142">
            <v>70</v>
          </cell>
          <cell r="M142" t="str">
            <v>±</v>
          </cell>
          <cell r="N142">
            <v>5</v>
          </cell>
          <cell r="R142"/>
          <cell r="T142"/>
          <cell r="U142"/>
          <cell r="V142"/>
          <cell r="X142"/>
          <cell r="Z142"/>
          <cell r="AA142"/>
          <cell r="AB142"/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WSWT2025700(1)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BZ142" t="str">
            <v>WRWT200800/WRWT25650</v>
          </cell>
          <cell r="CA142">
            <v>0</v>
          </cell>
          <cell r="DL142"/>
          <cell r="DM142" t="str">
            <v>Lead time</v>
          </cell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/>
          <cell r="EI142"/>
        </row>
        <row r="143">
          <cell r="B143">
            <v>0</v>
          </cell>
          <cell r="C143"/>
          <cell r="E143"/>
          <cell r="F143"/>
          <cell r="G143">
            <v>20</v>
          </cell>
          <cell r="H143">
            <v>34</v>
          </cell>
          <cell r="I143"/>
          <cell r="J143"/>
          <cell r="L143">
            <v>85</v>
          </cell>
          <cell r="M143" t="str">
            <v>±</v>
          </cell>
          <cell r="N143">
            <v>5</v>
          </cell>
          <cell r="R143"/>
          <cell r="T143"/>
          <cell r="U143"/>
          <cell r="V143"/>
          <cell r="X143"/>
          <cell r="Z143"/>
          <cell r="AA143"/>
          <cell r="AB143"/>
          <cell r="AC143">
            <v>0</v>
          </cell>
          <cell r="AD143"/>
          <cell r="AG143"/>
          <cell r="AI143" t="str">
            <v>ระบุในSD</v>
          </cell>
          <cell r="AJ143"/>
          <cell r="AL143">
            <v>0</v>
          </cell>
          <cell r="AM143"/>
          <cell r="AN143">
            <v>0</v>
          </cell>
          <cell r="AO143" t="str">
            <v>WSWT2021850UV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BZ143" t="str">
            <v>WRWT200850/WRWT21850</v>
          </cell>
          <cell r="CA143">
            <v>0</v>
          </cell>
          <cell r="DL143"/>
          <cell r="DM143"/>
          <cell r="DN143"/>
          <cell r="DP143"/>
          <cell r="DQ143"/>
          <cell r="DR143"/>
          <cell r="DS143"/>
          <cell r="DT143"/>
          <cell r="DU143"/>
          <cell r="DW143"/>
          <cell r="DX143"/>
          <cell r="DY143"/>
          <cell r="DZ143"/>
          <cell r="EA143"/>
          <cell r="EB143"/>
          <cell r="EC143"/>
          <cell r="ED143"/>
          <cell r="EG143"/>
          <cell r="EH143">
            <v>0</v>
          </cell>
          <cell r="EI143"/>
        </row>
        <row r="144">
          <cell r="B144">
            <v>0</v>
          </cell>
          <cell r="C144"/>
          <cell r="E144"/>
          <cell r="F144"/>
          <cell r="G144">
            <v>20</v>
          </cell>
          <cell r="H144">
            <v>34</v>
          </cell>
          <cell r="I144"/>
          <cell r="J144"/>
          <cell r="L144">
            <v>80</v>
          </cell>
          <cell r="M144" t="str">
            <v>±</v>
          </cell>
          <cell r="N144">
            <v>5</v>
          </cell>
          <cell r="R144"/>
          <cell r="T144"/>
          <cell r="U144"/>
          <cell r="V144"/>
          <cell r="X144"/>
          <cell r="Z144"/>
          <cell r="AA144"/>
          <cell r="AB144"/>
          <cell r="AC144">
            <v>0</v>
          </cell>
          <cell r="AD144"/>
          <cell r="AG144"/>
          <cell r="AI144" t="str">
            <v>ระบุในSD</v>
          </cell>
          <cell r="AJ144"/>
          <cell r="AL144">
            <v>0</v>
          </cell>
          <cell r="AM144"/>
          <cell r="AN144">
            <v>0</v>
          </cell>
          <cell r="AO144" t="str">
            <v>WSWT2021750UV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BZ144" t="str">
            <v>WRWT200750/WRWT21750</v>
          </cell>
          <cell r="CA144">
            <v>0</v>
          </cell>
          <cell r="DL144"/>
          <cell r="DM144"/>
          <cell r="DN144"/>
          <cell r="DP144"/>
          <cell r="DQ144"/>
          <cell r="DR144"/>
          <cell r="DS144"/>
          <cell r="DT144"/>
          <cell r="DU144"/>
          <cell r="DW144"/>
          <cell r="DX144"/>
          <cell r="DY144"/>
          <cell r="DZ144"/>
          <cell r="EA144"/>
          <cell r="EB144"/>
          <cell r="EC144"/>
          <cell r="ED144"/>
          <cell r="EG144"/>
          <cell r="EH144">
            <v>0</v>
          </cell>
          <cell r="EI144"/>
        </row>
        <row r="145">
          <cell r="B145">
            <v>0</v>
          </cell>
          <cell r="C145"/>
          <cell r="E145"/>
          <cell r="F145"/>
          <cell r="G145">
            <v>21</v>
          </cell>
          <cell r="H145">
            <v>39</v>
          </cell>
          <cell r="I145"/>
          <cell r="J145"/>
          <cell r="L145">
            <v>78</v>
          </cell>
          <cell r="M145" t="str">
            <v>±</v>
          </cell>
          <cell r="N145">
            <v>3</v>
          </cell>
          <cell r="R145"/>
          <cell r="T145"/>
          <cell r="U145"/>
          <cell r="V145"/>
          <cell r="X145"/>
          <cell r="Z145"/>
          <cell r="AA145"/>
          <cell r="AB145"/>
          <cell r="AC145">
            <v>0</v>
          </cell>
          <cell r="AD145"/>
          <cell r="AG145"/>
          <cell r="AI145" t="str">
            <v>ระบุในSD</v>
          </cell>
          <cell r="AJ145"/>
          <cell r="AL145">
            <v>0</v>
          </cell>
          <cell r="AM145"/>
          <cell r="AN145">
            <v>0</v>
          </cell>
          <cell r="AO145" t="str">
            <v>WSWT2125700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BZ145" t="str">
            <v>WRWT210800/WRWT25650</v>
          </cell>
          <cell r="CA145">
            <v>0</v>
          </cell>
          <cell r="DL145"/>
          <cell r="DM145"/>
          <cell r="DN145"/>
          <cell r="DP145"/>
          <cell r="DQ145"/>
          <cell r="DR145"/>
          <cell r="DS145"/>
          <cell r="DT145"/>
          <cell r="DU145"/>
          <cell r="DW145"/>
          <cell r="DX145"/>
          <cell r="DY145"/>
          <cell r="DZ145"/>
          <cell r="EA145"/>
          <cell r="EB145"/>
          <cell r="EC145"/>
          <cell r="ED145"/>
          <cell r="EG145"/>
          <cell r="EH145">
            <v>0</v>
          </cell>
          <cell r="EI145"/>
        </row>
        <row r="146">
          <cell r="B146" t="str">
            <v>MK68-000992</v>
          </cell>
          <cell r="C146">
            <v>45878</v>
          </cell>
          <cell r="E146" t="str">
            <v>ทีเจที</v>
          </cell>
          <cell r="F146" t="str">
            <v>ไม่พิมพ์</v>
          </cell>
          <cell r="G146">
            <v>21</v>
          </cell>
          <cell r="H146">
            <v>40</v>
          </cell>
          <cell r="I146" t="str">
            <v>ขาว</v>
          </cell>
          <cell r="J146"/>
          <cell r="L146">
            <v>73</v>
          </cell>
          <cell r="M146" t="str">
            <v>±</v>
          </cell>
          <cell r="N146">
            <v>5</v>
          </cell>
          <cell r="R146" t="str">
            <v>ไม่</v>
          </cell>
          <cell r="T146">
            <v>22</v>
          </cell>
          <cell r="U146">
            <v>42</v>
          </cell>
          <cell r="V146">
            <v>40</v>
          </cell>
          <cell r="X146">
            <v>45884</v>
          </cell>
          <cell r="Z146" t="str">
            <v>500กระสอบ</v>
          </cell>
          <cell r="AA146">
            <v>1500</v>
          </cell>
          <cell r="AB146">
            <v>0</v>
          </cell>
          <cell r="AC146">
            <v>0</v>
          </cell>
          <cell r="AD146">
            <v>0</v>
          </cell>
          <cell r="AG146" t="str">
            <v>รอสวมส่ง 13/8ก่อน 500</v>
          </cell>
          <cell r="AI146" t="str">
            <v>ใช้2121670SM</v>
          </cell>
          <cell r="AJ146">
            <v>1500</v>
          </cell>
          <cell r="AL146">
            <v>0</v>
          </cell>
          <cell r="AM146"/>
          <cell r="AN146">
            <v>0</v>
          </cell>
          <cell r="AO146" t="str">
            <v>WSWT2125650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WRWT25650/WRWT25650</v>
          </cell>
          <cell r="CA146">
            <v>0</v>
          </cell>
          <cell r="DL146" t="str">
            <v>P13</v>
          </cell>
          <cell r="DM146">
            <v>2</v>
          </cell>
          <cell r="DN146">
            <v>45884</v>
          </cell>
          <cell r="DP146">
            <v>45879</v>
          </cell>
          <cell r="DQ146"/>
          <cell r="DR146"/>
          <cell r="DS146"/>
          <cell r="DT146"/>
          <cell r="DU146">
            <v>45882</v>
          </cell>
          <cell r="DW146">
            <v>45883</v>
          </cell>
          <cell r="DX146"/>
          <cell r="DY146"/>
          <cell r="DZ146"/>
          <cell r="EA146"/>
          <cell r="EB146"/>
          <cell r="EC146" t="str">
            <v>ตัด</v>
          </cell>
          <cell r="ED146"/>
          <cell r="EG146"/>
          <cell r="EH146"/>
          <cell r="EI146"/>
        </row>
        <row r="147">
          <cell r="B147" t="str">
            <v>MK68-000986</v>
          </cell>
          <cell r="C147">
            <v>45876</v>
          </cell>
          <cell r="E147" t="str">
            <v>บจก.ไลม์มาสเตอร์</v>
          </cell>
          <cell r="F147" t="str">
            <v>LMC 20KG</v>
          </cell>
          <cell r="G147">
            <v>21</v>
          </cell>
          <cell r="H147">
            <v>34</v>
          </cell>
          <cell r="I147" t="str">
            <v>ขาว</v>
          </cell>
          <cell r="J147"/>
          <cell r="L147">
            <v>60</v>
          </cell>
          <cell r="M147" t="str">
            <v>±</v>
          </cell>
          <cell r="N147">
            <v>5</v>
          </cell>
          <cell r="R147" t="str">
            <v>ไม่</v>
          </cell>
          <cell r="T147">
            <v>22</v>
          </cell>
          <cell r="U147">
            <v>36</v>
          </cell>
          <cell r="V147">
            <v>40</v>
          </cell>
          <cell r="X147">
            <v>45889</v>
          </cell>
          <cell r="Z147" t="str">
            <v>500กระสอบแบน</v>
          </cell>
          <cell r="AA147">
            <v>20000</v>
          </cell>
          <cell r="AB147">
            <v>390.78734745599991</v>
          </cell>
          <cell r="AC147">
            <v>0</v>
          </cell>
          <cell r="AD147">
            <v>390.78734745599991</v>
          </cell>
          <cell r="AG147" t="str">
            <v>20/8เย็น</v>
          </cell>
          <cell r="AI147" t="str">
            <v>ใช้2121670SM</v>
          </cell>
          <cell r="AJ147">
            <v>0</v>
          </cell>
          <cell r="AL147">
            <v>20000</v>
          </cell>
          <cell r="AM147"/>
          <cell r="AN147">
            <v>21000</v>
          </cell>
          <cell r="AO147" t="str">
            <v>WSWT2125650</v>
          </cell>
          <cell r="AQ147">
            <v>19837.400000000001</v>
          </cell>
          <cell r="AR147">
            <v>19837.400000000001</v>
          </cell>
          <cell r="AS147">
            <v>0</v>
          </cell>
          <cell r="AT147">
            <v>0</v>
          </cell>
          <cell r="AU147">
            <v>0</v>
          </cell>
          <cell r="BZ147" t="str">
            <v>WRWT25650/WRWT25650</v>
          </cell>
          <cell r="CA147">
            <v>0</v>
          </cell>
          <cell r="DL147" t="str">
            <v>P9</v>
          </cell>
          <cell r="DM147">
            <v>3</v>
          </cell>
          <cell r="DN147">
            <v>45889</v>
          </cell>
          <cell r="DP147">
            <v>45884</v>
          </cell>
          <cell r="DQ147"/>
          <cell r="DR147">
            <v>45879</v>
          </cell>
          <cell r="DS147">
            <v>45886</v>
          </cell>
          <cell r="DT147">
            <v>45887</v>
          </cell>
          <cell r="DU147">
            <v>45887</v>
          </cell>
          <cell r="DW147">
            <v>45888</v>
          </cell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>รอART</v>
          </cell>
          <cell r="EG147"/>
          <cell r="EH147"/>
          <cell r="EI147"/>
        </row>
        <row r="148">
          <cell r="B148">
            <v>0</v>
          </cell>
          <cell r="C148"/>
          <cell r="E148"/>
          <cell r="F148"/>
          <cell r="G148">
            <v>21</v>
          </cell>
          <cell r="H148">
            <v>37</v>
          </cell>
          <cell r="I148" t="str">
            <v>ขาว</v>
          </cell>
          <cell r="J148"/>
          <cell r="L148">
            <v>67</v>
          </cell>
          <cell r="M148" t="str">
            <v>±</v>
          </cell>
          <cell r="N148">
            <v>5</v>
          </cell>
          <cell r="R148"/>
          <cell r="T148"/>
          <cell r="U148"/>
          <cell r="V148"/>
          <cell r="X148"/>
          <cell r="Z148"/>
          <cell r="AA148"/>
          <cell r="AB148">
            <v>0</v>
          </cell>
          <cell r="AC148">
            <v>0</v>
          </cell>
          <cell r="AD148"/>
          <cell r="AG148"/>
          <cell r="AI148" t="str">
            <v>ระบุในSD</v>
          </cell>
          <cell r="AJ148"/>
          <cell r="AL148">
            <v>0</v>
          </cell>
          <cell r="AM148"/>
          <cell r="AN148">
            <v>0</v>
          </cell>
          <cell r="AO148" t="str">
            <v>WSWT2125650</v>
          </cell>
          <cell r="AQ148">
            <v>19837.400000000001</v>
          </cell>
          <cell r="AR148">
            <v>19837.400000000001</v>
          </cell>
          <cell r="AS148">
            <v>0</v>
          </cell>
          <cell r="AT148">
            <v>0</v>
          </cell>
          <cell r="AU148">
            <v>0</v>
          </cell>
          <cell r="BZ148" t="str">
            <v>WRWT25650/WRWT25650</v>
          </cell>
          <cell r="CA148">
            <v>0</v>
          </cell>
          <cell r="DL148"/>
          <cell r="DM148" t="str">
            <v>Lead time</v>
          </cell>
          <cell r="DN148"/>
          <cell r="DP148"/>
          <cell r="DQ148"/>
          <cell r="DR148"/>
          <cell r="DS148"/>
          <cell r="DT148"/>
          <cell r="DU148"/>
          <cell r="DW148"/>
          <cell r="DX148"/>
          <cell r="DY148"/>
          <cell r="DZ148"/>
          <cell r="EA148"/>
          <cell r="EB148"/>
          <cell r="EC148"/>
          <cell r="ED148"/>
          <cell r="EG148"/>
          <cell r="EH148"/>
          <cell r="EI148">
            <v>0</v>
          </cell>
        </row>
        <row r="149">
          <cell r="B149">
            <v>0</v>
          </cell>
          <cell r="C149"/>
          <cell r="E149"/>
          <cell r="F149"/>
          <cell r="G149">
            <v>21</v>
          </cell>
          <cell r="H149">
            <v>37</v>
          </cell>
          <cell r="I149" t="str">
            <v>ขาวแถบใส5</v>
          </cell>
          <cell r="J149"/>
          <cell r="L149">
            <v>67</v>
          </cell>
          <cell r="M149" t="str">
            <v>±</v>
          </cell>
          <cell r="N149">
            <v>5</v>
          </cell>
          <cell r="R149"/>
          <cell r="T149"/>
          <cell r="U149"/>
          <cell r="V149"/>
          <cell r="X149"/>
          <cell r="Z149"/>
          <cell r="AA149"/>
          <cell r="AB149">
            <v>0</v>
          </cell>
          <cell r="AC149">
            <v>0</v>
          </cell>
          <cell r="AD149"/>
          <cell r="AG149"/>
          <cell r="AI149" t="str">
            <v>ระบุในSD</v>
          </cell>
          <cell r="AJ149"/>
          <cell r="AL149">
            <v>0</v>
          </cell>
          <cell r="AM149"/>
          <cell r="AN149">
            <v>0</v>
          </cell>
          <cell r="AO149" t="str">
            <v>WSWTSCL052125650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BZ149" t="str">
            <v>WRWT25650/WRCL25680</v>
          </cell>
          <cell r="CA149">
            <v>0</v>
          </cell>
          <cell r="DL149"/>
          <cell r="DM149" t="str">
            <v>Lead time</v>
          </cell>
          <cell r="DN149"/>
          <cell r="DP149"/>
          <cell r="DQ149"/>
          <cell r="DR149"/>
          <cell r="DS149"/>
          <cell r="DT149"/>
          <cell r="DU149"/>
          <cell r="DW149"/>
          <cell r="DX149"/>
          <cell r="DY149"/>
          <cell r="DZ149"/>
          <cell r="EA149"/>
          <cell r="EB149"/>
          <cell r="EC149"/>
          <cell r="ED149"/>
          <cell r="EG149"/>
          <cell r="EH149">
            <v>0</v>
          </cell>
          <cell r="EI149">
            <v>0</v>
          </cell>
        </row>
        <row r="150">
          <cell r="B150">
            <v>0</v>
          </cell>
          <cell r="C150"/>
          <cell r="E150"/>
          <cell r="F150"/>
          <cell r="G150">
            <v>21</v>
          </cell>
          <cell r="H150">
            <v>37</v>
          </cell>
          <cell r="I150" t="str">
            <v>ขาว</v>
          </cell>
          <cell r="J150"/>
          <cell r="L150">
            <v>83</v>
          </cell>
          <cell r="M150" t="str">
            <v>±</v>
          </cell>
          <cell r="N150">
            <v>5</v>
          </cell>
          <cell r="R150"/>
          <cell r="T150"/>
          <cell r="U150"/>
          <cell r="V150"/>
          <cell r="X150"/>
          <cell r="Z150"/>
          <cell r="AA150"/>
          <cell r="AB150"/>
          <cell r="AC150">
            <v>0</v>
          </cell>
          <cell r="AD150"/>
          <cell r="AG150"/>
          <cell r="AI150" t="str">
            <v>ระบุในSD</v>
          </cell>
          <cell r="AJ150"/>
          <cell r="AL150">
            <v>0</v>
          </cell>
          <cell r="AM150"/>
          <cell r="AN150">
            <v>0</v>
          </cell>
          <cell r="AO150" t="str">
            <v>WSWT2125800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BZ150" t="str">
            <v>WRWT210800/WRWT25800</v>
          </cell>
          <cell r="CA150">
            <v>0</v>
          </cell>
          <cell r="DL150"/>
          <cell r="DM150"/>
          <cell r="DN150"/>
          <cell r="DP150"/>
          <cell r="DQ150"/>
          <cell r="DR150"/>
          <cell r="DS150"/>
          <cell r="DT150"/>
          <cell r="DU150"/>
          <cell r="DW150"/>
          <cell r="DX150"/>
          <cell r="DY150"/>
          <cell r="DZ150"/>
          <cell r="EA150"/>
          <cell r="EB150"/>
          <cell r="EC150"/>
          <cell r="ED150"/>
          <cell r="EG150"/>
          <cell r="EH150"/>
          <cell r="EI150"/>
        </row>
        <row r="151">
          <cell r="B151" t="str">
            <v>MK68-000930</v>
          </cell>
          <cell r="C151">
            <v>45867</v>
          </cell>
          <cell r="E151" t="str">
            <v>บจก.บลูฟาโล่</v>
          </cell>
          <cell r="F151" t="str">
            <v>เมอรี่ 882S</v>
          </cell>
          <cell r="G151">
            <v>21</v>
          </cell>
          <cell r="H151">
            <v>37</v>
          </cell>
          <cell r="I151" t="str">
            <v>ขาว</v>
          </cell>
          <cell r="J151" t="str">
            <v>ใส</v>
          </cell>
          <cell r="L151">
            <v>97</v>
          </cell>
          <cell r="M151" t="str">
            <v>±</v>
          </cell>
          <cell r="N151">
            <v>5</v>
          </cell>
          <cell r="R151" t="str">
            <v>บิด</v>
          </cell>
          <cell r="T151">
            <v>22</v>
          </cell>
          <cell r="U151">
            <v>40</v>
          </cell>
          <cell r="V151">
            <v>40</v>
          </cell>
          <cell r="X151">
            <v>45882</v>
          </cell>
          <cell r="Z151" t="str">
            <v>500กระสอบ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 t="str">
            <v>รอส่ง</v>
          </cell>
          <cell r="AI151"/>
          <cell r="AJ151">
            <v>5000</v>
          </cell>
          <cell r="AL151">
            <v>0</v>
          </cell>
          <cell r="AM151">
            <v>5400</v>
          </cell>
          <cell r="AN151">
            <v>0</v>
          </cell>
          <cell r="AO151" t="str">
            <v>WSWT2121670SM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WRWT21670/WRWT21670</v>
          </cell>
          <cell r="CA151">
            <v>0</v>
          </cell>
          <cell r="DL151" t="str">
            <v>P8</v>
          </cell>
          <cell r="DM151">
            <v>4</v>
          </cell>
          <cell r="DN151">
            <v>45882</v>
          </cell>
          <cell r="DP151">
            <v>45877</v>
          </cell>
          <cell r="DQ151">
            <v>45878</v>
          </cell>
          <cell r="DR151">
            <v>45872</v>
          </cell>
          <cell r="DS151">
            <v>45879</v>
          </cell>
          <cell r="DT151">
            <v>45880</v>
          </cell>
          <cell r="DU151">
            <v>45880</v>
          </cell>
          <cell r="DW151">
            <v>45881</v>
          </cell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MK68-000981</v>
          </cell>
          <cell r="C152">
            <v>45876</v>
          </cell>
          <cell r="E152" t="str">
            <v>บจก.เอพีเอ็ม อะโกร</v>
          </cell>
          <cell r="F152" t="str">
            <v>โมโม่ 492</v>
          </cell>
          <cell r="G152">
            <v>21</v>
          </cell>
          <cell r="H152">
            <v>38</v>
          </cell>
          <cell r="I152" t="str">
            <v>ขาว</v>
          </cell>
          <cell r="J152" t="str">
            <v>ใส</v>
          </cell>
          <cell r="L152">
            <v>102</v>
          </cell>
          <cell r="M152" t="str">
            <v>±</v>
          </cell>
          <cell r="N152">
            <v>5</v>
          </cell>
          <cell r="R152" t="str">
            <v>จับจีบ</v>
          </cell>
          <cell r="T152">
            <v>22</v>
          </cell>
          <cell r="U152">
            <v>40</v>
          </cell>
          <cell r="V152">
            <v>40</v>
          </cell>
          <cell r="X152">
            <v>45884</v>
          </cell>
          <cell r="Z152" t="str">
            <v>500กระสอบแบน</v>
          </cell>
          <cell r="AA152">
            <v>4000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4000</v>
          </cell>
          <cell r="AL152">
            <v>0</v>
          </cell>
          <cell r="AM152">
            <v>4100</v>
          </cell>
          <cell r="AN152">
            <v>0</v>
          </cell>
          <cell r="AO152" t="str">
            <v>WSWT2121670SM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WRWT21670/WRWT21670</v>
          </cell>
          <cell r="CA152">
            <v>0</v>
          </cell>
          <cell r="DL152" t="str">
            <v>P8</v>
          </cell>
          <cell r="DM152">
            <v>4</v>
          </cell>
          <cell r="DN152">
            <v>45884</v>
          </cell>
          <cell r="DP152">
            <v>45879</v>
          </cell>
          <cell r="DQ152">
            <v>45880</v>
          </cell>
          <cell r="DR152">
            <v>45874</v>
          </cell>
          <cell r="DS152">
            <v>45881</v>
          </cell>
          <cell r="DT152">
            <v>45882</v>
          </cell>
          <cell r="DU152">
            <v>45882</v>
          </cell>
          <cell r="DW152">
            <v>45883</v>
          </cell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MK68-000984</v>
          </cell>
          <cell r="C153">
            <v>45876</v>
          </cell>
          <cell r="E153" t="str">
            <v>บจก.เอ็นบี ดิสทริบิวชั่น</v>
          </cell>
          <cell r="F153" t="str">
            <v>กัสโซ่ฟีด101-102</v>
          </cell>
          <cell r="G153">
            <v>21</v>
          </cell>
          <cell r="H153">
            <v>37</v>
          </cell>
          <cell r="I153" t="str">
            <v>ขาว</v>
          </cell>
          <cell r="J153" t="str">
            <v>ใส</v>
          </cell>
          <cell r="L153">
            <v>100</v>
          </cell>
          <cell r="M153" t="str">
            <v>±</v>
          </cell>
          <cell r="N153">
            <v>5</v>
          </cell>
          <cell r="R153" t="str">
            <v>บิด</v>
          </cell>
          <cell r="T153">
            <v>22</v>
          </cell>
          <cell r="U153">
            <v>40</v>
          </cell>
          <cell r="V153">
            <v>40</v>
          </cell>
          <cell r="X153">
            <v>45889</v>
          </cell>
          <cell r="Z153" t="str">
            <v>500กระสอบ</v>
          </cell>
          <cell r="AA153">
            <v>20000</v>
          </cell>
          <cell r="AB153">
            <v>434.20816383999994</v>
          </cell>
          <cell r="AC153">
            <v>0</v>
          </cell>
          <cell r="AD153">
            <v>434.20816383999994</v>
          </cell>
          <cell r="AG153"/>
          <cell r="AI153"/>
          <cell r="AJ153">
            <v>0</v>
          </cell>
          <cell r="AL153">
            <v>20000</v>
          </cell>
          <cell r="AM153"/>
          <cell r="AN153">
            <v>21000</v>
          </cell>
          <cell r="AO153" t="str">
            <v>WSWT2121670SM</v>
          </cell>
          <cell r="AQ153">
            <v>21513.800000000003</v>
          </cell>
          <cell r="AR153">
            <v>21513.800000000003</v>
          </cell>
          <cell r="AS153">
            <v>0</v>
          </cell>
          <cell r="AT153">
            <v>21513.800000000003</v>
          </cell>
          <cell r="AU153">
            <v>0</v>
          </cell>
          <cell r="BZ153" t="str">
            <v>WRWT21670/WRWT21670</v>
          </cell>
          <cell r="CA153">
            <v>0</v>
          </cell>
          <cell r="DL153" t="str">
            <v>P8</v>
          </cell>
          <cell r="DM153">
            <v>4</v>
          </cell>
          <cell r="DN153">
            <v>45889</v>
          </cell>
          <cell r="DP153">
            <v>45884</v>
          </cell>
          <cell r="DQ153">
            <v>45885</v>
          </cell>
          <cell r="DR153">
            <v>45879</v>
          </cell>
          <cell r="DS153">
            <v>45886</v>
          </cell>
          <cell r="DT153">
            <v>45887</v>
          </cell>
          <cell r="DU153">
            <v>45887</v>
          </cell>
          <cell r="DW153">
            <v>45888</v>
          </cell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>รอART</v>
          </cell>
          <cell r="EG153"/>
          <cell r="EH153"/>
          <cell r="EI153"/>
        </row>
        <row r="154">
          <cell r="B154" t="str">
            <v>MK68-000985</v>
          </cell>
          <cell r="C154">
            <v>45876</v>
          </cell>
          <cell r="E154" t="str">
            <v>บจก.เอ็นบี ดิสทริบิวชั่น</v>
          </cell>
          <cell r="F154" t="str">
            <v>NB FISH 103L</v>
          </cell>
          <cell r="G154">
            <v>21</v>
          </cell>
          <cell r="H154">
            <v>37</v>
          </cell>
          <cell r="I154" t="str">
            <v>ขาว</v>
          </cell>
          <cell r="J154" t="str">
            <v>ใส</v>
          </cell>
          <cell r="L154">
            <v>100</v>
          </cell>
          <cell r="M154" t="str">
            <v>±</v>
          </cell>
          <cell r="N154">
            <v>5</v>
          </cell>
          <cell r="R154" t="str">
            <v>บิด</v>
          </cell>
          <cell r="T154">
            <v>22</v>
          </cell>
          <cell r="U154">
            <v>40</v>
          </cell>
          <cell r="V154">
            <v>40</v>
          </cell>
          <cell r="X154">
            <v>45892</v>
          </cell>
          <cell r="Z154" t="str">
            <v>500กระสอบ</v>
          </cell>
          <cell r="AA154">
            <v>10000</v>
          </cell>
          <cell r="AB154">
            <v>217.10408191999997</v>
          </cell>
          <cell r="AC154">
            <v>0</v>
          </cell>
          <cell r="AD154">
            <v>217.10408191999997</v>
          </cell>
          <cell r="AG154"/>
          <cell r="AI154"/>
          <cell r="AJ154">
            <v>0</v>
          </cell>
          <cell r="AL154">
            <v>10000</v>
          </cell>
          <cell r="AM154"/>
          <cell r="AN154">
            <v>10500</v>
          </cell>
          <cell r="AO154" t="str">
            <v>WSWT2121670SM</v>
          </cell>
          <cell r="AQ154">
            <v>10756.900000000001</v>
          </cell>
          <cell r="AR154">
            <v>10756.900000000001</v>
          </cell>
          <cell r="AS154">
            <v>0</v>
          </cell>
          <cell r="AT154">
            <v>10756.900000000001</v>
          </cell>
          <cell r="AU154">
            <v>0</v>
          </cell>
          <cell r="BZ154" t="str">
            <v>WRWT21670/WRWT21670</v>
          </cell>
          <cell r="CA154">
            <v>0</v>
          </cell>
          <cell r="DL154" t="str">
            <v>P8</v>
          </cell>
          <cell r="DM154">
            <v>4</v>
          </cell>
          <cell r="DN154">
            <v>45892</v>
          </cell>
          <cell r="DP154">
            <v>45887</v>
          </cell>
          <cell r="DQ154">
            <v>45888</v>
          </cell>
          <cell r="DR154">
            <v>45882</v>
          </cell>
          <cell r="DS154">
            <v>45889</v>
          </cell>
          <cell r="DT154">
            <v>45890</v>
          </cell>
          <cell r="DU154">
            <v>45890</v>
          </cell>
          <cell r="DW154">
            <v>45891</v>
          </cell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>รอART</v>
          </cell>
          <cell r="EG154"/>
          <cell r="EH154"/>
          <cell r="EI154"/>
        </row>
        <row r="155">
          <cell r="B155" t="str">
            <v>ใบรับคำสั่งซื้อ</v>
          </cell>
          <cell r="C155">
            <v>45883</v>
          </cell>
          <cell r="E155" t="str">
            <v>บจก.ทีเจทีเทรดเดอร์</v>
          </cell>
          <cell r="F155" t="str">
            <v>ไม่พิมพ์</v>
          </cell>
          <cell r="G155">
            <v>21</v>
          </cell>
          <cell r="H155">
            <v>38</v>
          </cell>
          <cell r="I155" t="str">
            <v>ขาว</v>
          </cell>
          <cell r="J155" t="str">
            <v>ใส</v>
          </cell>
          <cell r="L155">
            <v>100</v>
          </cell>
          <cell r="M155" t="str">
            <v>±</v>
          </cell>
          <cell r="N155">
            <v>5</v>
          </cell>
          <cell r="R155" t="str">
            <v>ไม่</v>
          </cell>
          <cell r="T155" t="str">
            <v>ไม่สวมถุงใน</v>
          </cell>
          <cell r="U155"/>
          <cell r="V155"/>
          <cell r="X155">
            <v>45884</v>
          </cell>
          <cell r="Z155" t="str">
            <v>500กระสอบ</v>
          </cell>
          <cell r="AA155">
            <v>1000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1000</v>
          </cell>
          <cell r="AM155"/>
          <cell r="AN155">
            <v>0</v>
          </cell>
          <cell r="AO155" t="str">
            <v>WSWT2121670SM</v>
          </cell>
          <cell r="AQ155">
            <v>1103.6299999999999</v>
          </cell>
          <cell r="AR155">
            <v>1103.6299999999999</v>
          </cell>
          <cell r="AS155">
            <v>0</v>
          </cell>
          <cell r="AT155">
            <v>1103.6299999999999</v>
          </cell>
          <cell r="AU155">
            <v>0</v>
          </cell>
          <cell r="BZ155" t="str">
            <v>WRWT21670/WRWT21670</v>
          </cell>
          <cell r="CA155">
            <v>0</v>
          </cell>
          <cell r="DL155" t="str">
            <v>P11</v>
          </cell>
          <cell r="DM155">
            <v>2</v>
          </cell>
          <cell r="DN155">
            <v>45884</v>
          </cell>
          <cell r="DP155">
            <v>45879</v>
          </cell>
          <cell r="DQ155">
            <v>45882</v>
          </cell>
          <cell r="DR155"/>
          <cell r="DS155"/>
          <cell r="DT155"/>
          <cell r="DU155">
            <v>45883</v>
          </cell>
          <cell r="DW155"/>
          <cell r="DX155"/>
          <cell r="DY155"/>
          <cell r="DZ155"/>
          <cell r="EA155"/>
          <cell r="EB155"/>
          <cell r="EC155" t="str">
            <v>งานเคลือบ+ตัด</v>
          </cell>
          <cell r="ED155"/>
          <cell r="EG155"/>
          <cell r="EH155"/>
          <cell r="EI155"/>
        </row>
        <row r="156">
          <cell r="B156" t="str">
            <v>ใบรับคำสั่งซื้อ</v>
          </cell>
          <cell r="C156">
            <v>45876</v>
          </cell>
          <cell r="E156" t="str">
            <v>บจก.เอพีเอ็ม อะโกร</v>
          </cell>
          <cell r="F156" t="str">
            <v>ฟีล กู๊ด 893</v>
          </cell>
          <cell r="G156">
            <v>21</v>
          </cell>
          <cell r="H156">
            <v>40</v>
          </cell>
          <cell r="I156" t="str">
            <v>ขาว</v>
          </cell>
          <cell r="J156" t="str">
            <v>ใส</v>
          </cell>
          <cell r="L156">
            <v>108</v>
          </cell>
          <cell r="M156" t="str">
            <v>±</v>
          </cell>
          <cell r="N156">
            <v>5</v>
          </cell>
          <cell r="R156" t="str">
            <v>บิด</v>
          </cell>
          <cell r="T156">
            <v>22</v>
          </cell>
          <cell r="U156">
            <v>42</v>
          </cell>
          <cell r="V156">
            <v>40</v>
          </cell>
          <cell r="X156" t="str">
            <v>รอแจ้ง</v>
          </cell>
          <cell r="Z156" t="str">
            <v>500กระสอบ</v>
          </cell>
          <cell r="AA156">
            <v>3000</v>
          </cell>
          <cell r="AB156">
            <v>68.387785804799989</v>
          </cell>
          <cell r="AC156">
            <v>0</v>
          </cell>
          <cell r="AD156">
            <v>68.387785804799989</v>
          </cell>
          <cell r="AG156"/>
          <cell r="AI156"/>
          <cell r="AJ156">
            <v>0</v>
          </cell>
          <cell r="AL156">
            <v>3000</v>
          </cell>
          <cell r="AM156"/>
          <cell r="AN156">
            <v>3150</v>
          </cell>
          <cell r="AO156" t="str">
            <v>WSWT2121670SM</v>
          </cell>
          <cell r="AQ156">
            <v>3478.5300000000007</v>
          </cell>
          <cell r="AR156">
            <v>3478.5300000000007</v>
          </cell>
          <cell r="AS156">
            <v>0</v>
          </cell>
          <cell r="AT156">
            <v>3478.5300000000007</v>
          </cell>
          <cell r="AU156">
            <v>0</v>
          </cell>
          <cell r="BZ156" t="str">
            <v>WRWT21670/WRWT21670</v>
          </cell>
          <cell r="CA156">
            <v>0</v>
          </cell>
          <cell r="DL156" t="str">
            <v>P8</v>
          </cell>
          <cell r="DM156">
            <v>4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 t="e">
            <v>#VALUE!</v>
          </cell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>รอART</v>
          </cell>
          <cell r="EG156"/>
          <cell r="EH156"/>
          <cell r="EI156"/>
        </row>
        <row r="157">
          <cell r="B157" t="str">
            <v>ใบรับคำสั่งซื้อ</v>
          </cell>
          <cell r="C157">
            <v>45876</v>
          </cell>
          <cell r="E157" t="str">
            <v>บจก.เอพีเอ็ม อะโกร</v>
          </cell>
          <cell r="F157" t="str">
            <v>โมโม่ 4131</v>
          </cell>
          <cell r="G157">
            <v>21</v>
          </cell>
          <cell r="H157">
            <v>38</v>
          </cell>
          <cell r="I157" t="str">
            <v>ขาว</v>
          </cell>
          <cell r="J157" t="str">
            <v>ใส</v>
          </cell>
          <cell r="L157">
            <v>102</v>
          </cell>
          <cell r="M157" t="str">
            <v>±</v>
          </cell>
          <cell r="N157">
            <v>5</v>
          </cell>
          <cell r="R157" t="str">
            <v>จับจีบ</v>
          </cell>
          <cell r="T157">
            <v>22</v>
          </cell>
          <cell r="U157">
            <v>40</v>
          </cell>
          <cell r="V157">
            <v>40</v>
          </cell>
          <cell r="X157" t="str">
            <v>รอแจ้ง</v>
          </cell>
          <cell r="Z157" t="str">
            <v>500กระสอบแบน</v>
          </cell>
          <cell r="AA157">
            <v>3000</v>
          </cell>
          <cell r="AB157">
            <v>65.13122457599998</v>
          </cell>
          <cell r="AC157">
            <v>0</v>
          </cell>
          <cell r="AD157">
            <v>65.13122457599998</v>
          </cell>
          <cell r="AG157"/>
          <cell r="AI157"/>
          <cell r="AJ157">
            <v>0</v>
          </cell>
          <cell r="AL157">
            <v>3000</v>
          </cell>
          <cell r="AM157"/>
          <cell r="AN157">
            <v>3150</v>
          </cell>
          <cell r="AO157" t="str">
            <v>WSWT2121670SM</v>
          </cell>
          <cell r="AQ157">
            <v>3310.89</v>
          </cell>
          <cell r="AR157">
            <v>3310.89</v>
          </cell>
          <cell r="AS157">
            <v>0</v>
          </cell>
          <cell r="AT157">
            <v>3310.89</v>
          </cell>
          <cell r="AU157">
            <v>0</v>
          </cell>
          <cell r="BZ157" t="str">
            <v>WRWT21670/WRWT21670</v>
          </cell>
          <cell r="CA157">
            <v>0</v>
          </cell>
          <cell r="DL157" t="str">
            <v>P8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 t="e">
            <v>#VALUE!</v>
          </cell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>รอART</v>
          </cell>
          <cell r="EG157"/>
          <cell r="EH157"/>
          <cell r="EI157"/>
        </row>
        <row r="158">
          <cell r="B158" t="str">
            <v>ใบรับคำสั่งซื้อ</v>
          </cell>
          <cell r="C158">
            <v>45876</v>
          </cell>
          <cell r="E158" t="str">
            <v>บจก.เอพีเอ็ม อะโกร</v>
          </cell>
          <cell r="F158" t="str">
            <v>โมโม่ 4132</v>
          </cell>
          <cell r="G158">
            <v>21</v>
          </cell>
          <cell r="H158">
            <v>40</v>
          </cell>
          <cell r="I158" t="str">
            <v>ขาว</v>
          </cell>
          <cell r="J158" t="str">
            <v>ใส</v>
          </cell>
          <cell r="L158">
            <v>108</v>
          </cell>
          <cell r="M158" t="str">
            <v>±</v>
          </cell>
          <cell r="N158">
            <v>5</v>
          </cell>
          <cell r="R158" t="str">
            <v>บิด</v>
          </cell>
          <cell r="T158">
            <v>22</v>
          </cell>
          <cell r="U158">
            <v>42</v>
          </cell>
          <cell r="V158">
            <v>40</v>
          </cell>
          <cell r="X158" t="str">
            <v>รอแจ้ง</v>
          </cell>
          <cell r="Z158" t="str">
            <v>500กระสอบ</v>
          </cell>
          <cell r="AA158">
            <v>5000</v>
          </cell>
          <cell r="AB158">
            <v>113.97964300799998</v>
          </cell>
          <cell r="AC158">
            <v>0</v>
          </cell>
          <cell r="AD158">
            <v>113.97964300799998</v>
          </cell>
          <cell r="AG158"/>
          <cell r="AI158"/>
          <cell r="AJ158">
            <v>0</v>
          </cell>
          <cell r="AL158">
            <v>5000</v>
          </cell>
          <cell r="AM158"/>
          <cell r="AN158">
            <v>5250</v>
          </cell>
          <cell r="AO158" t="str">
            <v>WSWT2121670SM</v>
          </cell>
          <cell r="AQ158">
            <v>5797.55</v>
          </cell>
          <cell r="AR158">
            <v>5797.55</v>
          </cell>
          <cell r="AS158">
            <v>0</v>
          </cell>
          <cell r="AT158">
            <v>5797.55</v>
          </cell>
          <cell r="AU158">
            <v>0</v>
          </cell>
          <cell r="BZ158" t="str">
            <v>WRWT21670/WRWT21670</v>
          </cell>
          <cell r="CA158">
            <v>0</v>
          </cell>
          <cell r="DL158" t="str">
            <v>P8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 t="e">
            <v>#VALUE!</v>
          </cell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>รอART</v>
          </cell>
          <cell r="EG158"/>
          <cell r="EH158"/>
          <cell r="EI158"/>
        </row>
        <row r="159">
          <cell r="B159" t="str">
            <v>ประมาณการ</v>
          </cell>
          <cell r="C159" t="str">
            <v>ประมาณการ</v>
          </cell>
          <cell r="E159" t="str">
            <v>บจก.แอมโก้เวท</v>
          </cell>
          <cell r="F159" t="str">
            <v>รอแบบ</v>
          </cell>
          <cell r="G159">
            <v>21</v>
          </cell>
          <cell r="H159">
            <v>37</v>
          </cell>
          <cell r="I159" t="str">
            <v>ขาว</v>
          </cell>
          <cell r="J159" t="str">
            <v>ใส</v>
          </cell>
          <cell r="L159">
            <v>100</v>
          </cell>
          <cell r="M159" t="str">
            <v>±</v>
          </cell>
          <cell r="N159">
            <v>5</v>
          </cell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45925</v>
          </cell>
          <cell r="Z159" t="str">
            <v>500กระสอบ</v>
          </cell>
          <cell r="AA159">
            <v>100000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100000</v>
          </cell>
          <cell r="AM159"/>
          <cell r="AN159">
            <v>105000</v>
          </cell>
          <cell r="AO159" t="str">
            <v>WSWT2121670SM</v>
          </cell>
          <cell r="AQ159">
            <v>107569.00000000001</v>
          </cell>
          <cell r="AR159">
            <v>107569.00000000001</v>
          </cell>
          <cell r="AS159">
            <v>0</v>
          </cell>
          <cell r="AT159">
            <v>107569.00000000001</v>
          </cell>
          <cell r="AU159">
            <v>0</v>
          </cell>
          <cell r="BZ159" t="str">
            <v>WRWT21670/WRWT21670</v>
          </cell>
          <cell r="CA159">
            <v>0</v>
          </cell>
          <cell r="DL159" t="str">
            <v>P8</v>
          </cell>
          <cell r="DM159">
            <v>4</v>
          </cell>
          <cell r="DN159">
            <v>45925</v>
          </cell>
          <cell r="DP159">
            <v>45920</v>
          </cell>
          <cell r="DQ159">
            <v>45921</v>
          </cell>
          <cell r="DR159">
            <v>45915</v>
          </cell>
          <cell r="DS159">
            <v>45922</v>
          </cell>
          <cell r="DT159">
            <v>45923</v>
          </cell>
          <cell r="DU159">
            <v>45923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ประมาณการ</v>
          </cell>
          <cell r="C160" t="str">
            <v>ประมาณการ</v>
          </cell>
          <cell r="E160" t="str">
            <v>บจก.ที.ซี.ยูเนี่ยน อโกรเทค</v>
          </cell>
          <cell r="F160" t="str">
            <v>Zhejiang UN</v>
          </cell>
          <cell r="G160">
            <v>21</v>
          </cell>
          <cell r="H160">
            <v>37</v>
          </cell>
          <cell r="I160" t="str">
            <v>ขาว</v>
          </cell>
          <cell r="J160" t="str">
            <v>ใส</v>
          </cell>
          <cell r="L160">
            <v>100</v>
          </cell>
          <cell r="M160" t="str">
            <v>±</v>
          </cell>
          <cell r="N160">
            <v>5</v>
          </cell>
          <cell r="R160" t="str">
            <v>ไม่</v>
          </cell>
          <cell r="T160" t="str">
            <v>ไม่สวมถุงใน</v>
          </cell>
          <cell r="U160"/>
          <cell r="V160"/>
          <cell r="X160" t="str">
            <v>รอแจ้ง</v>
          </cell>
          <cell r="Z160" t="str">
            <v xml:space="preserve">300กระสอบแบนเต็มใบ </v>
          </cell>
          <cell r="AA160">
            <v>10000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10000</v>
          </cell>
          <cell r="AM160"/>
          <cell r="AN160">
            <v>10500</v>
          </cell>
          <cell r="AO160" t="str">
            <v>WSWT2121670SM</v>
          </cell>
          <cell r="AQ160">
            <v>10756.900000000001</v>
          </cell>
          <cell r="AR160">
            <v>10756.900000000001</v>
          </cell>
          <cell r="AS160">
            <v>0</v>
          </cell>
          <cell r="AT160">
            <v>10756.900000000001</v>
          </cell>
          <cell r="AU160">
            <v>0</v>
          </cell>
          <cell r="BZ160" t="str">
            <v>WRWT21670/WRWT21670</v>
          </cell>
          <cell r="CA160">
            <v>0</v>
          </cell>
          <cell r="DL160" t="str">
            <v>P8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MK68-000892</v>
          </cell>
          <cell r="C161">
            <v>45854</v>
          </cell>
          <cell r="E161" t="str">
            <v>บจก.เอสพีเอ็ม อาหารสัตว์</v>
          </cell>
          <cell r="F161" t="str">
            <v>มาซู ฟีดซี042</v>
          </cell>
          <cell r="G161">
            <v>21</v>
          </cell>
          <cell r="H161">
            <v>38</v>
          </cell>
          <cell r="I161" t="str">
            <v>ขาว</v>
          </cell>
          <cell r="J161" t="str">
            <v>ด้าน</v>
          </cell>
          <cell r="L161">
            <v>102</v>
          </cell>
          <cell r="M161" t="str">
            <v>±</v>
          </cell>
          <cell r="N161">
            <v>5</v>
          </cell>
          <cell r="R161" t="str">
            <v>บิด</v>
          </cell>
          <cell r="T161">
            <v>22</v>
          </cell>
          <cell r="U161">
            <v>40</v>
          </cell>
          <cell r="V161">
            <v>40</v>
          </cell>
          <cell r="X161" t="str">
            <v>รอแจ้ง</v>
          </cell>
          <cell r="Z161" t="str">
            <v>500กระสอบแบน</v>
          </cell>
          <cell r="AA161">
            <v>3000</v>
          </cell>
          <cell r="AB161">
            <v>65.13122457599998</v>
          </cell>
          <cell r="AC161">
            <v>0</v>
          </cell>
          <cell r="AD161">
            <v>65.13122457599998</v>
          </cell>
          <cell r="AG161"/>
          <cell r="AI161"/>
          <cell r="AJ161">
            <v>0</v>
          </cell>
          <cell r="AL161">
            <v>3000</v>
          </cell>
          <cell r="AM161"/>
          <cell r="AN161">
            <v>3150</v>
          </cell>
          <cell r="AO161" t="str">
            <v>WSWT2121670SM</v>
          </cell>
          <cell r="AQ161">
            <v>3310.89</v>
          </cell>
          <cell r="AR161">
            <v>0</v>
          </cell>
          <cell r="AS161">
            <v>3310.89</v>
          </cell>
          <cell r="AT161">
            <v>0</v>
          </cell>
          <cell r="AU161">
            <v>3310.89</v>
          </cell>
          <cell r="BZ161" t="str">
            <v>WRWT21670/WRWT21670</v>
          </cell>
          <cell r="CA161">
            <v>238.09713619999999</v>
          </cell>
          <cell r="DL161" t="str">
            <v>P8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 t="e">
            <v>#VALUE!</v>
          </cell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MK68-000893</v>
          </cell>
          <cell r="C162">
            <v>45854</v>
          </cell>
          <cell r="E162" t="str">
            <v>บจก.เอสพีเอ็ม อาหารสัตว์</v>
          </cell>
          <cell r="F162" t="str">
            <v>มาซู ฟีดจี041</v>
          </cell>
          <cell r="G162">
            <v>21</v>
          </cell>
          <cell r="H162">
            <v>38</v>
          </cell>
          <cell r="I162" t="str">
            <v>ขาว</v>
          </cell>
          <cell r="J162" t="str">
            <v>ด้าน</v>
          </cell>
          <cell r="L162">
            <v>102</v>
          </cell>
          <cell r="M162" t="str">
            <v>±</v>
          </cell>
          <cell r="N162">
            <v>5</v>
          </cell>
          <cell r="R162" t="str">
            <v>บิด</v>
          </cell>
          <cell r="T162">
            <v>22</v>
          </cell>
          <cell r="U162">
            <v>40</v>
          </cell>
          <cell r="V162">
            <v>40</v>
          </cell>
          <cell r="X162" t="str">
            <v>รอแจ้ง</v>
          </cell>
          <cell r="Z162" t="str">
            <v>500กระสอบแบน</v>
          </cell>
          <cell r="AA162">
            <v>3000</v>
          </cell>
          <cell r="AB162">
            <v>65.13122457599998</v>
          </cell>
          <cell r="AC162">
            <v>0</v>
          </cell>
          <cell r="AD162">
            <v>65.13122457599998</v>
          </cell>
          <cell r="AG162"/>
          <cell r="AI162"/>
          <cell r="AJ162">
            <v>0</v>
          </cell>
          <cell r="AL162">
            <v>3000</v>
          </cell>
          <cell r="AM162"/>
          <cell r="AN162">
            <v>3150</v>
          </cell>
          <cell r="AO162" t="str">
            <v>WSWT2121670SM</v>
          </cell>
          <cell r="AQ162">
            <v>3310.89</v>
          </cell>
          <cell r="AR162">
            <v>0</v>
          </cell>
          <cell r="AS162">
            <v>3310.89</v>
          </cell>
          <cell r="AT162">
            <v>0</v>
          </cell>
          <cell r="AU162">
            <v>3310.89</v>
          </cell>
          <cell r="BZ162" t="str">
            <v>WRWT21670/WRWT21670</v>
          </cell>
          <cell r="CA162">
            <v>238.09713619999999</v>
          </cell>
          <cell r="DL162" t="str">
            <v>P8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 t="e">
            <v>#VALUE!</v>
          </cell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MK68-000804</v>
          </cell>
          <cell r="C163">
            <v>45826</v>
          </cell>
          <cell r="E163" t="str">
            <v>บจก.เอพีเอ็ม อะโกร</v>
          </cell>
          <cell r="F163" t="str">
            <v>ฟีล กู๊ด 802</v>
          </cell>
          <cell r="G163">
            <v>21</v>
          </cell>
          <cell r="H163">
            <v>38</v>
          </cell>
          <cell r="I163" t="str">
            <v>ขาว</v>
          </cell>
          <cell r="J163" t="str">
            <v>ใส</v>
          </cell>
          <cell r="L163">
            <v>102</v>
          </cell>
          <cell r="M163" t="str">
            <v>±</v>
          </cell>
          <cell r="N163">
            <v>5</v>
          </cell>
          <cell r="R163" t="str">
            <v>บิด</v>
          </cell>
          <cell r="T163">
            <v>22</v>
          </cell>
          <cell r="U163">
            <v>40</v>
          </cell>
          <cell r="V163">
            <v>40</v>
          </cell>
          <cell r="X163" t="str">
            <v>รอแจ้ง</v>
          </cell>
          <cell r="Z163" t="str">
            <v>500กระสอบแบน</v>
          </cell>
          <cell r="AA163">
            <v>8000</v>
          </cell>
          <cell r="AB163">
            <v>163.47937368575995</v>
          </cell>
          <cell r="AC163">
            <v>0</v>
          </cell>
          <cell r="AD163">
            <v>163.47937368575995</v>
          </cell>
          <cell r="AG163"/>
          <cell r="AI163"/>
          <cell r="AJ163">
            <v>470</v>
          </cell>
          <cell r="AL163">
            <v>7530</v>
          </cell>
          <cell r="AM163"/>
          <cell r="AN163">
            <v>7906.5</v>
          </cell>
          <cell r="AO163" t="str">
            <v>WSWT2121670SM</v>
          </cell>
          <cell r="AQ163">
            <v>8310.3338999999996</v>
          </cell>
          <cell r="AR163">
            <v>0</v>
          </cell>
          <cell r="AS163">
            <v>8310.3338999999996</v>
          </cell>
          <cell r="AT163">
            <v>0</v>
          </cell>
          <cell r="AU163">
            <v>8310.3338999999996</v>
          </cell>
          <cell r="BZ163" t="str">
            <v>WRWT21670/WRWT21670</v>
          </cell>
          <cell r="CA163">
            <v>597.62381186199991</v>
          </cell>
          <cell r="DL163" t="str">
            <v>P8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 t="e">
            <v>#VALUE!</v>
          </cell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MK67-001617</v>
          </cell>
          <cell r="C164">
            <v>45628</v>
          </cell>
          <cell r="E164" t="str">
            <v>บจก.ที.ซี.ยูเนี่ยน อโกรเทค</v>
          </cell>
          <cell r="F164" t="str">
            <v>Zhejiang UN</v>
          </cell>
          <cell r="G164">
            <v>21</v>
          </cell>
          <cell r="H164">
            <v>37</v>
          </cell>
          <cell r="I164" t="str">
            <v>ขาว</v>
          </cell>
          <cell r="J164" t="str">
            <v>ใส</v>
          </cell>
          <cell r="L164">
            <v>100</v>
          </cell>
          <cell r="M164" t="str">
            <v>±</v>
          </cell>
          <cell r="N164">
            <v>5</v>
          </cell>
          <cell r="R164" t="str">
            <v>ไม่</v>
          </cell>
          <cell r="T164" t="str">
            <v>ไม่สวมถุงใน</v>
          </cell>
          <cell r="U164"/>
          <cell r="V164"/>
          <cell r="X164" t="str">
            <v>รอแจ้ง</v>
          </cell>
          <cell r="Z164" t="str">
            <v xml:space="preserve">300กระสอบแบนเต็มใบ </v>
          </cell>
          <cell r="AA164">
            <v>8000</v>
          </cell>
          <cell r="AB164">
            <v>0</v>
          </cell>
          <cell r="AC164">
            <v>0</v>
          </cell>
          <cell r="AD164">
            <v>0</v>
          </cell>
          <cell r="AG164" t="str">
            <v>20/1--5/3 ลูกค้าแจ้งเลื่อน</v>
          </cell>
          <cell r="AI164"/>
          <cell r="AJ164">
            <v>0</v>
          </cell>
          <cell r="AL164">
            <v>8000</v>
          </cell>
          <cell r="AM164">
            <v>0</v>
          </cell>
          <cell r="AN164">
            <v>8400</v>
          </cell>
          <cell r="AO164" t="str">
            <v>WSWT2121670SM</v>
          </cell>
          <cell r="AQ164">
            <v>8605.52</v>
          </cell>
          <cell r="AR164">
            <v>0</v>
          </cell>
          <cell r="AS164">
            <v>8605.52</v>
          </cell>
          <cell r="AT164">
            <v>0</v>
          </cell>
          <cell r="AU164">
            <v>8605.52</v>
          </cell>
          <cell r="BZ164" t="str">
            <v>WRWT21670/WRWT21670</v>
          </cell>
          <cell r="CA164">
            <v>618.85162826666658</v>
          </cell>
          <cell r="DL164" t="str">
            <v>P8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MK67-001642</v>
          </cell>
          <cell r="C165">
            <v>45631</v>
          </cell>
          <cell r="E165" t="str">
            <v>บจก.ที.ซี.ยูเนี่ยน อโกรเทค</v>
          </cell>
          <cell r="F165" t="str">
            <v>Zhejiang UN</v>
          </cell>
          <cell r="G165">
            <v>21</v>
          </cell>
          <cell r="H165">
            <v>37</v>
          </cell>
          <cell r="I165" t="str">
            <v>ขาว</v>
          </cell>
          <cell r="J165" t="str">
            <v>ใส</v>
          </cell>
          <cell r="L165">
            <v>100</v>
          </cell>
          <cell r="M165" t="str">
            <v>±</v>
          </cell>
          <cell r="N165">
            <v>5</v>
          </cell>
          <cell r="R165" t="str">
            <v>ไม่</v>
          </cell>
          <cell r="T165" t="str">
            <v>ไม่สวมถุงใน</v>
          </cell>
          <cell r="U165"/>
          <cell r="V165"/>
          <cell r="X165" t="str">
            <v>รอแจ้ง</v>
          </cell>
          <cell r="Z165" t="str">
            <v xml:space="preserve">300กระสอบแบนเต็มใบ </v>
          </cell>
          <cell r="AA165">
            <v>16000</v>
          </cell>
          <cell r="AB165">
            <v>0</v>
          </cell>
          <cell r="AC165">
            <v>0</v>
          </cell>
          <cell r="AD165">
            <v>0</v>
          </cell>
          <cell r="AG165" t="str">
            <v>3/2---19/3 ลูกค้าแจ้งเลื่อน</v>
          </cell>
          <cell r="AI165"/>
          <cell r="AJ165">
            <v>0</v>
          </cell>
          <cell r="AL165">
            <v>16000</v>
          </cell>
          <cell r="AM165"/>
          <cell r="AN165">
            <v>16800</v>
          </cell>
          <cell r="AO165" t="str">
            <v>WSWT2121670SM</v>
          </cell>
          <cell r="AQ165">
            <v>17211.04</v>
          </cell>
          <cell r="AR165">
            <v>0</v>
          </cell>
          <cell r="AS165">
            <v>17211.04</v>
          </cell>
          <cell r="AT165">
            <v>0</v>
          </cell>
          <cell r="AU165">
            <v>17211.04</v>
          </cell>
          <cell r="BZ165" t="str">
            <v>WRWT21670/WRWT21670</v>
          </cell>
          <cell r="CA165">
            <v>1237.7032565333332</v>
          </cell>
          <cell r="DL165" t="str">
            <v>P8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MK67-001643</v>
          </cell>
          <cell r="C166">
            <v>45631</v>
          </cell>
          <cell r="E166" t="str">
            <v>บจก.ที.ซี.ยูเนี่ยน อโกรเทค</v>
          </cell>
          <cell r="F166" t="str">
            <v>Zhejiang UN</v>
          </cell>
          <cell r="G166">
            <v>21</v>
          </cell>
          <cell r="H166">
            <v>37</v>
          </cell>
          <cell r="I166" t="str">
            <v>ขาว</v>
          </cell>
          <cell r="J166" t="str">
            <v>ใส</v>
          </cell>
          <cell r="L166">
            <v>100</v>
          </cell>
          <cell r="M166" t="str">
            <v>±</v>
          </cell>
          <cell r="N166">
            <v>5</v>
          </cell>
          <cell r="R166" t="str">
            <v>ไม่</v>
          </cell>
          <cell r="T166" t="str">
            <v>ไม่สวมถุงใน</v>
          </cell>
          <cell r="U166"/>
          <cell r="V166"/>
          <cell r="X166" t="str">
            <v>รอแจ้ง</v>
          </cell>
          <cell r="Z166" t="str">
            <v xml:space="preserve">300กระสอบแบนเต็มใบ </v>
          </cell>
          <cell r="AA166">
            <v>16000</v>
          </cell>
          <cell r="AB166">
            <v>0</v>
          </cell>
          <cell r="AC166">
            <v>0</v>
          </cell>
          <cell r="AD166">
            <v>0</v>
          </cell>
          <cell r="AG166" t="str">
            <v>17/2---28/3 ลูกค้าแจ้งเลื่อน</v>
          </cell>
          <cell r="AI166"/>
          <cell r="AJ166">
            <v>0</v>
          </cell>
          <cell r="AL166">
            <v>16000</v>
          </cell>
          <cell r="AM166"/>
          <cell r="AN166">
            <v>16800</v>
          </cell>
          <cell r="AO166" t="str">
            <v>WSWT2121670SM</v>
          </cell>
          <cell r="AQ166">
            <v>17211.04</v>
          </cell>
          <cell r="AR166">
            <v>0</v>
          </cell>
          <cell r="AS166">
            <v>17211.04</v>
          </cell>
          <cell r="AT166">
            <v>0</v>
          </cell>
          <cell r="AU166">
            <v>17211.04</v>
          </cell>
          <cell r="BZ166" t="str">
            <v>WRWT21670/WRWT21670</v>
          </cell>
          <cell r="CA166">
            <v>1237.7032565333332</v>
          </cell>
          <cell r="DL166" t="str">
            <v>P8</v>
          </cell>
          <cell r="DM166">
            <v>4</v>
          </cell>
          <cell r="DN166" t="str">
            <v>รอแจ้ง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/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MK66-000701</v>
          </cell>
          <cell r="C167">
            <v>45066</v>
          </cell>
          <cell r="E167" t="str">
            <v>บจก.เอสพีเอ็ม อาหารสัตว์</v>
          </cell>
          <cell r="F167" t="str">
            <v>มาซูฟีด ซี041</v>
          </cell>
          <cell r="G167">
            <v>21</v>
          </cell>
          <cell r="H167">
            <v>38</v>
          </cell>
          <cell r="I167" t="str">
            <v>ขาว</v>
          </cell>
          <cell r="J167" t="str">
            <v>ด้าน</v>
          </cell>
          <cell r="L167">
            <v>102</v>
          </cell>
          <cell r="M167" t="str">
            <v>±</v>
          </cell>
          <cell r="N167">
            <v>5</v>
          </cell>
          <cell r="R167" t="str">
            <v>บิด</v>
          </cell>
          <cell r="T167">
            <v>22</v>
          </cell>
          <cell r="U167">
            <v>40</v>
          </cell>
          <cell r="V167">
            <v>40</v>
          </cell>
          <cell r="X167" t="str">
            <v>รอแจ้ง</v>
          </cell>
          <cell r="Z167" t="str">
            <v>500กระสอบแบน</v>
          </cell>
          <cell r="AA167">
            <v>5000</v>
          </cell>
          <cell r="AB167">
            <v>108.55204095999999</v>
          </cell>
          <cell r="AC167">
            <v>0</v>
          </cell>
          <cell r="AD167">
            <v>108.55204095999999</v>
          </cell>
          <cell r="AG167"/>
          <cell r="AI167"/>
          <cell r="AJ167">
            <v>0</v>
          </cell>
          <cell r="AL167">
            <v>5000</v>
          </cell>
          <cell r="AM167"/>
          <cell r="AN167">
            <v>5250</v>
          </cell>
          <cell r="AO167" t="str">
            <v>WSWT2121670SM</v>
          </cell>
          <cell r="AQ167">
            <v>5518.15</v>
          </cell>
          <cell r="AR167">
            <v>0</v>
          </cell>
          <cell r="AS167">
            <v>5518.15</v>
          </cell>
          <cell r="AT167">
            <v>0</v>
          </cell>
          <cell r="AU167">
            <v>5518.15</v>
          </cell>
          <cell r="BZ167" t="str">
            <v>WRWT21670/WRWT21670</v>
          </cell>
          <cell r="CA167">
            <v>396.82856033333326</v>
          </cell>
          <cell r="DL167" t="str">
            <v>P8</v>
          </cell>
          <cell r="DM167">
            <v>4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 t="e">
            <v>#VALUE!</v>
          </cell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>
            <v>0</v>
          </cell>
          <cell r="C168"/>
          <cell r="E168"/>
          <cell r="F168"/>
          <cell r="G168">
            <v>21</v>
          </cell>
          <cell r="H168">
            <v>37</v>
          </cell>
          <cell r="I168"/>
          <cell r="J168"/>
          <cell r="L168">
            <v>74</v>
          </cell>
          <cell r="M168" t="str">
            <v>±</v>
          </cell>
          <cell r="N168">
            <v>5</v>
          </cell>
          <cell r="R168"/>
          <cell r="T168"/>
          <cell r="U168"/>
          <cell r="V168"/>
          <cell r="X168"/>
          <cell r="Z168"/>
          <cell r="AA168"/>
          <cell r="AB168"/>
          <cell r="AC168" t="str">
            <v>ว</v>
          </cell>
          <cell r="AD168"/>
          <cell r="AG168"/>
          <cell r="AI168" t="str">
            <v>ระบุในSD</v>
          </cell>
          <cell r="AJ168"/>
          <cell r="AL168">
            <v>0</v>
          </cell>
          <cell r="AM168"/>
          <cell r="AN168">
            <v>0</v>
          </cell>
          <cell r="AO168" t="str">
            <v>WSWT2121670SM</v>
          </cell>
          <cell r="AQ168">
            <v>227765.06390000004</v>
          </cell>
          <cell r="AR168">
            <v>164287.20000000001</v>
          </cell>
          <cell r="AS168">
            <v>63477.863900000004</v>
          </cell>
          <cell r="AT168">
            <v>164287.20000000001</v>
          </cell>
          <cell r="AU168">
            <v>63477.863900000004</v>
          </cell>
          <cell r="BZ168" t="str">
            <v>WRWT210670/WRWT21670</v>
          </cell>
          <cell r="CA168">
            <v>0</v>
          </cell>
          <cell r="DL168"/>
          <cell r="DM168" t="str">
            <v>Lead time</v>
          </cell>
          <cell r="DN168"/>
          <cell r="DP168"/>
          <cell r="DQ168"/>
          <cell r="DR168"/>
          <cell r="DS168"/>
          <cell r="DT168"/>
          <cell r="DU168"/>
          <cell r="DW168"/>
          <cell r="DX168"/>
          <cell r="DY168"/>
          <cell r="DZ168"/>
          <cell r="EA168"/>
          <cell r="EB168"/>
          <cell r="EC168"/>
          <cell r="ED168"/>
          <cell r="EG168"/>
          <cell r="EH168">
            <v>0</v>
          </cell>
          <cell r="EI168">
            <v>0</v>
          </cell>
        </row>
        <row r="169">
          <cell r="B169">
            <v>0</v>
          </cell>
          <cell r="C169"/>
          <cell r="E169"/>
          <cell r="F169"/>
          <cell r="G169">
            <v>21.6</v>
          </cell>
          <cell r="H169">
            <v>34</v>
          </cell>
          <cell r="I169"/>
          <cell r="J169"/>
          <cell r="L169">
            <v>97</v>
          </cell>
          <cell r="M169" t="str">
            <v>±</v>
          </cell>
          <cell r="N169">
            <v>5</v>
          </cell>
          <cell r="R169"/>
          <cell r="T169"/>
          <cell r="U169"/>
          <cell r="V169"/>
          <cell r="X169"/>
          <cell r="Z169"/>
          <cell r="AA169"/>
          <cell r="AB169">
            <v>0</v>
          </cell>
          <cell r="AC169">
            <v>0</v>
          </cell>
          <cell r="AD169"/>
          <cell r="AG169"/>
          <cell r="AI169" t="str">
            <v>ระบุในSD</v>
          </cell>
          <cell r="AJ169"/>
          <cell r="AL169">
            <v>0</v>
          </cell>
          <cell r="AM169"/>
          <cell r="AN169">
            <v>0</v>
          </cell>
          <cell r="AO169" t="str">
            <v>WSWT2221940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BZ169" t="str">
            <v>WRWT21940/WRWT21940</v>
          </cell>
          <cell r="CA169">
            <v>0</v>
          </cell>
          <cell r="DL169"/>
          <cell r="DM169" t="str">
            <v>Lead time</v>
          </cell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/>
          <cell r="EI169">
            <v>0</v>
          </cell>
        </row>
        <row r="170">
          <cell r="B170" t="str">
            <v>MK68-000971</v>
          </cell>
          <cell r="C170">
            <v>45875</v>
          </cell>
          <cell r="E170" t="str">
            <v>บจก.ซิเบลโก้(บางเลน)</v>
          </cell>
          <cell r="F170" t="str">
            <v>FELDSPAR K200BL</v>
          </cell>
          <cell r="G170">
            <v>23</v>
          </cell>
          <cell r="H170">
            <v>38</v>
          </cell>
          <cell r="I170" t="str">
            <v>ขาว</v>
          </cell>
          <cell r="J170" t="str">
            <v>ใส</v>
          </cell>
          <cell r="L170">
            <v>100</v>
          </cell>
          <cell r="M170" t="str">
            <v>±</v>
          </cell>
          <cell r="N170">
            <v>5</v>
          </cell>
          <cell r="R170" t="str">
            <v>ไม่</v>
          </cell>
          <cell r="T170" t="str">
            <v>ไม่สวมถุงใน</v>
          </cell>
          <cell r="U170"/>
          <cell r="V170"/>
          <cell r="X170">
            <v>45887</v>
          </cell>
          <cell r="Z170" t="str">
            <v>500กระสอบแบน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5000</v>
          </cell>
          <cell r="AM170"/>
          <cell r="AN170">
            <v>5250</v>
          </cell>
          <cell r="AO170" t="str">
            <v>WSWT2325650</v>
          </cell>
          <cell r="AQ170">
            <v>5518.15</v>
          </cell>
          <cell r="AR170">
            <v>5518.15</v>
          </cell>
          <cell r="AS170">
            <v>0</v>
          </cell>
          <cell r="AT170">
            <v>0</v>
          </cell>
          <cell r="AU170">
            <v>5518.15</v>
          </cell>
          <cell r="BZ170" t="str">
            <v>WRWT25650/WRWT25650</v>
          </cell>
          <cell r="CA170">
            <v>0</v>
          </cell>
          <cell r="DL170" t="str">
            <v>P8</v>
          </cell>
          <cell r="DM170">
            <v>4</v>
          </cell>
          <cell r="DN170">
            <v>45887</v>
          </cell>
          <cell r="DP170">
            <v>45882</v>
          </cell>
          <cell r="DQ170">
            <v>45883</v>
          </cell>
          <cell r="DR170">
            <v>45877</v>
          </cell>
          <cell r="DS170">
            <v>45884</v>
          </cell>
          <cell r="DT170">
            <v>45885</v>
          </cell>
          <cell r="DU170">
            <v>45885</v>
          </cell>
          <cell r="DW170"/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>รอART</v>
          </cell>
          <cell r="EG170"/>
          <cell r="EH170"/>
          <cell r="EI170"/>
        </row>
        <row r="171">
          <cell r="B171" t="str">
            <v>MK68-000971</v>
          </cell>
          <cell r="C171">
            <v>45875</v>
          </cell>
          <cell r="E171" t="str">
            <v>บจก.ซิเบลโก้(บางเลน)</v>
          </cell>
          <cell r="F171" t="str">
            <v>FELDSPAR SP SPAR A</v>
          </cell>
          <cell r="G171">
            <v>23</v>
          </cell>
          <cell r="H171">
            <v>38</v>
          </cell>
          <cell r="I171" t="str">
            <v>ขาว</v>
          </cell>
          <cell r="J171" t="str">
            <v>ใส</v>
          </cell>
          <cell r="L171">
            <v>100</v>
          </cell>
          <cell r="M171" t="str">
            <v>±</v>
          </cell>
          <cell r="N171">
            <v>5</v>
          </cell>
          <cell r="R171" t="str">
            <v>ไม่</v>
          </cell>
          <cell r="T171" t="str">
            <v>ไม่สวมถุงใน</v>
          </cell>
          <cell r="U171"/>
          <cell r="V171"/>
          <cell r="X171">
            <v>45887</v>
          </cell>
          <cell r="Z171" t="str">
            <v>500กระสอบแบน</v>
          </cell>
          <cell r="AA171">
            <v>5000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0</v>
          </cell>
          <cell r="AL171">
            <v>5000</v>
          </cell>
          <cell r="AM171"/>
          <cell r="AN171">
            <v>5250</v>
          </cell>
          <cell r="AO171" t="str">
            <v>WSWT2325650</v>
          </cell>
          <cell r="AQ171">
            <v>5518.15</v>
          </cell>
          <cell r="AR171">
            <v>5518.15</v>
          </cell>
          <cell r="AS171">
            <v>0</v>
          </cell>
          <cell r="AT171">
            <v>0</v>
          </cell>
          <cell r="AU171">
            <v>5518.15</v>
          </cell>
          <cell r="BZ171" t="str">
            <v>WRWT25650/WRWT25650</v>
          </cell>
          <cell r="CA171">
            <v>0</v>
          </cell>
          <cell r="DL171" t="str">
            <v>P8</v>
          </cell>
          <cell r="DM171">
            <v>4</v>
          </cell>
          <cell r="DN171">
            <v>45887</v>
          </cell>
          <cell r="DP171">
            <v>45882</v>
          </cell>
          <cell r="DQ171">
            <v>45883</v>
          </cell>
          <cell r="DR171">
            <v>45877</v>
          </cell>
          <cell r="DS171">
            <v>45884</v>
          </cell>
          <cell r="DT171">
            <v>45885</v>
          </cell>
          <cell r="DU171">
            <v>45885</v>
          </cell>
          <cell r="DW171"/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>รอART</v>
          </cell>
          <cell r="EG171"/>
          <cell r="EH171"/>
          <cell r="EI171"/>
        </row>
        <row r="172">
          <cell r="B172" t="str">
            <v>MK68-000972</v>
          </cell>
          <cell r="C172">
            <v>45875</v>
          </cell>
          <cell r="E172" t="str">
            <v>บจก.ซิเบลโก้(บางเลน)</v>
          </cell>
          <cell r="F172" t="str">
            <v>SILICA</v>
          </cell>
          <cell r="G172">
            <v>23</v>
          </cell>
          <cell r="H172">
            <v>38</v>
          </cell>
          <cell r="I172" t="str">
            <v>ขาว</v>
          </cell>
          <cell r="J172" t="str">
            <v>ใส</v>
          </cell>
          <cell r="L172">
            <v>100</v>
          </cell>
          <cell r="M172" t="str">
            <v>±</v>
          </cell>
          <cell r="N172">
            <v>5</v>
          </cell>
          <cell r="R172" t="str">
            <v>ไม่</v>
          </cell>
          <cell r="T172" t="str">
            <v>ไม่สวมถุงใน</v>
          </cell>
          <cell r="U172"/>
          <cell r="V172"/>
          <cell r="X172">
            <v>45897</v>
          </cell>
          <cell r="Z172" t="str">
            <v>500กระสอบแบน</v>
          </cell>
          <cell r="AA172">
            <v>5000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5000</v>
          </cell>
          <cell r="AM172"/>
          <cell r="AN172">
            <v>5250</v>
          </cell>
          <cell r="AO172" t="str">
            <v>WSWT2325650</v>
          </cell>
          <cell r="AQ172">
            <v>5518.15</v>
          </cell>
          <cell r="AR172">
            <v>5518.15</v>
          </cell>
          <cell r="AS172">
            <v>0</v>
          </cell>
          <cell r="AT172">
            <v>0</v>
          </cell>
          <cell r="AU172">
            <v>5518.15</v>
          </cell>
          <cell r="BZ172" t="str">
            <v>WRWT25650/WRWT25650</v>
          </cell>
          <cell r="CA172">
            <v>0</v>
          </cell>
          <cell r="DL172" t="str">
            <v>P8</v>
          </cell>
          <cell r="DM172">
            <v>4</v>
          </cell>
          <cell r="DN172">
            <v>45897</v>
          </cell>
          <cell r="DP172">
            <v>45892</v>
          </cell>
          <cell r="DQ172">
            <v>45893</v>
          </cell>
          <cell r="DR172">
            <v>45887</v>
          </cell>
          <cell r="DS172">
            <v>45894</v>
          </cell>
          <cell r="DT172">
            <v>45895</v>
          </cell>
          <cell r="DU172">
            <v>45895</v>
          </cell>
          <cell r="DW172"/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>รอART</v>
          </cell>
          <cell r="EG172"/>
          <cell r="EH172"/>
          <cell r="EI172"/>
        </row>
        <row r="173">
          <cell r="B173" t="str">
            <v>MK68-000972</v>
          </cell>
          <cell r="C173">
            <v>45875</v>
          </cell>
          <cell r="E173" t="str">
            <v>บจก.ซิเบลโก้(บางเลน)</v>
          </cell>
          <cell r="F173" t="str">
            <v>FELDSPAR N325-GBL</v>
          </cell>
          <cell r="G173">
            <v>23</v>
          </cell>
          <cell r="H173">
            <v>38</v>
          </cell>
          <cell r="I173" t="str">
            <v>ขาว</v>
          </cell>
          <cell r="J173" t="str">
            <v>ใส</v>
          </cell>
          <cell r="L173">
            <v>100</v>
          </cell>
          <cell r="M173" t="str">
            <v>±</v>
          </cell>
          <cell r="N173">
            <v>5</v>
          </cell>
          <cell r="R173" t="str">
            <v>ไม่</v>
          </cell>
          <cell r="T173" t="str">
            <v>ไม่สวมถุงใน</v>
          </cell>
          <cell r="U173"/>
          <cell r="V173"/>
          <cell r="X173">
            <v>45897</v>
          </cell>
          <cell r="Z173" t="str">
            <v>500กระสอบแบน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5000</v>
          </cell>
          <cell r="AM173"/>
          <cell r="AN173">
            <v>5250</v>
          </cell>
          <cell r="AO173" t="str">
            <v>WSWT2325650</v>
          </cell>
          <cell r="AQ173">
            <v>5518.15</v>
          </cell>
          <cell r="AR173">
            <v>5518.15</v>
          </cell>
          <cell r="AS173">
            <v>0</v>
          </cell>
          <cell r="AT173">
            <v>0</v>
          </cell>
          <cell r="AU173">
            <v>5518.15</v>
          </cell>
          <cell r="BZ173" t="str">
            <v>WRWT25650/WRWT25650</v>
          </cell>
          <cell r="CA173">
            <v>0</v>
          </cell>
          <cell r="DL173" t="str">
            <v>P8</v>
          </cell>
          <cell r="DM173">
            <v>4</v>
          </cell>
          <cell r="DN173">
            <v>45897</v>
          </cell>
          <cell r="DP173">
            <v>45892</v>
          </cell>
          <cell r="DQ173">
            <v>45893</v>
          </cell>
          <cell r="DR173">
            <v>45887</v>
          </cell>
          <cell r="DS173">
            <v>45894</v>
          </cell>
          <cell r="DT173">
            <v>45895</v>
          </cell>
          <cell r="DU173">
            <v>45895</v>
          </cell>
          <cell r="DW173"/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>รอART</v>
          </cell>
          <cell r="EG173"/>
          <cell r="EH173"/>
          <cell r="EI173"/>
        </row>
        <row r="174">
          <cell r="B174" t="str">
            <v>ประมาณการ</v>
          </cell>
          <cell r="C174" t="str">
            <v>ประมาณการ</v>
          </cell>
          <cell r="E174" t="str">
            <v>พันธุ์ข้าว</v>
          </cell>
          <cell r="F174" t="str">
            <v>พันธุ์ข้าว</v>
          </cell>
          <cell r="G174">
            <v>23</v>
          </cell>
          <cell r="H174">
            <v>34</v>
          </cell>
          <cell r="I174" t="str">
            <v>ขาว</v>
          </cell>
          <cell r="J174"/>
          <cell r="L174">
            <v>68</v>
          </cell>
          <cell r="M174" t="str">
            <v>±</v>
          </cell>
          <cell r="N174">
            <v>5</v>
          </cell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45899</v>
          </cell>
          <cell r="Z174" t="str">
            <v>500กระสอบ</v>
          </cell>
          <cell r="AA174">
            <v>30000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30000</v>
          </cell>
          <cell r="AM174"/>
          <cell r="AN174">
            <v>31500</v>
          </cell>
          <cell r="AO174" t="str">
            <v>WSWT2325650</v>
          </cell>
          <cell r="AQ174">
            <v>29756.100000000002</v>
          </cell>
          <cell r="AR174">
            <v>25382</v>
          </cell>
          <cell r="AS174">
            <v>4374.1000000000022</v>
          </cell>
          <cell r="AT174">
            <v>0</v>
          </cell>
          <cell r="AU174">
            <v>0</v>
          </cell>
          <cell r="BZ174" t="str">
            <v>WRWT25650/WRWT25650</v>
          </cell>
          <cell r="CA174">
            <v>326.96397500000012</v>
          </cell>
          <cell r="DL174" t="str">
            <v>P7</v>
          </cell>
          <cell r="DM174">
            <v>2</v>
          </cell>
          <cell r="DN174">
            <v>45899</v>
          </cell>
          <cell r="DP174">
            <v>45894</v>
          </cell>
          <cell r="DQ174"/>
          <cell r="DR174">
            <v>45890</v>
          </cell>
          <cell r="DS174">
            <v>45897</v>
          </cell>
          <cell r="DT174">
            <v>45898</v>
          </cell>
          <cell r="DU174">
            <v>45898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/>
          <cell r="EG174"/>
          <cell r="EH174"/>
          <cell r="EI174"/>
        </row>
        <row r="175">
          <cell r="B175" t="str">
            <v>ประมาณการ</v>
          </cell>
          <cell r="C175" t="str">
            <v>ประมาณการ</v>
          </cell>
          <cell r="E175" t="str">
            <v>บจก.ซิเบลโก้(สบปราบ)</v>
          </cell>
          <cell r="F175" t="str">
            <v>รอแบบ</v>
          </cell>
          <cell r="G175">
            <v>23</v>
          </cell>
          <cell r="H175">
            <v>34</v>
          </cell>
          <cell r="I175" t="str">
            <v>ขาว</v>
          </cell>
          <cell r="J175"/>
          <cell r="L175">
            <v>68</v>
          </cell>
          <cell r="M175" t="str">
            <v>±</v>
          </cell>
          <cell r="N175">
            <v>5</v>
          </cell>
          <cell r="R175" t="str">
            <v>ไม่</v>
          </cell>
          <cell r="T175">
            <v>24</v>
          </cell>
          <cell r="U175">
            <v>37</v>
          </cell>
          <cell r="V175">
            <v>50</v>
          </cell>
          <cell r="X175">
            <v>45895</v>
          </cell>
          <cell r="Z175" t="str">
            <v>มัด100</v>
          </cell>
          <cell r="AA175">
            <v>30000</v>
          </cell>
          <cell r="AB175">
            <v>821.54158271999995</v>
          </cell>
          <cell r="AC175">
            <v>0</v>
          </cell>
          <cell r="AD175">
            <v>821.54158271999995</v>
          </cell>
          <cell r="AG175"/>
          <cell r="AI175"/>
          <cell r="AJ175">
            <v>0</v>
          </cell>
          <cell r="AL175">
            <v>30000</v>
          </cell>
          <cell r="AM175"/>
          <cell r="AN175">
            <v>31500</v>
          </cell>
          <cell r="AO175" t="str">
            <v>WSWT2325650</v>
          </cell>
          <cell r="AQ175">
            <v>29756.100000000002</v>
          </cell>
          <cell r="AR175">
            <v>0</v>
          </cell>
          <cell r="AS175">
            <v>29756.100000000002</v>
          </cell>
          <cell r="AT175">
            <v>0</v>
          </cell>
          <cell r="AU175">
            <v>0</v>
          </cell>
          <cell r="BZ175" t="str">
            <v>WRWT25650/WRWT25650</v>
          </cell>
          <cell r="CA175">
            <v>2224.2684750000003</v>
          </cell>
          <cell r="DL175" t="str">
            <v>P9</v>
          </cell>
          <cell r="DM175">
            <v>3</v>
          </cell>
          <cell r="DN175">
            <v>45895</v>
          </cell>
          <cell r="DP175">
            <v>45890</v>
          </cell>
          <cell r="DQ175"/>
          <cell r="DR175">
            <v>45885</v>
          </cell>
          <cell r="DS175">
            <v>45892</v>
          </cell>
          <cell r="DT175">
            <v>45893</v>
          </cell>
          <cell r="DU175">
            <v>45893</v>
          </cell>
          <cell r="DW175">
            <v>45894</v>
          </cell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>รอART</v>
          </cell>
          <cell r="EG175"/>
          <cell r="EH175"/>
          <cell r="EI175"/>
        </row>
        <row r="176">
          <cell r="B176">
            <v>0</v>
          </cell>
          <cell r="C176"/>
          <cell r="E176"/>
          <cell r="F176"/>
          <cell r="G176">
            <v>23</v>
          </cell>
          <cell r="H176">
            <v>34</v>
          </cell>
          <cell r="I176" t="str">
            <v>ขาว</v>
          </cell>
          <cell r="J176"/>
          <cell r="L176">
            <v>68</v>
          </cell>
          <cell r="M176" t="str">
            <v>±</v>
          </cell>
          <cell r="N176">
            <v>5</v>
          </cell>
          <cell r="R176"/>
          <cell r="T176"/>
          <cell r="U176"/>
          <cell r="V176"/>
          <cell r="X176"/>
          <cell r="Z176"/>
          <cell r="AA176"/>
          <cell r="AB176">
            <v>0</v>
          </cell>
          <cell r="AC176">
            <v>0</v>
          </cell>
          <cell r="AD176"/>
          <cell r="AG176"/>
          <cell r="AI176" t="str">
            <v>ระบุในSD</v>
          </cell>
          <cell r="AJ176"/>
          <cell r="AL176">
            <v>0</v>
          </cell>
          <cell r="AM176"/>
          <cell r="AN176">
            <v>0</v>
          </cell>
          <cell r="AO176" t="str">
            <v>WSWT2325650</v>
          </cell>
          <cell r="AQ176">
            <v>81584.800000000003</v>
          </cell>
          <cell r="AR176">
            <v>47454.6</v>
          </cell>
          <cell r="AS176">
            <v>34130.200000000004</v>
          </cell>
          <cell r="AT176">
            <v>0</v>
          </cell>
          <cell r="AU176">
            <v>22072.6</v>
          </cell>
          <cell r="BZ176" t="str">
            <v>WRWT25650/WRWT25650</v>
          </cell>
          <cell r="CA176">
            <v>0</v>
          </cell>
          <cell r="DL176"/>
          <cell r="DM176" t="str">
            <v>Lead time</v>
          </cell>
          <cell r="DN176"/>
          <cell r="DP176"/>
          <cell r="DQ176"/>
          <cell r="DR176"/>
          <cell r="DS176"/>
          <cell r="DT176"/>
          <cell r="DU176"/>
          <cell r="DW176"/>
          <cell r="DX176"/>
          <cell r="DY176"/>
          <cell r="DZ176"/>
          <cell r="EA176"/>
          <cell r="EB176"/>
          <cell r="EC176"/>
          <cell r="ED176"/>
          <cell r="EG176"/>
          <cell r="EH176"/>
          <cell r="EI176">
            <v>0</v>
          </cell>
        </row>
        <row r="177">
          <cell r="B177" t="str">
            <v>MK68-000964</v>
          </cell>
          <cell r="C177">
            <v>45874</v>
          </cell>
          <cell r="E177" t="str">
            <v>กลุ่มผู้ผลิตเมล็ดพันธุ์ข้าวศรีนคร</v>
          </cell>
          <cell r="F177" t="str">
            <v>ศรีนครพันธุ์ข้าว</v>
          </cell>
          <cell r="G177">
            <v>23</v>
          </cell>
          <cell r="H177">
            <v>34</v>
          </cell>
          <cell r="I177" t="str">
            <v>ขาวแถบใส5</v>
          </cell>
          <cell r="J177"/>
          <cell r="L177">
            <v>68</v>
          </cell>
          <cell r="M177" t="str">
            <v>±</v>
          </cell>
          <cell r="N177">
            <v>5</v>
          </cell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45889</v>
          </cell>
          <cell r="Z177" t="str">
            <v>500กระสอบ</v>
          </cell>
          <cell r="AA177">
            <v>10000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/>
          <cell r="AL177">
            <v>10000</v>
          </cell>
          <cell r="AM177"/>
          <cell r="AN177">
            <v>10500</v>
          </cell>
          <cell r="AO177" t="str">
            <v>WSWTSCL052325650</v>
          </cell>
          <cell r="AQ177">
            <v>9918.7000000000007</v>
          </cell>
          <cell r="AR177">
            <v>9918.7000000000007</v>
          </cell>
          <cell r="AS177">
            <v>0</v>
          </cell>
          <cell r="AT177">
            <v>0</v>
          </cell>
          <cell r="AU177">
            <v>0</v>
          </cell>
          <cell r="BZ177" t="str">
            <v>WRWT25650/WRCL25680</v>
          </cell>
          <cell r="CA177">
            <v>0</v>
          </cell>
          <cell r="DL177" t="str">
            <v>P7</v>
          </cell>
          <cell r="DM177">
            <v>2</v>
          </cell>
          <cell r="DN177">
            <v>45889</v>
          </cell>
          <cell r="DP177">
            <v>45884</v>
          </cell>
          <cell r="DQ177"/>
          <cell r="DR177">
            <v>45880</v>
          </cell>
          <cell r="DS177">
            <v>45887</v>
          </cell>
          <cell r="DT177">
            <v>45888</v>
          </cell>
          <cell r="DU177">
            <v>45888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>รอART</v>
          </cell>
          <cell r="EG177"/>
          <cell r="EH177"/>
          <cell r="EI177"/>
        </row>
        <row r="178">
          <cell r="B178">
            <v>0</v>
          </cell>
          <cell r="C178"/>
          <cell r="E178"/>
          <cell r="F178"/>
          <cell r="G178">
            <v>23</v>
          </cell>
          <cell r="H178">
            <v>34</v>
          </cell>
          <cell r="I178" t="str">
            <v>ขาวแถบใส5</v>
          </cell>
          <cell r="J178"/>
          <cell r="L178">
            <v>68</v>
          </cell>
          <cell r="M178" t="str">
            <v>±</v>
          </cell>
          <cell r="N178">
            <v>5</v>
          </cell>
          <cell r="R178"/>
          <cell r="T178"/>
          <cell r="U178"/>
          <cell r="V178"/>
          <cell r="X178"/>
          <cell r="Z178"/>
          <cell r="AA178"/>
          <cell r="AB178">
            <v>0</v>
          </cell>
          <cell r="AC178">
            <v>0</v>
          </cell>
          <cell r="AD178"/>
          <cell r="AG178"/>
          <cell r="AI178"/>
          <cell r="AJ178"/>
          <cell r="AL178">
            <v>0</v>
          </cell>
          <cell r="AM178"/>
          <cell r="AN178">
            <v>0</v>
          </cell>
          <cell r="AO178" t="str">
            <v>WSWTSCL052325650</v>
          </cell>
          <cell r="AQ178">
            <v>9918.7000000000007</v>
          </cell>
          <cell r="AR178">
            <v>9918.7000000000007</v>
          </cell>
          <cell r="AS178">
            <v>0</v>
          </cell>
          <cell r="AT178">
            <v>0</v>
          </cell>
          <cell r="AU178">
            <v>0</v>
          </cell>
          <cell r="BZ178" t="str">
            <v>WRWT25650/WRCL25680</v>
          </cell>
          <cell r="CA178">
            <v>0</v>
          </cell>
          <cell r="DL178"/>
          <cell r="DM178" t="str">
            <v>Lead time</v>
          </cell>
          <cell r="DN178"/>
          <cell r="DP178"/>
          <cell r="DQ178"/>
          <cell r="DR178"/>
          <cell r="DS178"/>
          <cell r="DT178"/>
          <cell r="DU178"/>
          <cell r="DW178"/>
          <cell r="DX178"/>
          <cell r="DY178"/>
          <cell r="DZ178"/>
          <cell r="EA178"/>
          <cell r="EB178"/>
          <cell r="EC178"/>
          <cell r="ED178"/>
          <cell r="EG178"/>
          <cell r="EH178"/>
          <cell r="EI178">
            <v>0</v>
          </cell>
        </row>
        <row r="179">
          <cell r="B179" t="str">
            <v>ประมาณการ</v>
          </cell>
          <cell r="C179" t="str">
            <v>ประมาณการ</v>
          </cell>
          <cell r="E179" t="str">
            <v>พันธุ์ข้าว</v>
          </cell>
          <cell r="F179" t="str">
            <v>รอแบบ</v>
          </cell>
          <cell r="G179">
            <v>23</v>
          </cell>
          <cell r="H179">
            <v>34</v>
          </cell>
          <cell r="I179" t="str">
            <v>ขาวแถบใส2</v>
          </cell>
          <cell r="J179"/>
          <cell r="L179">
            <v>68</v>
          </cell>
          <cell r="M179" t="str">
            <v>±</v>
          </cell>
          <cell r="N179">
            <v>5</v>
          </cell>
          <cell r="R179" t="str">
            <v>บิด</v>
          </cell>
          <cell r="T179" t="str">
            <v>ไม่สวมถุงใน</v>
          </cell>
          <cell r="U179"/>
          <cell r="V179"/>
          <cell r="X179" t="str">
            <v>รอแจ้ง</v>
          </cell>
          <cell r="Z179" t="str">
            <v>500กระสอบ</v>
          </cell>
          <cell r="AA179">
            <v>10000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/>
          <cell r="AL179">
            <v>10000</v>
          </cell>
          <cell r="AM179"/>
          <cell r="AN179">
            <v>10500</v>
          </cell>
          <cell r="AO179" t="str">
            <v>WSWTFCL022325650</v>
          </cell>
          <cell r="AQ179">
            <v>9918.7000000000007</v>
          </cell>
          <cell r="AR179">
            <v>0</v>
          </cell>
          <cell r="AS179">
            <v>9918.7000000000007</v>
          </cell>
          <cell r="AT179">
            <v>0</v>
          </cell>
          <cell r="AU179">
            <v>0</v>
          </cell>
          <cell r="BZ179" t="str">
            <v>WRWT25650/WRCL25680</v>
          </cell>
          <cell r="CA179">
            <v>800.41704844444439</v>
          </cell>
          <cell r="DL179" t="str">
            <v>P7</v>
          </cell>
          <cell r="DM179">
            <v>2</v>
          </cell>
          <cell r="DN179" t="str">
            <v>รอแจ้ง</v>
          </cell>
          <cell r="DP179" t="e">
            <v>#VALUE!</v>
          </cell>
          <cell r="DQ179"/>
          <cell r="DR179" t="e">
            <v>#VALUE!</v>
          </cell>
          <cell r="DS179" t="e">
            <v>#VALUE!</v>
          </cell>
          <cell r="DT179" t="e">
            <v>#VALUE!</v>
          </cell>
          <cell r="DU179" t="e">
            <v>#VALUE!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>รอART</v>
          </cell>
          <cell r="EG179"/>
          <cell r="EH179"/>
          <cell r="EI179"/>
        </row>
        <row r="180">
          <cell r="B180">
            <v>0</v>
          </cell>
          <cell r="C180"/>
          <cell r="E180"/>
          <cell r="F180"/>
          <cell r="G180">
            <v>23</v>
          </cell>
          <cell r="H180">
            <v>34</v>
          </cell>
          <cell r="I180" t="str">
            <v>ขาวแถบใส2</v>
          </cell>
          <cell r="J180"/>
          <cell r="L180">
            <v>68</v>
          </cell>
          <cell r="M180" t="str">
            <v>±</v>
          </cell>
          <cell r="N180">
            <v>5</v>
          </cell>
          <cell r="R180"/>
          <cell r="T180"/>
          <cell r="U180"/>
          <cell r="V180"/>
          <cell r="X180"/>
          <cell r="Z180"/>
          <cell r="AA180"/>
          <cell r="AB180">
            <v>0</v>
          </cell>
          <cell r="AC180">
            <v>0</v>
          </cell>
          <cell r="AD180"/>
          <cell r="AG180"/>
          <cell r="AI180" t="str">
            <v>ระบุในSD</v>
          </cell>
          <cell r="AJ180"/>
          <cell r="AL180">
            <v>0</v>
          </cell>
          <cell r="AM180"/>
          <cell r="AN180">
            <v>0</v>
          </cell>
          <cell r="AO180" t="str">
            <v>WSWTFCL022325650</v>
          </cell>
          <cell r="AQ180">
            <v>9918.7000000000007</v>
          </cell>
          <cell r="AR180">
            <v>0</v>
          </cell>
          <cell r="AS180">
            <v>9918.7000000000007</v>
          </cell>
          <cell r="AT180">
            <v>0</v>
          </cell>
          <cell r="AU180">
            <v>0</v>
          </cell>
          <cell r="BZ180" t="str">
            <v>WRWT25650/WRCL25680</v>
          </cell>
          <cell r="CA180">
            <v>0</v>
          </cell>
          <cell r="DL180"/>
          <cell r="DM180" t="str">
            <v>Lead time</v>
          </cell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>
            <v>0</v>
          </cell>
          <cell r="EI180">
            <v>0</v>
          </cell>
        </row>
        <row r="181">
          <cell r="B181">
            <v>0</v>
          </cell>
          <cell r="C181"/>
          <cell r="E181"/>
          <cell r="F181"/>
          <cell r="G181">
            <v>23</v>
          </cell>
          <cell r="H181">
            <v>37</v>
          </cell>
          <cell r="I181" t="str">
            <v>ขาว</v>
          </cell>
          <cell r="J181"/>
          <cell r="L181">
            <v>85</v>
          </cell>
          <cell r="M181" t="str">
            <v>±</v>
          </cell>
          <cell r="N181">
            <v>5</v>
          </cell>
          <cell r="R181"/>
          <cell r="T181"/>
          <cell r="U181"/>
          <cell r="V181"/>
          <cell r="X181"/>
          <cell r="Z181"/>
          <cell r="AA181"/>
          <cell r="AB181">
            <v>0</v>
          </cell>
          <cell r="AC181">
            <v>0</v>
          </cell>
          <cell r="AD181"/>
          <cell r="AG181"/>
          <cell r="AI181" t="str">
            <v>ระบุในSD</v>
          </cell>
          <cell r="AJ181"/>
          <cell r="AL181">
            <v>0</v>
          </cell>
          <cell r="AM181"/>
          <cell r="AN181">
            <v>0</v>
          </cell>
          <cell r="AO181" t="str">
            <v>WSWT2325800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BZ181" t="str">
            <v>WRWT25800/WRWT28750</v>
          </cell>
          <cell r="CA181">
            <v>0</v>
          </cell>
          <cell r="DL181"/>
          <cell r="DM181" t="str">
            <v>Lead time</v>
          </cell>
          <cell r="DN181"/>
          <cell r="DP181"/>
          <cell r="DQ181"/>
          <cell r="DR181"/>
          <cell r="DS181"/>
          <cell r="DT181"/>
          <cell r="DU181"/>
          <cell r="DW181"/>
          <cell r="DX181"/>
          <cell r="DY181"/>
          <cell r="DZ181"/>
          <cell r="EA181"/>
          <cell r="EB181"/>
          <cell r="EC181"/>
          <cell r="ED181"/>
          <cell r="EG181"/>
          <cell r="EH181">
            <v>0</v>
          </cell>
          <cell r="EI181">
            <v>0</v>
          </cell>
        </row>
        <row r="182">
          <cell r="B182" t="str">
            <v>MK68-000378</v>
          </cell>
          <cell r="C182">
            <v>45727</v>
          </cell>
          <cell r="E182" t="str">
            <v>บจก.แอมโก้เวท</v>
          </cell>
          <cell r="F182" t="str">
            <v>ไม่พิมพ์</v>
          </cell>
          <cell r="G182">
            <v>23</v>
          </cell>
          <cell r="H182">
            <v>40</v>
          </cell>
          <cell r="I182" t="str">
            <v>ขาว</v>
          </cell>
          <cell r="J182" t="str">
            <v>ใส</v>
          </cell>
          <cell r="L182">
            <v>125</v>
          </cell>
          <cell r="M182" t="str">
            <v>±</v>
          </cell>
          <cell r="N182">
            <v>5</v>
          </cell>
          <cell r="R182" t="str">
            <v>จับจีบ4"</v>
          </cell>
          <cell r="T182" t="str">
            <v>ไม่สวมถุงใน</v>
          </cell>
          <cell r="U182"/>
          <cell r="V182"/>
          <cell r="X182" t="str">
            <v>รอแจ้ง</v>
          </cell>
          <cell r="Z182" t="str">
            <v>500กระสอบแบน</v>
          </cell>
          <cell r="AA182">
            <v>1000</v>
          </cell>
          <cell r="AB182">
            <v>0</v>
          </cell>
          <cell r="AC182">
            <v>0</v>
          </cell>
          <cell r="AD182">
            <v>0</v>
          </cell>
          <cell r="AG182"/>
          <cell r="AI182" t="str">
            <v>ห้ามขาด-เกินได้5%</v>
          </cell>
          <cell r="AJ182">
            <v>0</v>
          </cell>
          <cell r="AL182">
            <v>1000</v>
          </cell>
          <cell r="AM182"/>
          <cell r="AN182">
            <v>0</v>
          </cell>
          <cell r="AO182" t="str">
            <v>WSWT2321750</v>
          </cell>
          <cell r="AQ182">
            <v>1159.5100000000002</v>
          </cell>
          <cell r="AR182">
            <v>1159.5100000000002</v>
          </cell>
          <cell r="AS182">
            <v>0</v>
          </cell>
          <cell r="AT182">
            <v>1159.5100000000002</v>
          </cell>
          <cell r="AU182">
            <v>0</v>
          </cell>
          <cell r="BZ182" t="str">
            <v>WRWT21750/WRWT21750</v>
          </cell>
          <cell r="CA182">
            <v>0</v>
          </cell>
          <cell r="DL182" t="str">
            <v>P11</v>
          </cell>
          <cell r="DM182">
            <v>2</v>
          </cell>
          <cell r="DN182" t="str">
            <v>รอแจ้ง</v>
          </cell>
          <cell r="DP182" t="e">
            <v>#VALUE!</v>
          </cell>
          <cell r="DQ182" t="e">
            <v>#VALUE!</v>
          </cell>
          <cell r="DR182"/>
          <cell r="DS182"/>
          <cell r="DT182"/>
          <cell r="DU182" t="e">
            <v>#VALUE!</v>
          </cell>
          <cell r="DW182"/>
          <cell r="DX182"/>
          <cell r="DY182"/>
          <cell r="DZ182"/>
          <cell r="EA182"/>
          <cell r="EB182"/>
          <cell r="EC182" t="str">
            <v>งานเคลือบ+ตัด</v>
          </cell>
          <cell r="ED182"/>
          <cell r="EG182"/>
          <cell r="EH182"/>
          <cell r="EI182"/>
        </row>
        <row r="183">
          <cell r="B183">
            <v>0</v>
          </cell>
          <cell r="C183"/>
          <cell r="E183"/>
          <cell r="F183"/>
          <cell r="G183">
            <v>23</v>
          </cell>
          <cell r="H183">
            <v>37</v>
          </cell>
          <cell r="I183"/>
          <cell r="J183"/>
          <cell r="L183">
            <v>85</v>
          </cell>
          <cell r="M183" t="str">
            <v>±</v>
          </cell>
          <cell r="N183">
            <v>5</v>
          </cell>
          <cell r="R183"/>
          <cell r="T183"/>
          <cell r="U183"/>
          <cell r="V183"/>
          <cell r="X183"/>
          <cell r="Z183"/>
          <cell r="AA183"/>
          <cell r="AB183"/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WSWT2321750</v>
          </cell>
          <cell r="AQ183">
            <v>1159.5100000000002</v>
          </cell>
          <cell r="AR183">
            <v>1159.5100000000002</v>
          </cell>
          <cell r="AS183">
            <v>0</v>
          </cell>
          <cell r="AT183">
            <v>1159.5100000000002</v>
          </cell>
          <cell r="AU183">
            <v>0</v>
          </cell>
          <cell r="BZ183" t="str">
            <v>WRWT230750/WRWT21750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>
            <v>0</v>
          </cell>
          <cell r="EI183">
            <v>0</v>
          </cell>
        </row>
        <row r="184">
          <cell r="B184">
            <v>0</v>
          </cell>
          <cell r="C184"/>
          <cell r="E184"/>
          <cell r="F184"/>
          <cell r="G184">
            <v>23</v>
          </cell>
          <cell r="H184">
            <v>34</v>
          </cell>
          <cell r="I184"/>
          <cell r="J184"/>
          <cell r="L184">
            <v>68</v>
          </cell>
          <cell r="M184" t="str">
            <v>±</v>
          </cell>
          <cell r="N184">
            <v>5</v>
          </cell>
          <cell r="R184"/>
          <cell r="T184"/>
          <cell r="U184"/>
          <cell r="V184"/>
          <cell r="X184"/>
          <cell r="Z184"/>
          <cell r="AA184"/>
          <cell r="AB184"/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WSWTSCL1R042325650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WRWT230650/WRWT25680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/>
          <cell r="EI184">
            <v>0</v>
          </cell>
        </row>
        <row r="185">
          <cell r="B185">
            <v>0</v>
          </cell>
          <cell r="C185"/>
          <cell r="E185"/>
          <cell r="F185"/>
          <cell r="G185">
            <v>23</v>
          </cell>
          <cell r="H185">
            <v>37</v>
          </cell>
          <cell r="I185" t="str">
            <v>ขาว</v>
          </cell>
          <cell r="J185"/>
          <cell r="L185">
            <v>90</v>
          </cell>
          <cell r="M185" t="str">
            <v>±</v>
          </cell>
          <cell r="N185">
            <v>5</v>
          </cell>
          <cell r="R185"/>
          <cell r="T185"/>
          <cell r="U185"/>
          <cell r="V185"/>
          <cell r="X185"/>
          <cell r="Z185"/>
          <cell r="AA185"/>
          <cell r="AB185">
            <v>0</v>
          </cell>
          <cell r="AC185">
            <v>0</v>
          </cell>
          <cell r="AD185"/>
          <cell r="AG185"/>
          <cell r="AI185" t="str">
            <v>ระบุในSD</v>
          </cell>
          <cell r="AJ185"/>
          <cell r="AL185">
            <v>0</v>
          </cell>
          <cell r="AM185"/>
          <cell r="AN185">
            <v>0</v>
          </cell>
          <cell r="AO185" t="str">
            <v>WSWT2325800SM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BZ185" t="str">
            <v>WRWT21800/WRWT21800</v>
          </cell>
          <cell r="CA185">
            <v>0</v>
          </cell>
          <cell r="DL185"/>
          <cell r="DM185" t="str">
            <v>Lead time</v>
          </cell>
          <cell r="DN185"/>
          <cell r="DP185"/>
          <cell r="DQ185"/>
          <cell r="DR185"/>
          <cell r="DS185"/>
          <cell r="DT185"/>
          <cell r="DU185"/>
          <cell r="DW185"/>
          <cell r="DX185"/>
          <cell r="DY185"/>
          <cell r="DZ185"/>
          <cell r="EA185"/>
          <cell r="EB185"/>
          <cell r="EC185"/>
          <cell r="ED185"/>
          <cell r="EG185"/>
          <cell r="EH185"/>
          <cell r="EI185">
            <v>0</v>
          </cell>
        </row>
        <row r="186">
          <cell r="B186" t="str">
            <v>ใบรับคำสั่งซื้อ</v>
          </cell>
          <cell r="C186">
            <v>45882</v>
          </cell>
          <cell r="E186" t="str">
            <v>โรงสีธัญญกิจ(ราชบุรี)</v>
          </cell>
          <cell r="F186" t="str">
            <v>ราชสีห์ข้าวหอมมะลิ</v>
          </cell>
          <cell r="G186">
            <v>23</v>
          </cell>
          <cell r="H186">
            <v>37</v>
          </cell>
          <cell r="I186" t="str">
            <v>ขาว</v>
          </cell>
          <cell r="J186" t="str">
            <v>ใส</v>
          </cell>
          <cell r="L186">
            <v>120</v>
          </cell>
          <cell r="M186" t="str">
            <v>+</v>
          </cell>
          <cell r="N186">
            <v>5</v>
          </cell>
          <cell r="R186" t="str">
            <v>ไม่</v>
          </cell>
          <cell r="T186" t="str">
            <v>ไม่สวมถุงใน</v>
          </cell>
          <cell r="U186"/>
          <cell r="V186"/>
          <cell r="X186">
            <v>45897</v>
          </cell>
          <cell r="Z186" t="str">
            <v>500กระสอบ</v>
          </cell>
          <cell r="AA186">
            <v>10000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10000</v>
          </cell>
          <cell r="AM186"/>
          <cell r="AN186">
            <v>10500</v>
          </cell>
          <cell r="AO186" t="str">
            <v>WSWT23211125120SMFX</v>
          </cell>
          <cell r="AQ186">
            <v>10756.900000000001</v>
          </cell>
          <cell r="AR186">
            <v>0</v>
          </cell>
          <cell r="AS186">
            <v>10756.900000000001</v>
          </cell>
          <cell r="AT186">
            <v>0</v>
          </cell>
          <cell r="AU186">
            <v>10756.900000000001</v>
          </cell>
          <cell r="BZ186" t="str">
            <v>WRWT211125/WRWT21940</v>
          </cell>
          <cell r="CA186">
            <v>1321.0937333611112</v>
          </cell>
          <cell r="DL186" t="str">
            <v>P7</v>
          </cell>
          <cell r="DM186">
            <v>2</v>
          </cell>
          <cell r="DN186">
            <v>45897</v>
          </cell>
          <cell r="DP186">
            <v>45892</v>
          </cell>
          <cell r="DQ186"/>
          <cell r="DR186">
            <v>45888</v>
          </cell>
          <cell r="DS186">
            <v>45895</v>
          </cell>
          <cell r="DT186">
            <v>45896</v>
          </cell>
          <cell r="DU186">
            <v>45896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>รอART</v>
          </cell>
          <cell r="EG186"/>
          <cell r="EH186"/>
          <cell r="EI186"/>
        </row>
        <row r="187">
          <cell r="B187">
            <v>0</v>
          </cell>
          <cell r="C187"/>
          <cell r="E187"/>
          <cell r="F187"/>
          <cell r="G187">
            <v>23</v>
          </cell>
          <cell r="H187">
            <v>37</v>
          </cell>
          <cell r="I187"/>
          <cell r="J187"/>
          <cell r="L187">
            <v>120</v>
          </cell>
          <cell r="M187" t="str">
            <v>+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/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WSWT23211125120SMFX</v>
          </cell>
          <cell r="AQ187">
            <v>10756.900000000001</v>
          </cell>
          <cell r="AR187">
            <v>0</v>
          </cell>
          <cell r="AS187">
            <v>10756.900000000001</v>
          </cell>
          <cell r="AT187">
            <v>0</v>
          </cell>
          <cell r="AU187">
            <v>10756.900000000001</v>
          </cell>
          <cell r="BZ187" t="str">
            <v>WROP2301125/WRBR21940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/>
          <cell r="EI187">
            <v>0</v>
          </cell>
        </row>
        <row r="188">
          <cell r="B188">
            <v>0</v>
          </cell>
          <cell r="C188"/>
          <cell r="E188"/>
          <cell r="F188" t="str">
            <v xml:space="preserve">  </v>
          </cell>
          <cell r="G188">
            <v>23</v>
          </cell>
          <cell r="H188">
            <v>37</v>
          </cell>
          <cell r="I188" t="str">
            <v>ขาว</v>
          </cell>
          <cell r="J188"/>
          <cell r="L188">
            <v>130</v>
          </cell>
          <cell r="M188" t="str">
            <v>+</v>
          </cell>
          <cell r="N188">
            <v>3</v>
          </cell>
          <cell r="R188"/>
          <cell r="T188"/>
          <cell r="U188"/>
          <cell r="V188"/>
          <cell r="X188"/>
          <cell r="Z188"/>
          <cell r="AA188"/>
          <cell r="AB188">
            <v>0</v>
          </cell>
          <cell r="AC188">
            <v>0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WSWT23211125130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BZ188" t="str">
            <v>WRWT211125/WRWT251080</v>
          </cell>
          <cell r="CA188">
            <v>0</v>
          </cell>
          <cell r="DL188"/>
          <cell r="DM188" t="str">
            <v>Lead time</v>
          </cell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/>
          <cell r="EI188">
            <v>0</v>
          </cell>
        </row>
        <row r="189">
          <cell r="B189">
            <v>0</v>
          </cell>
          <cell r="C189"/>
          <cell r="E189"/>
          <cell r="F189"/>
          <cell r="G189">
            <v>23</v>
          </cell>
          <cell r="H189">
            <v>37</v>
          </cell>
          <cell r="I189"/>
          <cell r="J189"/>
          <cell r="L189">
            <v>120</v>
          </cell>
          <cell r="M189" t="str">
            <v>±</v>
          </cell>
          <cell r="N189">
            <v>3</v>
          </cell>
          <cell r="R189"/>
          <cell r="T189"/>
          <cell r="U189"/>
          <cell r="V189"/>
          <cell r="X189"/>
          <cell r="Z189"/>
          <cell r="AA189"/>
          <cell r="AB189">
            <v>0</v>
          </cell>
          <cell r="AC189">
            <v>0</v>
          </cell>
          <cell r="AD189"/>
          <cell r="AG189"/>
          <cell r="AI189" t="str">
            <v>ระบุในSD</v>
          </cell>
          <cell r="AJ189"/>
          <cell r="AL189">
            <v>0</v>
          </cell>
          <cell r="AM189"/>
          <cell r="AN189">
            <v>0</v>
          </cell>
          <cell r="AO189" t="str">
            <v>WSWT2321112512051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BZ189" t="str">
            <v>WRWT211125/WRWT21900</v>
          </cell>
          <cell r="CA189">
            <v>0</v>
          </cell>
          <cell r="DL189"/>
          <cell r="DM189" t="str">
            <v>Lead time</v>
          </cell>
          <cell r="DN189"/>
          <cell r="DP189"/>
          <cell r="DQ189"/>
          <cell r="DR189"/>
          <cell r="DS189"/>
          <cell r="DT189"/>
          <cell r="DU189"/>
          <cell r="DW189"/>
          <cell r="DX189"/>
          <cell r="DY189"/>
          <cell r="DZ189"/>
          <cell r="EA189"/>
          <cell r="EB189"/>
          <cell r="EC189"/>
          <cell r="ED189"/>
          <cell r="EG189"/>
          <cell r="EH189"/>
          <cell r="EI189">
            <v>0</v>
          </cell>
        </row>
        <row r="190">
          <cell r="B190" t="str">
            <v>MK67-001490</v>
          </cell>
          <cell r="C190">
            <v>45601</v>
          </cell>
          <cell r="E190" t="str">
            <v>บจก.น้ำตาลทิพย์สุโขทัย</v>
          </cell>
          <cell r="F190" t="str">
            <v>Green for white sugar</v>
          </cell>
          <cell r="G190">
            <v>23</v>
          </cell>
          <cell r="H190">
            <v>37</v>
          </cell>
          <cell r="I190" t="str">
            <v>ขาว</v>
          </cell>
          <cell r="J190"/>
          <cell r="L190">
            <v>130</v>
          </cell>
          <cell r="M190" t="str">
            <v>±</v>
          </cell>
          <cell r="N190">
            <v>5</v>
          </cell>
          <cell r="R190" t="str">
            <v>บิด</v>
          </cell>
          <cell r="T190">
            <v>24</v>
          </cell>
          <cell r="U190">
            <v>40</v>
          </cell>
          <cell r="V190">
            <v>55</v>
          </cell>
          <cell r="X190">
            <v>45883</v>
          </cell>
          <cell r="Z190" t="str">
            <v>300แบน</v>
          </cell>
          <cell r="AA190">
            <v>50000</v>
          </cell>
          <cell r="AB190">
            <v>0</v>
          </cell>
          <cell r="AC190">
            <v>0</v>
          </cell>
          <cell r="AD190">
            <v>0</v>
          </cell>
          <cell r="AG190" t="str">
            <v>14/8 เย็น  รอสวม 11600</v>
          </cell>
          <cell r="AI190"/>
          <cell r="AJ190">
            <v>50700</v>
          </cell>
          <cell r="AL190">
            <v>0</v>
          </cell>
          <cell r="AM190">
            <v>54279</v>
          </cell>
          <cell r="AN190">
            <v>0</v>
          </cell>
          <cell r="AO190" t="str">
            <v>WSWT2321112512551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BZ190" t="str">
            <v>WRWT211125/WRWT251030</v>
          </cell>
          <cell r="CA190">
            <v>0</v>
          </cell>
          <cell r="DL190" t="str">
            <v>P9</v>
          </cell>
          <cell r="DM190">
            <v>3</v>
          </cell>
          <cell r="DN190">
            <v>45883</v>
          </cell>
          <cell r="DP190">
            <v>45878</v>
          </cell>
          <cell r="DQ190"/>
          <cell r="DR190">
            <v>45873</v>
          </cell>
          <cell r="DS190">
            <v>45880</v>
          </cell>
          <cell r="DT190">
            <v>45881</v>
          </cell>
          <cell r="DU190">
            <v>45881</v>
          </cell>
          <cell r="DW190">
            <v>45882</v>
          </cell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MK67-001490</v>
          </cell>
          <cell r="C191">
            <v>45601</v>
          </cell>
          <cell r="E191" t="str">
            <v>บจก.น้ำตาลทิพย์สุโขทัย</v>
          </cell>
          <cell r="F191" t="str">
            <v>Green for white sugar</v>
          </cell>
          <cell r="G191">
            <v>23</v>
          </cell>
          <cell r="H191">
            <v>37</v>
          </cell>
          <cell r="I191" t="str">
            <v>ขาว</v>
          </cell>
          <cell r="J191"/>
          <cell r="L191">
            <v>130</v>
          </cell>
          <cell r="M191" t="str">
            <v>±</v>
          </cell>
          <cell r="N191">
            <v>5</v>
          </cell>
          <cell r="R191" t="str">
            <v>บิด</v>
          </cell>
          <cell r="T191">
            <v>24</v>
          </cell>
          <cell r="U191">
            <v>40</v>
          </cell>
          <cell r="V191">
            <v>55</v>
          </cell>
          <cell r="X191">
            <v>45887</v>
          </cell>
          <cell r="Z191" t="str">
            <v>300แบน</v>
          </cell>
          <cell r="AA191">
            <v>50000</v>
          </cell>
          <cell r="AB191">
            <v>1628.2806143999999</v>
          </cell>
          <cell r="AC191">
            <v>0</v>
          </cell>
          <cell r="AD191">
            <v>1628.2806143999999</v>
          </cell>
          <cell r="AG191" t="str">
            <v>18/8 เย็น</v>
          </cell>
          <cell r="AI191"/>
          <cell r="AJ191"/>
          <cell r="AL191">
            <v>50000</v>
          </cell>
          <cell r="AM191">
            <v>32182</v>
          </cell>
          <cell r="AN191">
            <v>18708.900000000001</v>
          </cell>
          <cell r="AO191" t="str">
            <v>WSWT2321112512551</v>
          </cell>
          <cell r="AQ191">
            <v>20124.976641000001</v>
          </cell>
          <cell r="AR191">
            <v>12962</v>
          </cell>
          <cell r="AS191">
            <v>7162.9766410000011</v>
          </cell>
          <cell r="AT191">
            <v>0</v>
          </cell>
          <cell r="AU191">
            <v>0</v>
          </cell>
          <cell r="BZ191" t="str">
            <v>WRWT211125/WRWT251030</v>
          </cell>
          <cell r="CA191">
            <v>917.60317401663701</v>
          </cell>
          <cell r="DL191" t="str">
            <v>P9</v>
          </cell>
          <cell r="DM191">
            <v>3</v>
          </cell>
          <cell r="DN191">
            <v>45887</v>
          </cell>
          <cell r="DP191">
            <v>45882</v>
          </cell>
          <cell r="DQ191"/>
          <cell r="DR191">
            <v>45877</v>
          </cell>
          <cell r="DS191">
            <v>45884</v>
          </cell>
          <cell r="DT191">
            <v>45885</v>
          </cell>
          <cell r="DU191">
            <v>45885</v>
          </cell>
          <cell r="DW191">
            <v>45886</v>
          </cell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MK67-001490</v>
          </cell>
          <cell r="C192">
            <v>45601</v>
          </cell>
          <cell r="E192" t="str">
            <v>บจก.น้ำตาลทิพย์สุโขทัย</v>
          </cell>
          <cell r="F192" t="str">
            <v>Green for white sugar</v>
          </cell>
          <cell r="G192">
            <v>23</v>
          </cell>
          <cell r="H192">
            <v>37</v>
          </cell>
          <cell r="I192" t="str">
            <v>ขาว</v>
          </cell>
          <cell r="J192"/>
          <cell r="L192">
            <v>130</v>
          </cell>
          <cell r="M192" t="str">
            <v>±</v>
          </cell>
          <cell r="N192">
            <v>5</v>
          </cell>
          <cell r="R192" t="str">
            <v>บิด</v>
          </cell>
          <cell r="T192">
            <v>24</v>
          </cell>
          <cell r="U192">
            <v>40</v>
          </cell>
          <cell r="V192">
            <v>55</v>
          </cell>
          <cell r="X192" t="str">
            <v>รอแจ้ง</v>
          </cell>
          <cell r="Z192" t="str">
            <v>300แบน</v>
          </cell>
          <cell r="AA192">
            <v>100000</v>
          </cell>
          <cell r="AB192">
            <v>3256.5612287999998</v>
          </cell>
          <cell r="AC192">
            <v>0</v>
          </cell>
          <cell r="AD192">
            <v>3256.5612287999998</v>
          </cell>
          <cell r="AG192"/>
          <cell r="AI192"/>
          <cell r="AJ192">
            <v>0</v>
          </cell>
          <cell r="AL192">
            <v>100000</v>
          </cell>
          <cell r="AM192"/>
          <cell r="AN192">
            <v>105000</v>
          </cell>
          <cell r="AO192" t="str">
            <v>WSWT2321112512551</v>
          </cell>
          <cell r="AQ192">
            <v>107569.00000000001</v>
          </cell>
          <cell r="AR192">
            <v>0</v>
          </cell>
          <cell r="AS192">
            <v>107569.00000000001</v>
          </cell>
          <cell r="AT192">
            <v>0</v>
          </cell>
          <cell r="AU192">
            <v>0</v>
          </cell>
          <cell r="BZ192" t="str">
            <v>WRWT211125/WRWT251030</v>
          </cell>
          <cell r="CA192">
            <v>13779.977343611114</v>
          </cell>
          <cell r="DL192" t="str">
            <v>P9</v>
          </cell>
          <cell r="DM192">
            <v>3</v>
          </cell>
          <cell r="DN192" t="str">
            <v>รอแจ้ง</v>
          </cell>
          <cell r="DP192" t="e">
            <v>#VALUE!</v>
          </cell>
          <cell r="DQ192"/>
          <cell r="DR192" t="e">
            <v>#VALUE!</v>
          </cell>
          <cell r="DS192" t="e">
            <v>#VALUE!</v>
          </cell>
          <cell r="DT192" t="e">
            <v>#VALUE!</v>
          </cell>
          <cell r="DU192" t="e">
            <v>#VALUE!</v>
          </cell>
          <cell r="DW192" t="e">
            <v>#VALUE!</v>
          </cell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MK67-001490</v>
          </cell>
          <cell r="C193">
            <v>45601</v>
          </cell>
          <cell r="E193" t="str">
            <v>บจก.น้ำตาลทิพย์สุโขทัย</v>
          </cell>
          <cell r="F193" t="str">
            <v>Green for white sugar</v>
          </cell>
          <cell r="G193">
            <v>23</v>
          </cell>
          <cell r="H193">
            <v>37</v>
          </cell>
          <cell r="I193" t="str">
            <v>ขาว</v>
          </cell>
          <cell r="J193"/>
          <cell r="L193">
            <v>130</v>
          </cell>
          <cell r="M193" t="str">
            <v>±</v>
          </cell>
          <cell r="N193">
            <v>5</v>
          </cell>
          <cell r="R193" t="str">
            <v>บิด</v>
          </cell>
          <cell r="T193">
            <v>24</v>
          </cell>
          <cell r="U193">
            <v>40</v>
          </cell>
          <cell r="V193">
            <v>55</v>
          </cell>
          <cell r="X193" t="str">
            <v>รอแจ้ง</v>
          </cell>
          <cell r="Z193" t="str">
            <v>300แบน</v>
          </cell>
          <cell r="AA193">
            <v>337878</v>
          </cell>
          <cell r="AB193">
            <v>11003.203948644863</v>
          </cell>
          <cell r="AC193">
            <v>0</v>
          </cell>
          <cell r="AD193">
            <v>11003.203948644863</v>
          </cell>
          <cell r="AG193"/>
          <cell r="AI193"/>
          <cell r="AJ193">
            <v>0</v>
          </cell>
          <cell r="AL193">
            <v>337878</v>
          </cell>
          <cell r="AM193"/>
          <cell r="AN193">
            <v>354771.9</v>
          </cell>
          <cell r="AO193" t="str">
            <v>WSWT2321112512551</v>
          </cell>
          <cell r="AQ193">
            <v>363451.98582000006</v>
          </cell>
          <cell r="AR193">
            <v>0</v>
          </cell>
          <cell r="AS193">
            <v>363451.98582000006</v>
          </cell>
          <cell r="AT193">
            <v>0</v>
          </cell>
          <cell r="AU193">
            <v>0</v>
          </cell>
          <cell r="BZ193" t="str">
            <v>WRWT211125/WRWT251030</v>
          </cell>
          <cell r="CA193">
            <v>46559.511849046357</v>
          </cell>
          <cell r="DL193" t="str">
            <v>P9</v>
          </cell>
          <cell r="DM193">
            <v>3</v>
          </cell>
          <cell r="DN193" t="str">
            <v>รอแจ้ง</v>
          </cell>
          <cell r="DP193" t="e">
            <v>#VALUE!</v>
          </cell>
          <cell r="DQ193"/>
          <cell r="DR193" t="e">
            <v>#VALUE!</v>
          </cell>
          <cell r="DS193" t="e">
            <v>#VALUE!</v>
          </cell>
          <cell r="DT193" t="e">
            <v>#VALUE!</v>
          </cell>
          <cell r="DU193" t="e">
            <v>#VALUE!</v>
          </cell>
          <cell r="DW193" t="e">
            <v>#VALUE!</v>
          </cell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>
            <v>0</v>
          </cell>
          <cell r="C194"/>
          <cell r="E194"/>
          <cell r="F194"/>
          <cell r="G194">
            <v>23</v>
          </cell>
          <cell r="H194">
            <v>37</v>
          </cell>
          <cell r="I194"/>
          <cell r="J194"/>
          <cell r="L194">
            <v>128</v>
          </cell>
          <cell r="M194" t="str">
            <v>±</v>
          </cell>
          <cell r="N194">
            <v>5</v>
          </cell>
          <cell r="R194"/>
          <cell r="T194"/>
          <cell r="U194"/>
          <cell r="V194"/>
          <cell r="X194"/>
          <cell r="Z194"/>
          <cell r="AA194"/>
          <cell r="AB194"/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WSWT2321112512551</v>
          </cell>
          <cell r="AQ194">
            <v>491145.96246100008</v>
          </cell>
          <cell r="AR194">
            <v>12962</v>
          </cell>
          <cell r="AS194">
            <v>478183.96246100008</v>
          </cell>
          <cell r="AT194">
            <v>0</v>
          </cell>
          <cell r="AU194">
            <v>0</v>
          </cell>
          <cell r="BZ194" t="str">
            <v>WRWT2301125/WRWT251030</v>
          </cell>
          <cell r="CA194">
            <v>0</v>
          </cell>
          <cell r="DL194"/>
          <cell r="DM194"/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>
            <v>0</v>
          </cell>
          <cell r="EI194">
            <v>0</v>
          </cell>
        </row>
        <row r="195">
          <cell r="B195">
            <v>0</v>
          </cell>
          <cell r="C195"/>
          <cell r="E195"/>
          <cell r="F195"/>
          <cell r="G195">
            <v>24</v>
          </cell>
          <cell r="H195">
            <v>37</v>
          </cell>
          <cell r="I195"/>
          <cell r="J195"/>
          <cell r="L195">
            <v>120</v>
          </cell>
          <cell r="M195" t="str">
            <v>+</v>
          </cell>
          <cell r="N195">
            <v>3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WSWT24211125120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BZ195" t="str">
            <v>WRWT2401125/WRWT25850</v>
          </cell>
          <cell r="CA195">
            <v>0</v>
          </cell>
          <cell r="DL195"/>
          <cell r="DM195"/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>
            <v>0</v>
          </cell>
          <cell r="EI195">
            <v>0</v>
          </cell>
        </row>
        <row r="196">
          <cell r="B196">
            <v>0</v>
          </cell>
          <cell r="C196"/>
          <cell r="E196"/>
          <cell r="F196" t="str">
            <v xml:space="preserve"> </v>
          </cell>
          <cell r="G196">
            <v>24</v>
          </cell>
          <cell r="H196">
            <v>37</v>
          </cell>
          <cell r="I196"/>
          <cell r="J196"/>
          <cell r="L196">
            <v>125</v>
          </cell>
          <cell r="M196" t="str">
            <v>+</v>
          </cell>
          <cell r="N196">
            <v>3</v>
          </cell>
          <cell r="R196"/>
          <cell r="T196"/>
          <cell r="U196"/>
          <cell r="V196"/>
          <cell r="X196"/>
          <cell r="Z196"/>
          <cell r="AA196"/>
          <cell r="AB196"/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WSWT2421112512551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WRWT2401125/WRWT25960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>
            <v>0</v>
          </cell>
          <cell r="EI196">
            <v>0</v>
          </cell>
        </row>
        <row r="197">
          <cell r="B197">
            <v>0</v>
          </cell>
          <cell r="C197"/>
          <cell r="E197"/>
          <cell r="F197"/>
          <cell r="G197">
            <v>26</v>
          </cell>
          <cell r="H197">
            <v>38</v>
          </cell>
          <cell r="I197" t="str">
            <v>เหลือง</v>
          </cell>
          <cell r="J197"/>
          <cell r="L197">
            <v>105</v>
          </cell>
          <cell r="M197" t="str">
            <v>±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>
            <v>0</v>
          </cell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WSYL2625850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BZ197" t="str">
            <v>WRYL25850/WRYL25850</v>
          </cell>
          <cell r="CA197">
            <v>0</v>
          </cell>
          <cell r="DL197"/>
          <cell r="DM197" t="str">
            <v>Lead time</v>
          </cell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/>
          <cell r="EI197">
            <v>0</v>
          </cell>
        </row>
        <row r="198">
          <cell r="B198" t="str">
            <v>ประมาณการ</v>
          </cell>
          <cell r="C198" t="str">
            <v>ประมาณการ</v>
          </cell>
          <cell r="E198" t="str">
            <v>บจก.กบินทร์อินทรีย์</v>
          </cell>
          <cell r="F198" t="str">
            <v>รอแบบ</v>
          </cell>
          <cell r="G198">
            <v>26</v>
          </cell>
          <cell r="H198">
            <v>41</v>
          </cell>
          <cell r="I198" t="str">
            <v>ขาว</v>
          </cell>
          <cell r="J198"/>
          <cell r="L198">
            <v>97</v>
          </cell>
          <cell r="M198" t="str">
            <v>±</v>
          </cell>
          <cell r="N198">
            <v>5</v>
          </cell>
          <cell r="R198" t="str">
            <v>บิด</v>
          </cell>
          <cell r="T198">
            <v>27</v>
          </cell>
          <cell r="U198">
            <v>43</v>
          </cell>
          <cell r="V198">
            <v>40</v>
          </cell>
          <cell r="X198">
            <v>45899</v>
          </cell>
          <cell r="Z198" t="str">
            <v>300กระสอบ</v>
          </cell>
          <cell r="AA198">
            <v>8000</v>
          </cell>
          <cell r="AB198">
            <v>229.14349009919997</v>
          </cell>
          <cell r="AC198">
            <v>0</v>
          </cell>
          <cell r="AD198">
            <v>229.14349009919997</v>
          </cell>
          <cell r="AG198"/>
          <cell r="AI198"/>
          <cell r="AJ198">
            <v>0</v>
          </cell>
          <cell r="AL198">
            <v>8000</v>
          </cell>
          <cell r="AM198"/>
          <cell r="AN198">
            <v>8400</v>
          </cell>
          <cell r="AO198" t="str">
            <v>WSWT2625650</v>
          </cell>
          <cell r="AQ198">
            <v>9499.6</v>
          </cell>
          <cell r="AR198">
            <v>1765</v>
          </cell>
          <cell r="AS198">
            <v>7734.6</v>
          </cell>
          <cell r="AT198">
            <v>0</v>
          </cell>
          <cell r="AU198">
            <v>0</v>
          </cell>
          <cell r="BZ198" t="str">
            <v>WRWT25650/WRWT25650</v>
          </cell>
          <cell r="CA198">
            <v>624.52598</v>
          </cell>
          <cell r="DL198" t="str">
            <v>P9</v>
          </cell>
          <cell r="DM198">
            <v>3</v>
          </cell>
          <cell r="DN198">
            <v>45899</v>
          </cell>
          <cell r="DP198">
            <v>45894</v>
          </cell>
          <cell r="DQ198"/>
          <cell r="DR198">
            <v>45889</v>
          </cell>
          <cell r="DS198">
            <v>45896</v>
          </cell>
          <cell r="DT198">
            <v>45897</v>
          </cell>
          <cell r="DU198">
            <v>45897</v>
          </cell>
          <cell r="DW198">
            <v>45898</v>
          </cell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>รอART</v>
          </cell>
          <cell r="EG198"/>
          <cell r="EH198"/>
          <cell r="EI198"/>
        </row>
        <row r="199">
          <cell r="B199">
            <v>0</v>
          </cell>
          <cell r="C199"/>
          <cell r="E199"/>
          <cell r="F199"/>
          <cell r="G199">
            <v>26</v>
          </cell>
          <cell r="H199">
            <v>43</v>
          </cell>
          <cell r="I199" t="str">
            <v>ขาว</v>
          </cell>
          <cell r="J199"/>
          <cell r="L199">
            <v>102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>
            <v>0</v>
          </cell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WSWT2625650</v>
          </cell>
          <cell r="AQ199">
            <v>9499.6</v>
          </cell>
          <cell r="AR199">
            <v>1765</v>
          </cell>
          <cell r="AS199">
            <v>7734.6</v>
          </cell>
          <cell r="AT199">
            <v>0</v>
          </cell>
          <cell r="AU199">
            <v>0</v>
          </cell>
          <cell r="BZ199" t="str">
            <v>WRWT25650/WRWT25650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/>
          <cell r="EI199">
            <v>0</v>
          </cell>
        </row>
        <row r="200">
          <cell r="B200" t="str">
            <v>MK68-000955</v>
          </cell>
          <cell r="C200">
            <v>45873</v>
          </cell>
          <cell r="E200" t="str">
            <v>คุณธนนท์ อุทัยไพศาลวงศ์</v>
          </cell>
          <cell r="F200" t="str">
            <v>ไม่พิมพ์</v>
          </cell>
          <cell r="G200">
            <v>26</v>
          </cell>
          <cell r="H200">
            <v>39</v>
          </cell>
          <cell r="I200" t="str">
            <v>ขาว</v>
          </cell>
          <cell r="J200"/>
          <cell r="L200">
            <v>93</v>
          </cell>
          <cell r="M200" t="str">
            <v>±</v>
          </cell>
          <cell r="N200">
            <v>5</v>
          </cell>
          <cell r="R200" t="str">
            <v>ไม่</v>
          </cell>
          <cell r="T200" t="str">
            <v>ไม่สวมถุงใน</v>
          </cell>
          <cell r="U200"/>
          <cell r="V200"/>
          <cell r="X200">
            <v>45897</v>
          </cell>
          <cell r="Z200" t="str">
            <v>มัด100</v>
          </cell>
          <cell r="AA200">
            <v>5000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5500</v>
          </cell>
          <cell r="AL200">
            <v>0</v>
          </cell>
          <cell r="AM200"/>
          <cell r="AN200">
            <v>0</v>
          </cell>
          <cell r="AO200" t="str">
            <v>WSWT262575051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BZ200" t="str">
            <v>WRWT25800/WRWT25650</v>
          </cell>
          <cell r="CA200">
            <v>0</v>
          </cell>
          <cell r="DL200" t="str">
            <v>P3</v>
          </cell>
          <cell r="DM200">
            <v>1</v>
          </cell>
          <cell r="DN200">
            <v>45897</v>
          </cell>
          <cell r="DP200">
            <v>45892</v>
          </cell>
          <cell r="DQ200"/>
          <cell r="DR200"/>
          <cell r="DS200"/>
          <cell r="DT200"/>
          <cell r="DU200">
            <v>45896</v>
          </cell>
          <cell r="DW200"/>
          <cell r="DX200"/>
          <cell r="DY200"/>
          <cell r="DZ200"/>
          <cell r="EA200"/>
          <cell r="EB200"/>
          <cell r="EC200" t="str">
            <v>ตัด</v>
          </cell>
          <cell r="ED200"/>
          <cell r="EG200"/>
          <cell r="EH200"/>
          <cell r="EI200"/>
        </row>
        <row r="201">
          <cell r="B201">
            <v>0</v>
          </cell>
          <cell r="C201"/>
          <cell r="E201"/>
          <cell r="F201"/>
          <cell r="G201">
            <v>26</v>
          </cell>
          <cell r="H201">
            <v>43</v>
          </cell>
          <cell r="I201"/>
          <cell r="J201"/>
          <cell r="L201">
            <v>100</v>
          </cell>
          <cell r="M201" t="str">
            <v>±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/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WSWT262575051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BZ201" t="str">
            <v>WRWT25800/WRWT25650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>
            <v>0</v>
          </cell>
          <cell r="EI201">
            <v>0</v>
          </cell>
        </row>
        <row r="202">
          <cell r="B202">
            <v>0</v>
          </cell>
          <cell r="C202"/>
          <cell r="E202"/>
          <cell r="F202"/>
          <cell r="G202">
            <v>26</v>
          </cell>
          <cell r="H202">
            <v>43</v>
          </cell>
          <cell r="I202"/>
          <cell r="J202"/>
          <cell r="L202">
            <v>113</v>
          </cell>
          <cell r="M202" t="str">
            <v>±</v>
          </cell>
          <cell r="N202">
            <v>5</v>
          </cell>
          <cell r="R202"/>
          <cell r="T202"/>
          <cell r="U202"/>
          <cell r="V202"/>
          <cell r="X202"/>
          <cell r="Z202"/>
          <cell r="AA202"/>
          <cell r="AB202"/>
          <cell r="AC202">
            <v>0</v>
          </cell>
          <cell r="AD202"/>
          <cell r="AG202"/>
          <cell r="AI202" t="str">
            <v>ระบุในSD</v>
          </cell>
          <cell r="AJ202"/>
          <cell r="AL202">
            <v>0</v>
          </cell>
          <cell r="AM202"/>
          <cell r="AN202">
            <v>0</v>
          </cell>
          <cell r="AO202" t="str">
            <v>WSWT2625700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BZ202" t="str">
            <v>WRWT260800/WRWT25650</v>
          </cell>
          <cell r="CA202">
            <v>0</v>
          </cell>
          <cell r="DL202"/>
          <cell r="DM202" t="str">
            <v>Lead time</v>
          </cell>
          <cell r="DN202"/>
          <cell r="DP202"/>
          <cell r="DQ202"/>
          <cell r="DR202"/>
          <cell r="DS202"/>
          <cell r="DT202"/>
          <cell r="DU202"/>
          <cell r="DW202"/>
          <cell r="DX202"/>
          <cell r="DY202"/>
          <cell r="DZ202"/>
          <cell r="EA202"/>
          <cell r="EB202"/>
          <cell r="EC202"/>
          <cell r="ED202"/>
          <cell r="EG202"/>
          <cell r="EH202">
            <v>0</v>
          </cell>
          <cell r="EI202">
            <v>0</v>
          </cell>
        </row>
        <row r="203">
          <cell r="B203">
            <v>0</v>
          </cell>
          <cell r="C203"/>
          <cell r="E203"/>
          <cell r="F203"/>
          <cell r="G203">
            <v>26</v>
          </cell>
          <cell r="H203">
            <v>41</v>
          </cell>
          <cell r="I203"/>
          <cell r="J203"/>
          <cell r="L203">
            <v>90</v>
          </cell>
          <cell r="M203" t="str">
            <v>±</v>
          </cell>
          <cell r="N203">
            <v>5</v>
          </cell>
          <cell r="R203"/>
          <cell r="T203"/>
          <cell r="U203"/>
          <cell r="V203"/>
          <cell r="X203"/>
          <cell r="Z203"/>
          <cell r="AA203"/>
          <cell r="AB203"/>
          <cell r="AC203">
            <v>0</v>
          </cell>
          <cell r="AD203"/>
          <cell r="AG203"/>
          <cell r="AI203" t="str">
            <v>ระบุในSD</v>
          </cell>
          <cell r="AJ203"/>
          <cell r="AL203">
            <v>0</v>
          </cell>
          <cell r="AM203"/>
          <cell r="AN203">
            <v>0</v>
          </cell>
          <cell r="AO203" t="str">
            <v>WSWT2625800SM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BZ203" t="str">
            <v>WRWT260800/WRWT25650</v>
          </cell>
          <cell r="CA203">
            <v>0</v>
          </cell>
          <cell r="DL203"/>
          <cell r="DM203" t="str">
            <v>Lead time</v>
          </cell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>
            <v>0</v>
          </cell>
          <cell r="EI203">
            <v>0</v>
          </cell>
        </row>
        <row r="204">
          <cell r="B204" t="str">
            <v>MK68-000995</v>
          </cell>
          <cell r="C204">
            <v>45882</v>
          </cell>
          <cell r="E204" t="str">
            <v>บจก.แลบอินเตอร์</v>
          </cell>
          <cell r="F204" t="str">
            <v>Soybean Meal</v>
          </cell>
          <cell r="G204">
            <v>26</v>
          </cell>
          <cell r="H204">
            <v>40</v>
          </cell>
          <cell r="I204" t="str">
            <v>ขาว</v>
          </cell>
          <cell r="J204"/>
          <cell r="L204">
            <v>108</v>
          </cell>
          <cell r="M204" t="str">
            <v>±</v>
          </cell>
          <cell r="N204">
            <v>5</v>
          </cell>
          <cell r="R204" t="str">
            <v>ไม่</v>
          </cell>
          <cell r="T204">
            <v>27</v>
          </cell>
          <cell r="U204">
            <v>43</v>
          </cell>
          <cell r="V204">
            <v>40</v>
          </cell>
          <cell r="X204">
            <v>45894</v>
          </cell>
          <cell r="Z204" t="str">
            <v>มัด100 ใช้สายรัด</v>
          </cell>
          <cell r="AA204">
            <v>10000</v>
          </cell>
          <cell r="AB204">
            <v>275.17268867287675</v>
          </cell>
          <cell r="AC204">
            <v>0</v>
          </cell>
          <cell r="AD204">
            <v>275.17268867287675</v>
          </cell>
          <cell r="AG204"/>
          <cell r="AI204" t="str">
            <v>ห้ามขาด-ห้ามเกิน</v>
          </cell>
          <cell r="AJ204">
            <v>393</v>
          </cell>
          <cell r="AL204">
            <v>9607</v>
          </cell>
          <cell r="AM204"/>
          <cell r="AN204">
            <v>10087.35</v>
          </cell>
          <cell r="AO204" t="str">
            <v xml:space="preserve">WSWT2625800 </v>
          </cell>
          <cell r="AQ204">
            <v>11139.41257</v>
          </cell>
          <cell r="AR204">
            <v>11139.41257</v>
          </cell>
          <cell r="AS204">
            <v>0</v>
          </cell>
          <cell r="AT204">
            <v>0</v>
          </cell>
          <cell r="AU204">
            <v>0</v>
          </cell>
          <cell r="BZ204" t="str">
            <v>WRWT25800/WRWT25800</v>
          </cell>
          <cell r="CA204">
            <v>0</v>
          </cell>
          <cell r="DL204" t="str">
            <v>P7</v>
          </cell>
          <cell r="DM204">
            <v>2</v>
          </cell>
          <cell r="DN204">
            <v>45894</v>
          </cell>
          <cell r="DP204">
            <v>45889</v>
          </cell>
          <cell r="DQ204"/>
          <cell r="DR204">
            <v>45885</v>
          </cell>
          <cell r="DS204">
            <v>45892</v>
          </cell>
          <cell r="DT204">
            <v>45893</v>
          </cell>
          <cell r="DU204">
            <v>45893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>รอART</v>
          </cell>
          <cell r="EG204"/>
          <cell r="EH204"/>
          <cell r="EI204"/>
        </row>
        <row r="205">
          <cell r="B205" t="str">
            <v>ประมาณการ</v>
          </cell>
          <cell r="C205" t="str">
            <v>ประมาณการ</v>
          </cell>
          <cell r="E205" t="str">
            <v>บจก.ที.ซี.ยูเนี่ยน อโกรเทค</v>
          </cell>
          <cell r="F205" t="str">
            <v>ไม่พิมพ์</v>
          </cell>
          <cell r="G205">
            <v>26</v>
          </cell>
          <cell r="H205">
            <v>43</v>
          </cell>
          <cell r="I205" t="str">
            <v>ขาว</v>
          </cell>
          <cell r="J205"/>
          <cell r="L205">
            <v>116</v>
          </cell>
          <cell r="M205" t="str">
            <v>±</v>
          </cell>
          <cell r="N205">
            <v>5</v>
          </cell>
          <cell r="R205" t="str">
            <v>ไม่</v>
          </cell>
          <cell r="T205" t="str">
            <v>ไม่สวมถุงใน</v>
          </cell>
          <cell r="U205"/>
          <cell r="V205"/>
          <cell r="X205">
            <v>45925</v>
          </cell>
          <cell r="Z205" t="str">
            <v xml:space="preserve">300กระสอบแบนเต็มใบ </v>
          </cell>
          <cell r="AA205">
            <v>10000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10000</v>
          </cell>
          <cell r="AM205"/>
          <cell r="AN205">
            <v>0</v>
          </cell>
          <cell r="AO205" t="str">
            <v xml:space="preserve">WSWT2625800 </v>
          </cell>
          <cell r="AQ205">
            <v>12433.3</v>
          </cell>
          <cell r="AR205">
            <v>12433.3</v>
          </cell>
          <cell r="AS205">
            <v>0</v>
          </cell>
          <cell r="AT205">
            <v>0</v>
          </cell>
          <cell r="AU205">
            <v>0</v>
          </cell>
          <cell r="BZ205" t="str">
            <v>WRWT25800/WRWT25800</v>
          </cell>
          <cell r="CA205">
            <v>0</v>
          </cell>
          <cell r="DL205" t="str">
            <v>P3</v>
          </cell>
          <cell r="DM205">
            <v>1</v>
          </cell>
          <cell r="DN205">
            <v>45925</v>
          </cell>
          <cell r="DP205">
            <v>45920</v>
          </cell>
          <cell r="DQ205"/>
          <cell r="DR205"/>
          <cell r="DS205"/>
          <cell r="DT205"/>
          <cell r="DU205">
            <v>45924</v>
          </cell>
          <cell r="DW205"/>
          <cell r="DX205"/>
          <cell r="DY205"/>
          <cell r="DZ205"/>
          <cell r="EA205"/>
          <cell r="EB205"/>
          <cell r="EC205" t="str">
            <v>ตัด</v>
          </cell>
          <cell r="ED205"/>
          <cell r="EG205"/>
          <cell r="EH205"/>
          <cell r="EI205"/>
        </row>
        <row r="206">
          <cell r="B206">
            <v>0</v>
          </cell>
          <cell r="C206"/>
          <cell r="E206"/>
          <cell r="F206"/>
          <cell r="G206">
            <v>26</v>
          </cell>
          <cell r="H206">
            <v>43</v>
          </cell>
          <cell r="I206"/>
          <cell r="J206"/>
          <cell r="L206">
            <v>116</v>
          </cell>
          <cell r="M206" t="str">
            <v>±</v>
          </cell>
          <cell r="N206">
            <v>5</v>
          </cell>
          <cell r="R206"/>
          <cell r="T206"/>
          <cell r="U206"/>
          <cell r="V206"/>
          <cell r="X206"/>
          <cell r="Z206"/>
          <cell r="AA206"/>
          <cell r="AB206"/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 xml:space="preserve">WSWT2625800 </v>
          </cell>
          <cell r="AQ206">
            <v>23572.71257</v>
          </cell>
          <cell r="AR206">
            <v>23572.71257</v>
          </cell>
          <cell r="AS206">
            <v>0</v>
          </cell>
          <cell r="AT206">
            <v>0</v>
          </cell>
          <cell r="AU206">
            <v>0</v>
          </cell>
          <cell r="BZ206" t="str">
            <v>WRWT260800/WRWT25800</v>
          </cell>
          <cell r="CA206">
            <v>0</v>
          </cell>
          <cell r="DL206"/>
          <cell r="DM206" t="str">
            <v>Lead time</v>
          </cell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>
            <v>0</v>
          </cell>
          <cell r="EI206">
            <v>0</v>
          </cell>
        </row>
        <row r="207">
          <cell r="B207" t="str">
            <v>MK68-000923</v>
          </cell>
          <cell r="C207">
            <v>45861</v>
          </cell>
          <cell r="E207" t="str">
            <v>บจก.ที.ซี.ยูเนี่ยน อโกรเทค</v>
          </cell>
          <cell r="F207" t="str">
            <v>ไม่พิมพ์</v>
          </cell>
          <cell r="G207">
            <v>26</v>
          </cell>
          <cell r="H207">
            <v>43</v>
          </cell>
          <cell r="I207" t="str">
            <v>ขาว</v>
          </cell>
          <cell r="J207" t="str">
            <v>ใส</v>
          </cell>
          <cell r="L207">
            <v>150</v>
          </cell>
          <cell r="M207" t="str">
            <v>±</v>
          </cell>
          <cell r="N207">
            <v>5</v>
          </cell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45887</v>
          </cell>
          <cell r="Z207" t="str">
            <v xml:space="preserve">300กระสอบแบนเต็มใบ </v>
          </cell>
          <cell r="AA207">
            <v>15000</v>
          </cell>
          <cell r="AB207">
            <v>0</v>
          </cell>
          <cell r="AC207">
            <v>0</v>
          </cell>
          <cell r="AD207">
            <v>0</v>
          </cell>
          <cell r="AG207"/>
          <cell r="AI207" t="str">
            <v>ห้ามขาด-เกินได้5%</v>
          </cell>
          <cell r="AJ207">
            <v>15000</v>
          </cell>
          <cell r="AL207">
            <v>0</v>
          </cell>
          <cell r="AM207"/>
          <cell r="AN207">
            <v>0</v>
          </cell>
          <cell r="AO207" t="str">
            <v>WSWT2625850SM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BZ207" t="str">
            <v>WRWT25850/WRWT25850</v>
          </cell>
          <cell r="CA207">
            <v>0</v>
          </cell>
          <cell r="DL207" t="str">
            <v>P11</v>
          </cell>
          <cell r="DM207">
            <v>2</v>
          </cell>
          <cell r="DN207">
            <v>45887</v>
          </cell>
          <cell r="DP207">
            <v>45882</v>
          </cell>
          <cell r="DQ207">
            <v>45885</v>
          </cell>
          <cell r="DR207"/>
          <cell r="DS207"/>
          <cell r="DT207"/>
          <cell r="DU207">
            <v>45886</v>
          </cell>
          <cell r="DW207"/>
          <cell r="DX207"/>
          <cell r="DY207"/>
          <cell r="DZ207"/>
          <cell r="EA207"/>
          <cell r="EB207"/>
          <cell r="EC207" t="str">
            <v>งานเคลือบ+ตัด</v>
          </cell>
          <cell r="ED207"/>
          <cell r="EG207"/>
          <cell r="EH207"/>
          <cell r="EI207"/>
        </row>
        <row r="208">
          <cell r="B208" t="str">
            <v>ประมาณการ</v>
          </cell>
          <cell r="C208" t="str">
            <v>ประมาณการ</v>
          </cell>
          <cell r="E208" t="str">
            <v>บจก.ที.ซี.ยูเนี่ยน อโกรเทค</v>
          </cell>
          <cell r="F208" t="str">
            <v>รอแบบ</v>
          </cell>
          <cell r="G208">
            <v>26</v>
          </cell>
          <cell r="H208">
            <v>43</v>
          </cell>
          <cell r="I208" t="str">
            <v>ขาว</v>
          </cell>
          <cell r="J208" t="str">
            <v>ใส</v>
          </cell>
          <cell r="L208">
            <v>150</v>
          </cell>
          <cell r="M208" t="str">
            <v>±</v>
          </cell>
          <cell r="N208">
            <v>5</v>
          </cell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45925</v>
          </cell>
          <cell r="Z208" t="str">
            <v xml:space="preserve">300กระสอบแบนเต็มใบ </v>
          </cell>
          <cell r="AA208">
            <v>30000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30000</v>
          </cell>
          <cell r="AM208"/>
          <cell r="AN208">
            <v>31500</v>
          </cell>
          <cell r="AO208" t="str">
            <v>WSWT2625850SM</v>
          </cell>
          <cell r="AQ208">
            <v>37299.899999999994</v>
          </cell>
          <cell r="AR208">
            <v>37299.899999999994</v>
          </cell>
          <cell r="AS208">
            <v>0</v>
          </cell>
          <cell r="AT208">
            <v>0</v>
          </cell>
          <cell r="AU208">
            <v>37299.899999999994</v>
          </cell>
          <cell r="BZ208" t="str">
            <v>WRWT25850/WRWT25850</v>
          </cell>
          <cell r="CA208">
            <v>0</v>
          </cell>
          <cell r="DL208" t="str">
            <v>P6</v>
          </cell>
          <cell r="DM208">
            <v>4</v>
          </cell>
          <cell r="DN208">
            <v>45925</v>
          </cell>
          <cell r="DP208">
            <v>45920</v>
          </cell>
          <cell r="DQ208">
            <v>45921</v>
          </cell>
          <cell r="DR208">
            <v>45914</v>
          </cell>
          <cell r="DS208">
            <v>45922</v>
          </cell>
          <cell r="DT208">
            <v>45923</v>
          </cell>
          <cell r="DU208">
            <v>45924</v>
          </cell>
          <cell r="DW208"/>
          <cell r="DX208"/>
          <cell r="DY208"/>
          <cell r="DZ208"/>
          <cell r="EA208"/>
          <cell r="EB208"/>
          <cell r="EC208" t="str">
            <v>งานเคลือบ+พิมพ์</v>
          </cell>
          <cell r="ED208"/>
          <cell r="EG208"/>
          <cell r="EH208"/>
          <cell r="EI208"/>
        </row>
        <row r="209">
          <cell r="B209">
            <v>0</v>
          </cell>
          <cell r="C209"/>
          <cell r="E209"/>
          <cell r="F209"/>
          <cell r="G209">
            <v>26</v>
          </cell>
          <cell r="H209">
            <v>43</v>
          </cell>
          <cell r="I209"/>
          <cell r="J209"/>
          <cell r="L209">
            <v>120</v>
          </cell>
          <cell r="M209" t="str">
            <v>±</v>
          </cell>
          <cell r="N209">
            <v>5</v>
          </cell>
          <cell r="R209"/>
          <cell r="T209"/>
          <cell r="U209"/>
          <cell r="V209"/>
          <cell r="X209"/>
          <cell r="Z209"/>
          <cell r="AA209"/>
          <cell r="AB209"/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WSWT2625850SM</v>
          </cell>
          <cell r="AQ209">
            <v>37299.899999999994</v>
          </cell>
          <cell r="AR209">
            <v>37299.899999999994</v>
          </cell>
          <cell r="AS209">
            <v>0</v>
          </cell>
          <cell r="AT209">
            <v>0</v>
          </cell>
          <cell r="AU209">
            <v>37299.899999999994</v>
          </cell>
          <cell r="BZ209" t="str">
            <v>WRWT260850/WRWT25850</v>
          </cell>
          <cell r="CA209">
            <v>0</v>
          </cell>
          <cell r="DL209"/>
          <cell r="DM209" t="str">
            <v>Lead time</v>
          </cell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>
            <v>0</v>
          </cell>
          <cell r="EI209">
            <v>0</v>
          </cell>
        </row>
        <row r="210">
          <cell r="B210">
            <v>0</v>
          </cell>
          <cell r="C210"/>
          <cell r="E210"/>
          <cell r="F210"/>
          <cell r="G210">
            <v>28</v>
          </cell>
          <cell r="H210">
            <v>41</v>
          </cell>
          <cell r="I210" t="str">
            <v>ขาว</v>
          </cell>
          <cell r="J210"/>
          <cell r="L210">
            <v>122</v>
          </cell>
          <cell r="M210" t="str">
            <v>+</v>
          </cell>
          <cell r="N210">
            <v>3</v>
          </cell>
          <cell r="R210"/>
          <cell r="T210"/>
          <cell r="U210"/>
          <cell r="V210"/>
          <cell r="X210"/>
          <cell r="Z210"/>
          <cell r="AA210"/>
          <cell r="AB210">
            <v>0</v>
          </cell>
          <cell r="AC210">
            <v>0</v>
          </cell>
          <cell r="AD210"/>
          <cell r="AG210"/>
          <cell r="AI210" t="str">
            <v>ระบุในSD</v>
          </cell>
          <cell r="AJ210"/>
          <cell r="AL210">
            <v>0</v>
          </cell>
          <cell r="AM210"/>
          <cell r="AN210">
            <v>0</v>
          </cell>
          <cell r="AO210" t="str">
            <v>WSWT2825800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BZ210" t="str">
            <v>WRWT25850/WRWT25800</v>
          </cell>
          <cell r="CA210">
            <v>0</v>
          </cell>
          <cell r="DL210"/>
          <cell r="DM210" t="str">
            <v>Lead time</v>
          </cell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>
            <v>0</v>
          </cell>
        </row>
        <row r="211">
          <cell r="B211" t="str">
            <v>MK68-000913</v>
          </cell>
          <cell r="C211">
            <v>45857</v>
          </cell>
          <cell r="E211" t="str">
            <v>บจก.ไทยร่วมใจน้ำมันพืช</v>
          </cell>
          <cell r="F211" t="str">
            <v>TRJ</v>
          </cell>
          <cell r="G211">
            <v>28</v>
          </cell>
          <cell r="H211">
            <v>41</v>
          </cell>
          <cell r="I211" t="str">
            <v>ขาว</v>
          </cell>
          <cell r="J211"/>
          <cell r="L211">
            <v>120</v>
          </cell>
          <cell r="M211" t="str">
            <v>+</v>
          </cell>
          <cell r="N211">
            <v>3</v>
          </cell>
          <cell r="R211" t="str">
            <v>ไม่</v>
          </cell>
          <cell r="T211" t="str">
            <v>ไม่สวมถุงใน</v>
          </cell>
          <cell r="U211"/>
          <cell r="V211"/>
          <cell r="X211">
            <v>45883</v>
          </cell>
          <cell r="Z211" t="str">
            <v>500กระสอบ</v>
          </cell>
          <cell r="AA211">
            <v>34000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34000</v>
          </cell>
          <cell r="AL211">
            <v>0</v>
          </cell>
          <cell r="AM211">
            <v>34283</v>
          </cell>
          <cell r="AN211">
            <v>0</v>
          </cell>
          <cell r="AO211" t="str">
            <v>WSWT2825850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BZ211" t="str">
            <v>WRWT25850/WRWT25850</v>
          </cell>
          <cell r="CA211">
            <v>0</v>
          </cell>
          <cell r="DL211" t="str">
            <v>P7</v>
          </cell>
          <cell r="DM211">
            <v>2</v>
          </cell>
          <cell r="DN211">
            <v>45883</v>
          </cell>
          <cell r="DP211">
            <v>45878</v>
          </cell>
          <cell r="DQ211"/>
          <cell r="DR211">
            <v>45874</v>
          </cell>
          <cell r="DS211">
            <v>45881</v>
          </cell>
          <cell r="DT211">
            <v>45882</v>
          </cell>
          <cell r="DU211">
            <v>45882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ใบรับคำสั่งซื้อ</v>
          </cell>
          <cell r="C212"/>
          <cell r="E212" t="str">
            <v>บจก.ไทยร่วมใจน้ำมันพืช</v>
          </cell>
          <cell r="F212" t="str">
            <v>TRJ</v>
          </cell>
          <cell r="G212">
            <v>28</v>
          </cell>
          <cell r="H212">
            <v>41</v>
          </cell>
          <cell r="I212" t="str">
            <v>ขาว</v>
          </cell>
          <cell r="J212"/>
          <cell r="L212">
            <v>120</v>
          </cell>
          <cell r="M212" t="str">
            <v>+</v>
          </cell>
          <cell r="N212">
            <v>3</v>
          </cell>
          <cell r="R212" t="str">
            <v>ไม่</v>
          </cell>
          <cell r="T212" t="str">
            <v>ไม่สวมถุงใน</v>
          </cell>
          <cell r="U212"/>
          <cell r="V212"/>
          <cell r="X212">
            <v>45897</v>
          </cell>
          <cell r="Z212" t="str">
            <v>500กระสอบ</v>
          </cell>
          <cell r="AA212">
            <v>50000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50000</v>
          </cell>
          <cell r="AM212"/>
          <cell r="AN212">
            <v>52500</v>
          </cell>
          <cell r="AO212" t="str">
            <v>WSWT2825850</v>
          </cell>
          <cell r="AQ212">
            <v>59372.5</v>
          </cell>
          <cell r="AR212">
            <v>34819</v>
          </cell>
          <cell r="AS212">
            <v>24553.5</v>
          </cell>
          <cell r="AT212">
            <v>0</v>
          </cell>
          <cell r="AU212">
            <v>0</v>
          </cell>
          <cell r="BZ212" t="str">
            <v>WRWT25850/WRWT25850</v>
          </cell>
          <cell r="CA212">
            <v>2759.5405833333334</v>
          </cell>
          <cell r="DL212" t="str">
            <v>P7</v>
          </cell>
          <cell r="DM212">
            <v>2</v>
          </cell>
          <cell r="DN212">
            <v>45897</v>
          </cell>
          <cell r="DP212">
            <v>45892</v>
          </cell>
          <cell r="DQ212"/>
          <cell r="DR212">
            <v>45888</v>
          </cell>
          <cell r="DS212">
            <v>45895</v>
          </cell>
          <cell r="DT212">
            <v>45896</v>
          </cell>
          <cell r="DU212">
            <v>45896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>รอART</v>
          </cell>
          <cell r="EG212"/>
          <cell r="EH212"/>
          <cell r="EI212"/>
        </row>
        <row r="213">
          <cell r="B213" t="str">
            <v>ประมาณการ</v>
          </cell>
          <cell r="C213" t="str">
            <v>ประมาณการ</v>
          </cell>
          <cell r="E213" t="str">
            <v>บจก.ที.ซี.ยูเนี่ยน อโกรเทค</v>
          </cell>
          <cell r="F213" t="str">
            <v>ไม่พิมพ์</v>
          </cell>
          <cell r="G213">
            <v>28</v>
          </cell>
          <cell r="H213">
            <v>47</v>
          </cell>
          <cell r="I213" t="str">
            <v>ขาว</v>
          </cell>
          <cell r="J213" t="str">
            <v>ใส</v>
          </cell>
          <cell r="L213">
            <v>180</v>
          </cell>
          <cell r="M213" t="str">
            <v>±</v>
          </cell>
          <cell r="N213">
            <v>5</v>
          </cell>
          <cell r="R213" t="str">
            <v>ไม่</v>
          </cell>
          <cell r="T213" t="str">
            <v>ไม่สวมถุงใน</v>
          </cell>
          <cell r="U213"/>
          <cell r="V213"/>
          <cell r="X213">
            <v>45925</v>
          </cell>
          <cell r="Z213" t="str">
            <v xml:space="preserve">300กระสอบแบนเต็มใบ </v>
          </cell>
          <cell r="AA213">
            <v>5000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5000</v>
          </cell>
          <cell r="AM213"/>
          <cell r="AN213">
            <v>0</v>
          </cell>
          <cell r="AO213" t="str">
            <v>WSWT2825850</v>
          </cell>
          <cell r="AQ213">
            <v>6775.4500000000007</v>
          </cell>
          <cell r="AR213">
            <v>0</v>
          </cell>
          <cell r="AS213">
            <v>6775.4500000000007</v>
          </cell>
          <cell r="AT213">
            <v>0</v>
          </cell>
          <cell r="AU213">
            <v>6775.4500000000007</v>
          </cell>
          <cell r="BZ213" t="str">
            <v>WRWT25850/WRWT25850</v>
          </cell>
          <cell r="CA213">
            <v>761.48529722222236</v>
          </cell>
          <cell r="DL213" t="str">
            <v>P11</v>
          </cell>
          <cell r="DM213">
            <v>2</v>
          </cell>
          <cell r="DN213">
            <v>45925</v>
          </cell>
          <cell r="DP213">
            <v>45920</v>
          </cell>
          <cell r="DQ213">
            <v>45923</v>
          </cell>
          <cell r="DR213"/>
          <cell r="DS213"/>
          <cell r="DT213"/>
          <cell r="DU213">
            <v>45924</v>
          </cell>
          <cell r="DW213"/>
          <cell r="DX213"/>
          <cell r="DY213"/>
          <cell r="DZ213"/>
          <cell r="EA213"/>
          <cell r="EB213"/>
          <cell r="EC213" t="str">
            <v>งานเคลือบ+ตัด</v>
          </cell>
          <cell r="ED213"/>
          <cell r="EG213"/>
          <cell r="EH213"/>
          <cell r="EI213"/>
        </row>
        <row r="214">
          <cell r="B214">
            <v>0</v>
          </cell>
          <cell r="C214"/>
          <cell r="E214"/>
          <cell r="F214"/>
          <cell r="G214">
            <v>28</v>
          </cell>
          <cell r="H214">
            <v>43</v>
          </cell>
          <cell r="I214"/>
          <cell r="J214"/>
          <cell r="L214">
            <v>130</v>
          </cell>
          <cell r="M214" t="str">
            <v>±</v>
          </cell>
          <cell r="N214">
            <v>3</v>
          </cell>
          <cell r="R214"/>
          <cell r="T214"/>
          <cell r="U214"/>
          <cell r="V214"/>
          <cell r="X214"/>
          <cell r="Z214"/>
          <cell r="AA214"/>
          <cell r="AB214"/>
          <cell r="AC214">
            <v>0</v>
          </cell>
          <cell r="AD214"/>
          <cell r="AG214"/>
          <cell r="AI214" t="str">
            <v>ระบุในSD</v>
          </cell>
          <cell r="AJ214"/>
          <cell r="AL214">
            <v>0</v>
          </cell>
          <cell r="AM214"/>
          <cell r="AN214">
            <v>0</v>
          </cell>
          <cell r="AO214" t="str">
            <v>WSWT2825850</v>
          </cell>
          <cell r="AQ214">
            <v>66147.95</v>
          </cell>
          <cell r="AR214">
            <v>34819</v>
          </cell>
          <cell r="AS214">
            <v>31328.95</v>
          </cell>
          <cell r="AT214">
            <v>0</v>
          </cell>
          <cell r="AU214">
            <v>6775.4500000000007</v>
          </cell>
          <cell r="BZ214" t="str">
            <v>WRWT280850/WRWT25850</v>
          </cell>
          <cell r="CA214">
            <v>0</v>
          </cell>
          <cell r="DL214"/>
          <cell r="DM214"/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/>
          <cell r="EI214"/>
        </row>
        <row r="215">
          <cell r="B215">
            <v>0</v>
          </cell>
          <cell r="C215"/>
          <cell r="E215"/>
          <cell r="F215"/>
          <cell r="G215">
            <v>30</v>
          </cell>
          <cell r="H215">
            <v>41</v>
          </cell>
          <cell r="I215"/>
          <cell r="J215"/>
          <cell r="L215">
            <v>122</v>
          </cell>
          <cell r="M215" t="str">
            <v>±</v>
          </cell>
          <cell r="N215">
            <v>5</v>
          </cell>
          <cell r="R215"/>
          <cell r="T215"/>
          <cell r="U215"/>
          <cell r="V215"/>
          <cell r="X215"/>
          <cell r="Z215"/>
          <cell r="AA215"/>
          <cell r="AB215">
            <v>0</v>
          </cell>
          <cell r="AC215">
            <v>0</v>
          </cell>
          <cell r="AD215"/>
          <cell r="AG215"/>
          <cell r="AI215" t="str">
            <v>ระบุในSD</v>
          </cell>
          <cell r="AJ215"/>
          <cell r="AL215">
            <v>0</v>
          </cell>
          <cell r="AM215"/>
          <cell r="AN215">
            <v>0</v>
          </cell>
          <cell r="AO215" t="str">
            <v>WSWT3025800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BZ215" t="str">
            <v>WRWT25800/WRWT28750</v>
          </cell>
          <cell r="CA215">
            <v>0</v>
          </cell>
          <cell r="DL215"/>
          <cell r="DM215" t="str">
            <v>Lead time</v>
          </cell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/>
          <cell r="EI215">
            <v>0</v>
          </cell>
        </row>
        <row r="216">
          <cell r="B216"/>
          <cell r="C216"/>
          <cell r="E216"/>
          <cell r="F216"/>
          <cell r="G216"/>
          <cell r="H216"/>
          <cell r="I216"/>
          <cell r="J216"/>
          <cell r="L216"/>
          <cell r="M216"/>
          <cell r="N216"/>
          <cell r="R216"/>
          <cell r="T216"/>
          <cell r="U216"/>
          <cell r="V216"/>
          <cell r="X216" t="str">
            <v>ค้างส่งทั้งหมด</v>
          </cell>
          <cell r="Z216"/>
          <cell r="AA216">
            <v>2519337</v>
          </cell>
          <cell r="AB216"/>
          <cell r="AC216"/>
          <cell r="AD216"/>
          <cell r="AG216"/>
          <cell r="AI216"/>
          <cell r="AJ216">
            <v>288762</v>
          </cell>
          <cell r="AL216"/>
          <cell r="AM216"/>
          <cell r="AN216"/>
          <cell r="AO216"/>
          <cell r="AQ216" t="e">
            <v>#REF!</v>
          </cell>
          <cell r="AR216" t="e">
            <v>#REF!</v>
          </cell>
          <cell r="AS216" t="e">
            <v>#REF!</v>
          </cell>
          <cell r="AT216"/>
          <cell r="AU216"/>
          <cell r="BZ216"/>
          <cell r="CA216">
            <v>126409.92859586258</v>
          </cell>
          <cell r="DL216"/>
          <cell r="DM216" t="str">
            <v>Lead time</v>
          </cell>
          <cell r="DN216"/>
          <cell r="DP216">
            <v>-5</v>
          </cell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/>
          <cell r="EI216"/>
        </row>
        <row r="217">
          <cell r="B217"/>
          <cell r="C217"/>
          <cell r="E217"/>
          <cell r="F217"/>
          <cell r="G217"/>
          <cell r="H217"/>
          <cell r="I217"/>
          <cell r="J217"/>
          <cell r="L217"/>
          <cell r="M217"/>
          <cell r="N217"/>
          <cell r="R217"/>
          <cell r="T217"/>
          <cell r="U217"/>
          <cell r="V217"/>
          <cell r="X217"/>
          <cell r="Z217">
            <v>140000</v>
          </cell>
          <cell r="AA217">
            <v>17.995264285714285</v>
          </cell>
          <cell r="AB217"/>
          <cell r="AC217"/>
          <cell r="AD217"/>
          <cell r="AG217"/>
          <cell r="AI217"/>
          <cell r="AJ217"/>
          <cell r="AL217">
            <v>0</v>
          </cell>
          <cell r="AM217"/>
          <cell r="AN217">
            <v>0</v>
          </cell>
          <cell r="AO217"/>
          <cell r="AQ217" t="e">
            <v>#REF!</v>
          </cell>
          <cell r="AR217"/>
          <cell r="AS217" t="e">
            <v>#REF!</v>
          </cell>
          <cell r="AT217"/>
          <cell r="AU217"/>
          <cell r="BZ217"/>
          <cell r="CA217" t="str">
            <v>ห้ามลบ</v>
          </cell>
          <cell r="DL217" t="str">
            <v>P1</v>
          </cell>
          <cell r="DM217">
            <v>2</v>
          </cell>
          <cell r="DN217">
            <v>0</v>
          </cell>
          <cell r="DP217">
            <v>-5</v>
          </cell>
          <cell r="DQ217"/>
          <cell r="DR217">
            <v>-9</v>
          </cell>
          <cell r="DS217">
            <v>-2</v>
          </cell>
          <cell r="DT217"/>
          <cell r="DU217">
            <v>-1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>รอART</v>
          </cell>
          <cell r="EG217"/>
          <cell r="EH217"/>
          <cell r="EI217"/>
        </row>
        <row r="218">
          <cell r="B218"/>
          <cell r="C218"/>
          <cell r="E218"/>
          <cell r="F218"/>
          <cell r="G218"/>
          <cell r="H218"/>
          <cell r="I218"/>
          <cell r="J218"/>
          <cell r="L218"/>
          <cell r="M218"/>
          <cell r="N218"/>
          <cell r="R218"/>
          <cell r="T218"/>
          <cell r="U218"/>
          <cell r="V218"/>
          <cell r="X218" t="str">
            <v>ประมาณการ</v>
          </cell>
          <cell r="Z218"/>
          <cell r="AA218">
            <v>903000</v>
          </cell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>
            <v>0</v>
          </cell>
          <cell r="AT218"/>
          <cell r="AU218"/>
          <cell r="BZ218"/>
          <cell r="CA218"/>
          <cell r="DL218" t="str">
            <v>P3</v>
          </cell>
          <cell r="DM218">
            <v>1</v>
          </cell>
          <cell r="DN218" t="str">
            <v>ประมาณการ</v>
          </cell>
          <cell r="DP218" t="e">
            <v>#VALUE!</v>
          </cell>
          <cell r="DQ218"/>
          <cell r="DR218"/>
          <cell r="DS218"/>
          <cell r="DT218"/>
          <cell r="DU218" t="e">
            <v>#VALUE!</v>
          </cell>
          <cell r="DW218"/>
          <cell r="DX218"/>
          <cell r="DY218"/>
          <cell r="DZ218"/>
          <cell r="EA218"/>
          <cell r="EB218"/>
          <cell r="EC218" t="str">
            <v>ตัด</v>
          </cell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/>
          <cell r="N219"/>
          <cell r="R219"/>
          <cell r="T219"/>
          <cell r="U219"/>
          <cell r="V219"/>
          <cell r="X219" t="str">
            <v>รอแจ้ง</v>
          </cell>
          <cell r="Z219"/>
          <cell r="AA219">
            <v>791368</v>
          </cell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>
            <v>818270.87972000008</v>
          </cell>
          <cell r="AT219"/>
          <cell r="AU219"/>
          <cell r="BZ219"/>
          <cell r="CA219"/>
          <cell r="DL219" t="str">
            <v>P2</v>
          </cell>
          <cell r="DM219">
            <v>3</v>
          </cell>
          <cell r="DN219" t="str">
            <v>รอแจ้ง</v>
          </cell>
          <cell r="DP219" t="e">
            <v>#VALUE!</v>
          </cell>
          <cell r="DQ219" t="e">
            <v>#VALUE!</v>
          </cell>
          <cell r="DR219" t="e">
            <v>#VALUE!</v>
          </cell>
          <cell r="DS219" t="e">
            <v>#VALUE!</v>
          </cell>
          <cell r="DT219"/>
          <cell r="DU219" t="e">
            <v>#VALUE!</v>
          </cell>
          <cell r="DW219"/>
          <cell r="DX219"/>
          <cell r="DY219"/>
          <cell r="DZ219"/>
          <cell r="EA219"/>
          <cell r="EB219"/>
          <cell r="EC219" t="str">
            <v>งานเคลือบ+พิมพ์</v>
          </cell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 t="str">
            <v>รอส่ง</v>
          </cell>
          <cell r="Z220"/>
          <cell r="AA220">
            <v>21000</v>
          </cell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>
            <v>0</v>
          </cell>
          <cell r="AT220"/>
          <cell r="AU220"/>
          <cell r="BZ220"/>
          <cell r="CA220"/>
          <cell r="DL220" t="str">
            <v>P6</v>
          </cell>
          <cell r="DM220">
            <v>4</v>
          </cell>
          <cell r="DN220" t="str">
            <v>รอส่ง</v>
          </cell>
          <cell r="DP220" t="e">
            <v>#VALUE!</v>
          </cell>
          <cell r="DQ220" t="e">
            <v>#VALUE!</v>
          </cell>
          <cell r="DR220" t="e">
            <v>#VALUE!</v>
          </cell>
          <cell r="DS220" t="e">
            <v>#VALUE!</v>
          </cell>
          <cell r="DT220" t="e">
            <v>#VALUE!</v>
          </cell>
          <cell r="DU220" t="e">
            <v>#VALUE!</v>
          </cell>
          <cell r="DW220"/>
          <cell r="DX220"/>
          <cell r="DY220"/>
          <cell r="DZ220"/>
          <cell r="EA220"/>
          <cell r="EB220"/>
          <cell r="EC220" t="str">
            <v>งานเคลือบ+พิมพ์</v>
          </cell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 t="str">
            <v>มีกำหนดส่ง</v>
          </cell>
          <cell r="Z221"/>
          <cell r="AA221">
            <v>803969</v>
          </cell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 t="e">
            <v>#REF!</v>
          </cell>
          <cell r="AT221" t="e">
            <v>#REF!</v>
          </cell>
          <cell r="AU221"/>
          <cell r="BZ221"/>
          <cell r="CA221"/>
          <cell r="DL221" t="str">
            <v>P11</v>
          </cell>
          <cell r="DM221">
            <v>2</v>
          </cell>
          <cell r="DN221" t="str">
            <v>มีกำหนดส่ง</v>
          </cell>
          <cell r="DP221" t="e">
            <v>#VALUE!</v>
          </cell>
          <cell r="DQ221" t="e">
            <v>#VALUE!</v>
          </cell>
          <cell r="DR221"/>
          <cell r="DS221"/>
          <cell r="DT221"/>
          <cell r="DU221" t="e">
            <v>#VALUE!</v>
          </cell>
          <cell r="DW221"/>
          <cell r="DX221"/>
          <cell r="DY221"/>
          <cell r="DZ221"/>
          <cell r="EA221"/>
          <cell r="EB221"/>
          <cell r="EC221" t="str">
            <v>งานเคลือบ+ตัด</v>
          </cell>
          <cell r="ED221"/>
          <cell r="EG221"/>
          <cell r="EH221"/>
          <cell r="EI221"/>
        </row>
        <row r="222">
          <cell r="B222"/>
          <cell r="C222"/>
          <cell r="E222" t="str">
            <v>ผู้สั่งผลิต..................................................</v>
          </cell>
          <cell r="F222"/>
          <cell r="G222"/>
          <cell r="H222"/>
          <cell r="I222" t="str">
            <v xml:space="preserve"> </v>
          </cell>
          <cell r="J222"/>
          <cell r="L222"/>
          <cell r="M222" t="str">
            <v xml:space="preserve"> </v>
          </cell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 t="str">
            <v>P9</v>
          </cell>
          <cell r="DM222">
            <v>3</v>
          </cell>
          <cell r="DN222">
            <v>0</v>
          </cell>
          <cell r="DP222">
            <v>-5</v>
          </cell>
          <cell r="DQ222"/>
          <cell r="DR222">
            <v>-10</v>
          </cell>
          <cell r="DS222">
            <v>-3</v>
          </cell>
          <cell r="DT222">
            <v>-2</v>
          </cell>
          <cell r="DU222">
            <v>-1</v>
          </cell>
          <cell r="DW222">
            <v>0</v>
          </cell>
          <cell r="DX222"/>
          <cell r="DY222"/>
          <cell r="DZ222"/>
          <cell r="EA222"/>
          <cell r="EB222"/>
          <cell r="EC222" t="str">
            <v>งานพิมพ์</v>
          </cell>
          <cell r="ED222"/>
          <cell r="EG222"/>
          <cell r="EH222"/>
          <cell r="EI222"/>
        </row>
        <row r="223">
          <cell r="B223"/>
          <cell r="C223"/>
          <cell r="E223" t="str">
            <v>เจ้าหน้าที่วางแผนการผลิต</v>
          </cell>
          <cell r="F223"/>
          <cell r="G223"/>
          <cell r="H223"/>
          <cell r="I223"/>
          <cell r="J223"/>
          <cell r="L223"/>
          <cell r="M223" t="str">
            <v>ผู้อนุมัติ..................................................</v>
          </cell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 t="str">
            <v xml:space="preserve"> </v>
          </cell>
          <cell r="AU223"/>
          <cell r="BZ223"/>
          <cell r="CA223"/>
          <cell r="DL223" t="str">
            <v>P4</v>
          </cell>
          <cell r="DM223">
            <v>3</v>
          </cell>
          <cell r="DN223">
            <v>0</v>
          </cell>
          <cell r="DP223">
            <v>-5</v>
          </cell>
          <cell r="DQ223"/>
          <cell r="DR223">
            <v>-10</v>
          </cell>
          <cell r="DS223">
            <v>-3</v>
          </cell>
          <cell r="DT223"/>
          <cell r="DU223">
            <v>-2</v>
          </cell>
          <cell r="DW223">
            <v>-1</v>
          </cell>
          <cell r="DX223"/>
          <cell r="DY223"/>
          <cell r="DZ223"/>
          <cell r="EA223"/>
          <cell r="EB223"/>
          <cell r="EC223" t="str">
            <v>งานพิมพ์</v>
          </cell>
          <cell r="ED223"/>
          <cell r="EG223"/>
          <cell r="EH223"/>
          <cell r="EI223"/>
        </row>
        <row r="224">
          <cell r="B224"/>
          <cell r="C224"/>
          <cell r="E224" t="str">
            <v xml:space="preserve">        /         /        .</v>
          </cell>
          <cell r="F224"/>
          <cell r="G224"/>
          <cell r="H224"/>
          <cell r="I224"/>
          <cell r="J224"/>
          <cell r="L224"/>
          <cell r="M224" t="str">
            <v>ผู้จัดการฝ่ายผลิต</v>
          </cell>
          <cell r="N224"/>
          <cell r="R224"/>
          <cell r="T224"/>
          <cell r="U224"/>
          <cell r="V224" t="str">
            <v xml:space="preserve"> </v>
          </cell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 t="str">
            <v>P7</v>
          </cell>
          <cell r="DM224">
            <v>2</v>
          </cell>
          <cell r="DN224">
            <v>0</v>
          </cell>
          <cell r="DP224">
            <v>-5</v>
          </cell>
          <cell r="DQ224"/>
          <cell r="DR224">
            <v>-9</v>
          </cell>
          <cell r="DS224">
            <v>-2</v>
          </cell>
          <cell r="DT224">
            <v>-1</v>
          </cell>
          <cell r="DU224">
            <v>-1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 t="str">
            <v xml:space="preserve">        /         /        .</v>
          </cell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 t="str">
            <v>P8</v>
          </cell>
          <cell r="DM225">
            <v>4</v>
          </cell>
          <cell r="DN225">
            <v>0</v>
          </cell>
          <cell r="DP225">
            <v>-5</v>
          </cell>
          <cell r="DQ225">
            <v>-4</v>
          </cell>
          <cell r="DR225">
            <v>-10</v>
          </cell>
          <cell r="DS225">
            <v>-3</v>
          </cell>
          <cell r="DT225">
            <v>-2</v>
          </cell>
          <cell r="DU225">
            <v>-2</v>
          </cell>
          <cell r="DW225">
            <v>-1</v>
          </cell>
          <cell r="DX225"/>
          <cell r="DY225"/>
          <cell r="DZ225"/>
          <cell r="EA225"/>
          <cell r="EB225"/>
          <cell r="EC225" t="str">
            <v>งานเคลือบ+พิมพ์</v>
          </cell>
          <cell r="ED225"/>
          <cell r="EG225"/>
          <cell r="EH225"/>
          <cell r="EI225"/>
        </row>
        <row r="226">
          <cell r="B226"/>
          <cell r="C226"/>
          <cell r="E226"/>
          <cell r="F226" t="str">
            <v xml:space="preserve"> </v>
          </cell>
          <cell r="G226" t="str">
            <v xml:space="preserve"> </v>
          </cell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 t="str">
            <v>P13</v>
          </cell>
          <cell r="DM226">
            <v>2</v>
          </cell>
          <cell r="DN226">
            <v>0</v>
          </cell>
          <cell r="DP226">
            <v>-5</v>
          </cell>
          <cell r="DQ226"/>
          <cell r="DR226"/>
          <cell r="DS226"/>
          <cell r="DT226"/>
          <cell r="DU226">
            <v>-2</v>
          </cell>
          <cell r="DW226">
            <v>-1</v>
          </cell>
          <cell r="DX226"/>
          <cell r="DY226"/>
          <cell r="DZ226"/>
          <cell r="EA226"/>
          <cell r="EB226"/>
          <cell r="EC226" t="str">
            <v>ตัด</v>
          </cell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 t="str">
            <v xml:space="preserve"> </v>
          </cell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 t="str">
            <v>P10</v>
          </cell>
          <cell r="DM227">
            <v>3</v>
          </cell>
          <cell r="DN227">
            <v>0</v>
          </cell>
          <cell r="DP227">
            <v>-5</v>
          </cell>
          <cell r="DQ227">
            <v>-3</v>
          </cell>
          <cell r="DR227">
            <v>-9</v>
          </cell>
          <cell r="DS227">
            <v>-2</v>
          </cell>
          <cell r="DT227"/>
          <cell r="DU227">
            <v>-1</v>
          </cell>
          <cell r="DW227">
            <v>0</v>
          </cell>
          <cell r="DX227"/>
          <cell r="DY227"/>
          <cell r="DZ227"/>
          <cell r="EA227"/>
          <cell r="EB227"/>
          <cell r="EC227" t="str">
            <v>งานเคลือบ+พิมพ์</v>
          </cell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 t="str">
            <v xml:space="preserve"> </v>
          </cell>
          <cell r="AB228"/>
          <cell r="AC228"/>
          <cell r="AD228"/>
          <cell r="AG228"/>
          <cell r="AI228"/>
          <cell r="AJ228" t="str">
            <v>.</v>
          </cell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 t="str">
            <v>Lead time</v>
          </cell>
          <cell r="DN228"/>
          <cell r="DP228">
            <v>-5</v>
          </cell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 t="str">
            <v>P5.2</v>
          </cell>
          <cell r="DM229">
            <v>4</v>
          </cell>
          <cell r="DN229">
            <v>0</v>
          </cell>
          <cell r="DP229">
            <v>-15</v>
          </cell>
          <cell r="DQ229"/>
          <cell r="DR229">
            <v>-11</v>
          </cell>
          <cell r="DS229">
            <v>-4</v>
          </cell>
          <cell r="DT229">
            <v>-3</v>
          </cell>
          <cell r="DU229">
            <v>-3</v>
          </cell>
          <cell r="DW229">
            <v>-2</v>
          </cell>
          <cell r="DX229">
            <v>-1</v>
          </cell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 t="str">
            <v>P5.3</v>
          </cell>
          <cell r="DM230">
            <v>6</v>
          </cell>
          <cell r="DN230">
            <v>0</v>
          </cell>
          <cell r="DP230">
            <v>-15</v>
          </cell>
          <cell r="DQ230">
            <v>-6</v>
          </cell>
          <cell r="DR230">
            <v>-12</v>
          </cell>
          <cell r="DS230">
            <v>-5</v>
          </cell>
          <cell r="DT230">
            <v>-4</v>
          </cell>
          <cell r="DU230">
            <v>-3</v>
          </cell>
          <cell r="DW230">
            <v>-2</v>
          </cell>
          <cell r="DX230">
            <v>-1</v>
          </cell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 t="str">
            <v xml:space="preserve"> </v>
          </cell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พร้อมส่ง</v>
          </cell>
        </row>
        <row r="27">
          <cell r="DC27" t="str">
            <v>รอตัด</v>
          </cell>
        </row>
        <row r="28">
          <cell r="DC28" t="str">
            <v>พิมพ์ไม่ครบ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พร้อมส่ง</v>
          </cell>
        </row>
        <row r="35">
          <cell r="DC35" t="str">
            <v>พร้อมส่ง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พร้อมส่ง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ผ้าขาว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ผ้าขาว</v>
          </cell>
        </row>
        <row r="62">
          <cell r="DC62" t="str">
            <v>ผ้าขาว</v>
          </cell>
        </row>
        <row r="63">
          <cell r="DC63" t="str">
            <v>ผ้าขาว</v>
          </cell>
        </row>
        <row r="64">
          <cell r="DC64" t="str">
            <v>พร้อมส่ง</v>
          </cell>
        </row>
        <row r="65">
          <cell r="DC65" t="str">
            <v>ยังไม่ได้พิมพ์</v>
          </cell>
        </row>
        <row r="66">
          <cell r="DC66" t="str">
            <v>พร้อมส่ง</v>
          </cell>
        </row>
        <row r="67">
          <cell r="DC67" t="str">
            <v>ยังไม่ได้พิมพ์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รอตัด</v>
          </cell>
        </row>
        <row r="72">
          <cell r="DC72" t="str">
            <v>พร้อมส่ง</v>
          </cell>
        </row>
        <row r="73">
          <cell r="DC73" t="str">
            <v>รอตัด</v>
          </cell>
        </row>
        <row r="74">
          <cell r="DC74" t="str">
            <v>รอตัด</v>
          </cell>
        </row>
        <row r="75">
          <cell r="DC75" t="str">
            <v>รอตัด</v>
          </cell>
        </row>
        <row r="76">
          <cell r="DC76" t="str">
            <v>ยังไม่ได้พิมพ์</v>
          </cell>
        </row>
        <row r="77">
          <cell r="DC77" t="str">
            <v>พร้อมส่ง</v>
          </cell>
        </row>
        <row r="78">
          <cell r="DC78" t="str">
            <v>ยังไม่ได้พิมพ์</v>
          </cell>
        </row>
        <row r="79">
          <cell r="DC79" t="str">
            <v>พร้อมส่ง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พร้อมส่ง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ยังไม่ได้พิมพ์</v>
          </cell>
        </row>
        <row r="89">
          <cell r="DC89" t="str">
            <v>ยังไม่ได้พิมพ์</v>
          </cell>
        </row>
        <row r="90">
          <cell r="DC90" t="str">
            <v>ยังไม่ได้พิมพ์</v>
          </cell>
        </row>
        <row r="91">
          <cell r="DC91" t="str">
            <v>ยังไม่ได้พิมพ์</v>
          </cell>
        </row>
        <row r="92">
          <cell r="DC92" t="str">
            <v>พร้อมส่ง</v>
          </cell>
        </row>
        <row r="93">
          <cell r="DC93" t="str">
            <v>ยังไม่ได้พิมพ์</v>
          </cell>
        </row>
        <row r="94">
          <cell r="DC94" t="str">
            <v>ยังไม่ได้พิมพ์</v>
          </cell>
        </row>
        <row r="95">
          <cell r="DC95" t="str">
            <v>รอแบบ</v>
          </cell>
        </row>
        <row r="96">
          <cell r="DC96" t="str">
            <v>รอแบบ</v>
          </cell>
        </row>
        <row r="97">
          <cell r="DC97" t="str">
            <v>รอแบบ</v>
          </cell>
        </row>
        <row r="98">
          <cell r="DC98" t="str">
            <v>ยังไม่ได้พิมพ์</v>
          </cell>
        </row>
        <row r="99">
          <cell r="DC99" t="str">
            <v>พร้อมส่ง</v>
          </cell>
        </row>
        <row r="100">
          <cell r="DC100" t="str">
            <v>ยังไม่ได้พิมพ์</v>
          </cell>
        </row>
        <row r="101">
          <cell r="DC101" t="str">
            <v>รอแบบ</v>
          </cell>
        </row>
        <row r="102">
          <cell r="DC102" t="str">
            <v>พร้อมส่ง</v>
          </cell>
        </row>
        <row r="103">
          <cell r="DC103" t="str">
            <v>พร้อมส่ง</v>
          </cell>
        </row>
        <row r="104">
          <cell r="DC104" t="str">
            <v>รอตัด</v>
          </cell>
        </row>
        <row r="105">
          <cell r="DC105" t="str">
            <v>พร้อมส่ง</v>
          </cell>
        </row>
        <row r="106">
          <cell r="DC106" t="str">
            <v>พร้อมส่ง</v>
          </cell>
        </row>
        <row r="107">
          <cell r="DC107" t="str">
            <v>รอตัด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รอตัด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รอแบบ</v>
          </cell>
        </row>
        <row r="123">
          <cell r="DC123" t="str">
            <v>พร้อมส่ง</v>
          </cell>
        </row>
        <row r="124">
          <cell r="DC124" t="str">
            <v>พร้อมส่ง</v>
          </cell>
        </row>
        <row r="125">
          <cell r="DC125" t="str">
            <v>รอตัด</v>
          </cell>
        </row>
        <row r="126">
          <cell r="DC126" t="str">
            <v>รอตัด</v>
          </cell>
        </row>
        <row r="127">
          <cell r="DC127" t="str">
            <v>พิมพ์ไม่ครบ</v>
          </cell>
        </row>
        <row r="128">
          <cell r="DC128" t="str">
            <v>ยังไม่ได้พิมพ์</v>
          </cell>
        </row>
        <row r="129">
          <cell r="DC129" t="str">
            <v>ยังไม่ได้พิมพ์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รอแบบ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ผ้าขาว</v>
          </cell>
        </row>
        <row r="147">
          <cell r="DC147" t="str">
            <v>ยังไม่ได้พิมพ์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ผ้าขาว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รอแบบ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รอแบบ</v>
          </cell>
        </row>
        <row r="176">
          <cell r="DC176" t="str">
            <v>พร้อมส่ง</v>
          </cell>
        </row>
        <row r="177">
          <cell r="DC177" t="str">
            <v>ยังไม่ได้พิมพ์</v>
          </cell>
        </row>
        <row r="178">
          <cell r="DC178" t="str">
            <v>พร้อมส่ง</v>
          </cell>
        </row>
        <row r="179">
          <cell r="DC179" t="str">
            <v>รอแบบ</v>
          </cell>
        </row>
        <row r="180">
          <cell r="DC180" t="str">
            <v>พร้อมส่ง</v>
          </cell>
        </row>
        <row r="181">
          <cell r="DC181" t="str">
            <v>พร้อมส่ง</v>
          </cell>
        </row>
        <row r="182">
          <cell r="DC182" t="str">
            <v>ผ้าขาว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พร้อมส่ง</v>
          </cell>
        </row>
        <row r="186">
          <cell r="DC186" t="str">
            <v>ยังไม่ได้พิมพ์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พร้อมส่ง</v>
          </cell>
        </row>
        <row r="190">
          <cell r="DC190" t="str">
            <v>พร้อมส่ง</v>
          </cell>
        </row>
        <row r="191">
          <cell r="DC191" t="str">
            <v>พิมพ์ไม่ครบ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รอแบบ</v>
          </cell>
        </row>
        <row r="199">
          <cell r="DC199" t="str">
            <v>พร้อมส่ง</v>
          </cell>
        </row>
        <row r="200">
          <cell r="DC200" t="str">
            <v>ผ้าขาว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พร้อมส่ง</v>
          </cell>
        </row>
        <row r="204">
          <cell r="DC204" t="str">
            <v>ยังไม่ได้พิมพ์</v>
          </cell>
        </row>
        <row r="205">
          <cell r="DC205" t="str">
            <v>ผ้าขาว</v>
          </cell>
        </row>
        <row r="206">
          <cell r="DC206" t="str">
            <v>พร้อมส่ง</v>
          </cell>
        </row>
        <row r="207">
          <cell r="DC207" t="str">
            <v>ผ้าขาว</v>
          </cell>
        </row>
        <row r="208">
          <cell r="DC208" t="str">
            <v>รอแบบ</v>
          </cell>
        </row>
        <row r="209">
          <cell r="DC209" t="str">
            <v>พร้อมส่ง</v>
          </cell>
        </row>
        <row r="210">
          <cell r="DC210" t="str">
            <v>พร้อมส่ง</v>
          </cell>
        </row>
        <row r="211">
          <cell r="DC211" t="str">
            <v>พร้อมส่ง</v>
          </cell>
        </row>
        <row r="212">
          <cell r="DC212" t="str">
            <v>ยังไม่ได้พิมพ์</v>
          </cell>
        </row>
        <row r="213">
          <cell r="DC213" t="str">
            <v>ผ้าขาว</v>
          </cell>
        </row>
        <row r="214">
          <cell r="DC214" t="str">
            <v>พร้อมส่ง</v>
          </cell>
        </row>
        <row r="215">
          <cell r="DC215" t="str">
            <v>พร้อมส่ง</v>
          </cell>
        </row>
        <row r="216">
          <cell r="DC216"/>
        </row>
        <row r="217">
          <cell r="DC217"/>
        </row>
        <row r="218">
          <cell r="DC218"/>
        </row>
        <row r="219">
          <cell r="DC219" t="str">
            <v xml:space="preserve"> </v>
          </cell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 r:id="rId2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5.368912615741" createdVersion="8" refreshedVersion="8" minRefreshableVersion="3" recordCount="153" xr:uid="{968173B2-8E98-4588-9596-2BBE9B0ECB2F}">
  <cacheSource type="worksheet">
    <worksheetSource ref="A5:AF158" sheet="5-7-68" r:id="rId2"/>
  </cacheSource>
  <cacheFields count="32">
    <cacheField name="วันรับออร์เดอร์/แบบ" numFmtId="187">
      <sharedItems containsDate="1" containsMixedTypes="1" minDate="1899-12-30T00:00:00" maxDate="2025-07-06T00:00:00"/>
    </cacheField>
    <cacheField name="เลขที่ SO" numFmtId="0">
      <sharedItems containsMixedTypes="1" containsNumber="1" containsInteger="1" minValue="0" maxValue="0" count="73">
        <s v="MK68-000834"/>
        <n v="0"/>
        <s v="ใบรับคำสั่งซื้อ"/>
        <s v="ประมาณการ"/>
        <s v="MK68-000830"/>
        <s v="MK68-000811"/>
        <s v="MK68-000812"/>
        <s v="MK68-000831"/>
        <s v="MK68-000864"/>
        <s v="MK68-000861"/>
        <s v="MK68-000862"/>
        <s v="MK68-000866"/>
        <s v="MK68-000680"/>
        <s v="MK68-000851"/>
        <s v="MK68-000796"/>
        <s v="MK68-000609"/>
        <s v="MK68-000741"/>
        <s v="MK68-000854"/>
        <s v="MK68-000853"/>
        <s v="MK68-000806"/>
        <s v="MK68-000801"/>
        <s v="MK68-000810"/>
        <s v="MK68-000694"/>
        <s v="MK68-000672"/>
        <s v="MK68-000675"/>
        <s v="MK68-000676"/>
        <s v="MK68-000671"/>
        <s v="MK68-000673"/>
        <s v="MK68-000674"/>
        <s v="MK68-000693"/>
        <s v="MK68-000742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67"/>
        <s v="MK68-000857"/>
        <s v="MK68-000838"/>
        <s v="MK68-000860"/>
        <s v="MK68-000865 "/>
        <s v="MK68-000859"/>
        <s v="MK68-000850"/>
        <s v="MK68-000805"/>
        <s v="MK68-000804"/>
        <s v="MK68-000833"/>
        <s v="MK68-000856"/>
        <s v="MK67-001617"/>
        <s v="MK67-001642"/>
        <s v="MK67-001643"/>
        <s v="MK66-000701"/>
        <s v="MK68-000703"/>
        <s v="MK68-000640"/>
        <s v="MK68-000784"/>
        <s v="MK68-000852"/>
        <s v="MK68-000378"/>
        <s v="MK67-001490"/>
        <s v="MK68-000839"/>
        <s v="MK68-000816"/>
        <s v="MK68-000817"/>
        <s v="MK68-000818"/>
        <s v="MK68-000819"/>
        <s v="MK68-000820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วีซีเอฟ"/>
        <s v="บจก.เอพีเอ็ม อะโกร"/>
        <s v="บจก.ไทยธรรมดี"/>
        <s v="บจก.ซันฟีด"/>
        <s v="บจก.เอ.เจ.ฟาร์ม่าแล็บ"/>
        <s v="บจก.เบทาโกร"/>
        <s v="ร้านสมคิดพันธุ์ข้าว"/>
        <s v="บจก.บลูฟาโล่"/>
        <s v="บจก.แอมโก้เวท"/>
        <s v="บจก.เอ็นบี"/>
        <s v="บจก.ที.ซี.ยูเนี่ยน อโกรเทค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370.4882592240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370.4882592240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4T00:00:00" maxDate="2025-08-29T00:00:00" count="26">
        <d v="2025-07-10T00:00:00"/>
        <m/>
        <d v="2025-07-17T00:00:00"/>
        <s v="รอแจ้ง"/>
        <d v="2025-07-30T00:00:00"/>
        <d v="2025-07-08T00:00:00"/>
        <d v="2025-07-09T00:00:00"/>
        <d v="2025-07-07T00:00:00"/>
        <d v="2025-07-15T00:00:00"/>
        <d v="2025-07-26T00:00:00"/>
        <d v="2025-07-29T00:00:00"/>
        <d v="2025-07-05T00:00:00"/>
        <d v="2025-07-14T00:00:00"/>
        <d v="2025-07-18T00:00:00"/>
        <d v="2025-07-23T00:00:00"/>
        <s v="รอส่ง"/>
        <d v="2025-07-11T00:00:00"/>
        <d v="2025-07-21T00:00:00"/>
        <d v="2025-07-24T00:00:00"/>
        <d v="2025-08-06T00:00:00"/>
        <d v="2025-08-28T00:00:00"/>
        <d v="2025-07-12T00:00:00"/>
        <d v="2025-07-04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6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08030.28"/>
    </cacheField>
    <cacheField name="Stock" numFmtId="3">
      <sharedItems containsSemiMixedTypes="0" containsString="0" containsNumber="1" minValue="0" maxValue="96601.630000000019"/>
    </cacheField>
    <cacheField name="ค้างทอ" numFmtId="3">
      <sharedItems containsSemiMixedTypes="0" containsString="0" containsNumber="1" minValue="0" maxValue="540066.2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433600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63.435487731484" createdVersion="8" refreshedVersion="8" minRefreshableVersion="3" recordCount="183" xr:uid="{ACD252B6-443E-4356-83DE-FC40244820BB}">
  <cacheSource type="worksheet">
    <worksheetSource ref="A5:AF188" sheet="25-7-68" r:id="rId2"/>
  </cacheSource>
  <cacheFields count="32">
    <cacheField name="วันรับออร์เดอร์/แบบ" numFmtId="187">
      <sharedItems containsDate="1" containsMixedTypes="1" minDate="1899-12-30T00:00:00" maxDate="2025-07-25T00:00:00"/>
    </cacheField>
    <cacheField name="เลขที่ SO" numFmtId="0">
      <sharedItems containsMixedTypes="1" containsNumber="1" containsInteger="1" minValue="0" maxValue="0" count="67">
        <s v="MK68-000920"/>
        <n v="0"/>
        <s v="MK68-000868"/>
        <s v="ประมาณการ"/>
        <s v="MK68-000914"/>
        <s v="MK68-000917"/>
        <s v="MK68-000866"/>
        <s v="MK68-000890"/>
        <s v="MK68-000891"/>
        <s v="MK68-000909"/>
        <s v="MK68-000910"/>
        <s v="MK68-000911"/>
        <s v="MK68-000898"/>
        <s v="MK68-000680"/>
        <s v="MK68-000886"/>
        <s v="MK68-000672"/>
        <s v="MK68-000901"/>
        <s v="MK68-000902"/>
        <s v="MK68-000673"/>
        <s v="MK68-000906"/>
        <s v="MK68-000874"/>
        <s v="MK68-000122"/>
        <s v="MK68-000880"/>
        <s v="MK68-000796"/>
        <s v="MK68-000801"/>
        <s v="MK68-000810"/>
        <s v="MK68-000675"/>
        <s v="MK68-000676"/>
        <s v="MK68-000671"/>
        <s v="MK68-000674"/>
        <s v="MK68-000877"/>
        <s v="MK68-000609"/>
        <s v="MK68-000694"/>
        <s v="MK68-000879"/>
        <s v="MK68-000693"/>
        <s v="MK68-000742"/>
        <s v="MK68-000093"/>
        <s v="MK67-001532"/>
        <s v="MK67-001153"/>
        <s v="MK68-000452"/>
        <s v="ใบรับคำสั่งซื้อ"/>
        <s v="MK67-001236"/>
        <s v="MK67-001396"/>
        <s v="MK68-000912"/>
        <s v="MK68-000867"/>
        <s v="MK68-000905"/>
        <s v="MK68-000903"/>
        <s v="MK68-000904"/>
        <s v="MK68-000798"/>
        <s v="MK68-000918"/>
        <s v="MK68-000919"/>
        <s v="MK68-000892"/>
        <s v="MK68-000893"/>
        <s v="MK68-000804"/>
        <s v="MK67-001617"/>
        <s v="MK67-001642"/>
        <s v="MK67-001643"/>
        <s v="MK66-000701"/>
        <s v="MK68-000640"/>
        <s v="MK68-000378"/>
        <s v="MK67-001490"/>
        <s v="MK68-000888"/>
        <s v="MK68-000922"/>
        <s v="MK68-000921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2">
        <s v="หจก.ปึงเป้งน้ำ"/>
        <n v="0"/>
        <s v="พีมินเนอร์"/>
        <s v="บจก.ซัน ซีเมนต์ โพรเซส"/>
        <s v="โรงสีข้าวธัญญาวัฒน์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วีซีเอฟ"/>
        <s v="บจก.เอสพีเอ็ม อาหารสัตว์"/>
        <s v="บจก.เอพีเอ็ม อะโกร"/>
        <s v="บจก.ไทยธรรมดี"/>
        <s v="บจก.ซันฟีด"/>
        <s v="บจก.เอ.เจ.ฟาร์ม่าแล็บ"/>
        <s v="คุณสมบัติ นิมวชิรวัฒนา"/>
        <s v="บจก.เบทาโกร"/>
        <s v="บจก.เอ็นบี ดิสทริบิวชั่น"/>
        <s v="บจก.แอมโก้เวท"/>
        <s v="บจก.ที.ซี.ยูเนี่ยน อโกรเทค"/>
        <s v="กรมการข้าว"/>
        <s v="บจก.ซิเบลโก้(สบปราบ)"/>
        <s v="พันธุ์ข้าว"/>
        <s v="บจก.น้ำตาลทิพย์สุโขทัย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4259.765177444862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259.7651774448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26T00:00:00" maxDate="2025-08-31T00:00:00" count="20">
        <d v="2025-08-15T00:00:00"/>
        <m/>
        <d v="2025-07-30T00:00:00"/>
        <s v="รอแจ้ง"/>
        <d v="2025-08-14T00:00:00"/>
        <d v="2025-08-25T00:00:00"/>
        <d v="2025-07-26T00:00:00"/>
        <d v="2025-07-29T00:00:00"/>
        <d v="2025-07-31T00:00:00"/>
        <d v="2025-08-02T00:00:00"/>
        <d v="2025-08-05T00:00:00"/>
        <d v="2025-08-07T00:00:00"/>
        <d v="2025-08-09T00:00:00"/>
        <d v="2025-08-16T00:00:00"/>
        <d v="2025-08-19T00:00:00"/>
        <d v="2025-08-30T00:00:00"/>
        <d v="2025-08-20T00:00:00"/>
        <s v="รอส่ง"/>
        <d v="2025-08-06T00:00:00"/>
        <d v="2025-08-18T00:00:00"/>
      </sharedItems>
    </cacheField>
    <cacheField name="จำนวนส่ง" numFmtId="188">
      <sharedItems containsSemiMixedTypes="0" containsString="0" containsNumber="1" containsInteger="1" minValue="0" maxValue="437878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437878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459771.9"/>
    </cacheField>
    <cacheField name="ประเภท" numFmtId="0">
      <sharedItems count="25">
        <s v="WSWT1425800"/>
        <s v="WSWT1625800SM"/>
        <s v="WSWT1725800"/>
        <s v="WSWT1825800"/>
        <s v="WSWT1825800SM"/>
        <s v="WSWT1925800"/>
        <s v="WSWT1921720"/>
        <s v="WSWT1925800SM"/>
        <s v="WSWT19251000SM"/>
        <s v="WSWT2025800SM"/>
        <s v="WSWT2025850"/>
        <s v="WSWT2021750"/>
        <s v="WSWT2025800"/>
        <s v="WSWT2125800"/>
        <s v="WSWT2121670SM"/>
        <s v="WSWT2221940"/>
        <s v="WSWT2325650"/>
        <s v="WSWTSCL05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56751.05663750018"/>
    </cacheField>
    <cacheField name="Stock" numFmtId="3">
      <sharedItems containsSemiMixedTypes="0" containsString="0" containsNumber="1" minValue="0" maxValue="255564.89953000002"/>
    </cacheField>
    <cacheField name="ค้างทอ" numFmtId="3">
      <sharedItems containsSemiMixedTypes="0" containsString="0" containsNumber="1" minValue="0" maxValue="540647.08582000004"/>
    </cacheField>
    <cacheField name="Stock2" numFmtId="3">
      <sharedItems containsSemiMixedTypes="0" containsString="0" containsNumber="1" minValue="0" maxValue="10561.320000000002"/>
    </cacheField>
    <cacheField name="ค้างเคลือบ" numFmtId="3">
      <sharedItems containsSemiMixedTypes="0" containsString="0" containsNumber="1" minValue="0" maxValue="451564.4639000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68.557135995368" createdVersion="8" refreshedVersion="8" minRefreshableVersion="3" recordCount="167" xr:uid="{0924D966-5457-4E10-825E-9AA59C638A79}">
  <cacheSource type="worksheet">
    <worksheetSource ref="A5:AF172" sheet="30-7-68"/>
  </cacheSource>
  <cacheFields count="32">
    <cacheField name="วันรับออร์เดอร์/แบบ" numFmtId="187">
      <sharedItems containsDate="1" containsMixedTypes="1" minDate="1899-12-30T00:00:00" maxDate="2025-07-31T00:00:00"/>
    </cacheField>
    <cacheField name="เลขที่ SO" numFmtId="0">
      <sharedItems containsMixedTypes="1" containsNumber="1" containsInteger="1" minValue="0" maxValue="0" count="63">
        <s v="MK68-000920"/>
        <n v="0"/>
        <s v="MK68-000868"/>
        <s v="ประมาณการ"/>
        <s v="MK68-000917"/>
        <s v="MK68-000890"/>
        <s v="MK68-000891"/>
        <s v="MK68-000909"/>
        <s v="MK68-000910"/>
        <s v="MK68-000911"/>
        <s v="MK68-000898"/>
        <s v="MK68-000680"/>
        <s v="MK68-000672"/>
        <s v="MK68-000901"/>
        <s v="MK68-000902"/>
        <s v="MK68-000673"/>
        <s v="MK68-000906"/>
        <s v="MK68-000874"/>
        <s v="MK68-000928"/>
        <s v="MK68-000880"/>
        <s v="ใบรับคำสั่งซื้อ"/>
        <s v="MK68-000796"/>
        <s v="MK68-000801"/>
        <s v="MK68-000810"/>
        <s v="MK68-000675"/>
        <s v="MK68-000676"/>
        <s v="MK68-000671"/>
        <s v="MK68-000674"/>
        <s v="MK68-000877"/>
        <s v="MK68-000609"/>
        <s v="MK68-000694"/>
        <s v="MK68-000879"/>
        <s v="MK68-000693"/>
        <s v="MK68-000742"/>
        <s v="MK68-000093"/>
        <s v="MK67-001532"/>
        <s v="MK67-001153"/>
        <s v="MK68-000452"/>
        <s v="MK67-001236"/>
        <s v="MK67-001396"/>
        <s v="MK68-000905"/>
        <s v="MK68-000904"/>
        <s v="MK68-000924"/>
        <s v="MK68-000925"/>
        <s v="MK68-000926"/>
        <s v="MK68-000927"/>
        <s v="MK68-000932"/>
        <s v="MK68-000930"/>
        <s v="MK68-000892"/>
        <s v="MK68-000893"/>
        <s v="MK68-000804"/>
        <s v="MK67-001617"/>
        <s v="MK67-001642"/>
        <s v="MK67-001643"/>
        <s v="MK66-000701"/>
        <s v="MK68-000378"/>
        <s v="MK67-001490"/>
        <s v="MK68-000888"/>
        <s v="MK68-000922"/>
        <s v="MK68-000921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0">
        <s v="หจก.ปึงเป้งน้ำ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เอ็นบี ดิสทริบิวชั่น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4259.765177444862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259.7651774448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31T00:00:00" maxDate="2025-08-31T00:00:00" count="17">
        <d v="2025-08-15T00:00:00"/>
        <m/>
        <d v="2025-07-31T00:00:00"/>
        <s v="รอแจ้ง"/>
        <d v="2025-08-14T00:00:00"/>
        <d v="2025-08-25T00:00:00"/>
        <d v="2025-08-02T00:00:00"/>
        <d v="2025-08-05T00:00:00"/>
        <d v="2025-08-07T00:00:00"/>
        <d v="2025-08-09T00:00:00"/>
        <d v="2025-08-16T00:00:00"/>
        <d v="2025-08-19T00:00:00"/>
        <d v="2025-08-30T00:00:00"/>
        <d v="2025-08-20T00:00:00"/>
        <s v="รอส่ง"/>
        <d v="2025-08-06T00:00:00"/>
        <d v="2025-08-18T00:00:00"/>
      </sharedItems>
    </cacheField>
    <cacheField name="จำนวนส่ง" numFmtId="188">
      <sharedItems containsSemiMixedTypes="0" containsString="0" containsNumber="1" containsInteger="1" minValue="0" maxValue="437878"/>
    </cacheField>
    <cacheField name="StockFG" numFmtId="41">
      <sharedItems containsMixedTypes="1" containsNumber="1" containsInteger="1" minValue="0" maxValue="42240"/>
    </cacheField>
    <cacheField name="ค้างตัด" numFmtId="41">
      <sharedItems containsSemiMixedTypes="0" containsString="0" containsNumber="1" containsInteger="1" minValue="0" maxValue="437878"/>
    </cacheField>
    <cacheField name="พิมพ์แล้ว" numFmtId="41">
      <sharedItems containsSemiMixedTypes="0" containsString="0" containsNumber="1" containsInteger="1" minValue="0" maxValue="76256"/>
    </cacheField>
    <cacheField name="ค้างพิมพ์" numFmtId="41">
      <sharedItems containsSemiMixedTypes="0" containsString="0" containsNumber="1" minValue="0" maxValue="459771.9"/>
    </cacheField>
    <cacheField name="ประเภท" numFmtId="0">
      <sharedItems count="21">
        <s v="WSWT1425800"/>
        <s v="WSWT1625800SM"/>
        <s v="WSWT1825800"/>
        <s v="WSWT1825800SM"/>
        <s v="WSWT1925800"/>
        <s v="WSWT1921720"/>
        <s v="WSWT1925800SM"/>
        <s v="WSWT19251000SM"/>
        <s v="WSWT2025800SM"/>
        <s v="WSWT2025850"/>
        <s v="WSWT2025800"/>
        <s v="WSWT2121670SM"/>
        <s v="WSWT2325650"/>
        <s v="WSWTSCL05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67108.07076000003"/>
    </cacheField>
    <cacheField name="Stock" numFmtId="3">
      <sharedItems containsSemiMixedTypes="0" containsString="0" containsNumber="1" minValue="0" maxValue="253600.41390000004"/>
    </cacheField>
    <cacheField name="ค้างทอ" numFmtId="3">
      <sharedItems containsSemiMixedTypes="0" containsString="0" containsNumber="1" minValue="0" maxValue="539922.07076000003"/>
    </cacheField>
    <cacheField name="Stock2" numFmtId="3">
      <sharedItems containsSemiMixedTypes="0" containsString="0" containsNumber="1" minValue="0" maxValue="28778.358595500002"/>
    </cacheField>
    <cacheField name="ค้างเคลือบ" numFmtId="3">
      <sharedItems containsSemiMixedTypes="0" containsString="0" containsNumber="1" minValue="0" maxValue="471087.26390000008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82.46534560185" createdVersion="8" refreshedVersion="8" minRefreshableVersion="3" recordCount="193" xr:uid="{1631AACE-CEE0-4746-B9A6-1F1A87D4F143}">
  <cacheSource type="worksheet">
    <worksheetSource ref="A5:AF198" sheet="13-8-68"/>
  </cacheSource>
  <cacheFields count="32">
    <cacheField name="วันรับออร์เดอร์/แบบ" numFmtId="187">
      <sharedItems containsDate="1" containsMixedTypes="1" minDate="1899-12-30T00:00:00" maxDate="2025-08-14T00:00:00"/>
    </cacheField>
    <cacheField name="เลขที่ SO" numFmtId="0">
      <sharedItems containsMixedTypes="1" containsNumber="1" containsInteger="1" minValue="0" maxValue="0" count="86">
        <s v="MK68-000933"/>
        <s v="MK68-000920"/>
        <n v="0"/>
        <s v="MK68-000868"/>
        <s v="ประมาณการ"/>
        <s v="MK68-000958"/>
        <s v="MK68-000917"/>
        <s v="MK68-000973"/>
        <s v="MK68-000974"/>
        <s v="MK68-000951"/>
        <s v="ใบรับคำสั่งซื้อ"/>
        <s v="MK68-000910"/>
        <s v="MK68-000988"/>
        <s v="MK68-000989"/>
        <s v="MK68-000944"/>
        <s v="MK68-000945"/>
        <s v="MK68-000953"/>
        <s v="MK68-000954"/>
        <s v="MK68-000959"/>
        <s v="MK68-000967"/>
        <s v="MK68-000680"/>
        <s v="MK68-000960"/>
        <s v="MK68-000957"/>
        <s v="MK68-000956"/>
        <s v="MK68-000966"/>
        <s v="MK68-000676"/>
        <s v="MK68-000810"/>
        <s v="MK68-000994"/>
        <s v="MK68-000952"/>
        <s v="MK68-000880"/>
        <s v="MK68-000962"/>
        <s v="MK68-000879"/>
        <s v="MK68-000963"/>
        <s v="MK68-000990"/>
        <s v="MK68-000902"/>
        <s v="MK68-000961"/>
        <s v="MK68-000796"/>
        <s v="MK68-000801"/>
        <s v="MK68-000675"/>
        <s v="MK68-000671"/>
        <s v="MK68-000673"/>
        <s v="MK68-000674"/>
        <s v="MK68-000877"/>
        <s v="MK68-000609"/>
        <s v="MK68-000693"/>
        <s v="MK68-000093"/>
        <s v="MK67-001532"/>
        <s v="MK67-001153"/>
        <s v="MK68-000742"/>
        <s v="MK68-000694"/>
        <s v="MK68-000452"/>
        <s v="MK67-001236"/>
        <s v="MK67-001396"/>
        <s v="MK68-000905"/>
        <s v="MK68-000965"/>
        <s v="MK68-000924"/>
        <s v="MK68-000925"/>
        <s v="MK68-000926"/>
        <s v="MK68-000927"/>
        <s v="MK68-000991"/>
        <s v="MK68-000946"/>
        <s v="MK68-000992"/>
        <s v="MK68-000986"/>
        <s v="MK68-000930"/>
        <s v="MK68-000950"/>
        <s v="MK68-000949"/>
        <s v="MK68-000703"/>
        <s v="MK68-000943"/>
        <s v="MK68-000892"/>
        <s v="MK68-000893"/>
        <s v="MK68-000804"/>
        <s v="MK67-001617"/>
        <s v="MK67-001642"/>
        <s v="MK67-001643"/>
        <s v="MK66-000701"/>
        <s v="MK68-000971"/>
        <s v="MK68-000972"/>
        <s v="MK68-000964"/>
        <s v="MK68-000378"/>
        <s v="MK67-001490"/>
        <s v="MK68-000969"/>
        <s v="MK68-000955"/>
        <s v="MK68-000995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41">
        <s v="บจก.มารีน ลีดเดอร์"/>
        <s v="หจก.ปึงเป้งน้ำ"/>
        <n v="0"/>
        <s v="พีมินเนอร์"/>
        <s v="บจก.ซัน ซีเมนต์ โพรเซส"/>
        <s v="คุณสมยศ กิตตินราภรณ์"/>
        <s v="บจก.ฟาร์เธอร์ส วิง ซัพพลาย"/>
        <s v="  "/>
        <s v="บจก.ซิเบลโก้(บางเลน)"/>
        <s v="บจก.เอ็มทีเอส"/>
        <s v="บจก.เอ็กเซลเล้นท์"/>
        <s v="บจก.ซีแมน"/>
        <s v="บจก.เพรซิเดนท์ฟลาวมิลล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เอพีเอ็ม อะโกร"/>
        <s v="บจก.วีซีเอฟ"/>
        <s v="คุณนพวินทร์ รัตนเศรษฐ์เมธา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โรงสีข้าวธัญญาวัฒน์"/>
        <s v="ทีเจที"/>
        <s v="บจก.บลูฟาโล่"/>
        <s v="บจก.แอมโก้เวท"/>
        <s v="บจก.เอ็นบี ดิสทริบิวชั่น"/>
        <s v="บจก.ที.ซี.ยูเนี่ยน อโกรเทค"/>
        <s v="พันธุ์ข้าว"/>
        <s v="บจก.ซิเบลโก้(สบปราบ)"/>
        <s v="กลุ่มผู้ผลิตเมล็ดพันธุ์ข้าวศรีนคร"/>
        <s v="โรงสีธัญญกิจ(ราชบุรี)"/>
        <s v="บจก.น้ำตาลทิพย์สุโขทัย"/>
        <s v="บจก.กบินทร์อินทรีย์"/>
        <s v="บจก.ทีพีเค แอ็ดวานซ์ สตาร์ซ"/>
        <s v="คุณธนนท์ อุทัยไพศาลวงศ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13T00:00:00" maxDate="2025-09-26T00:00:00" count="20">
        <d v="2025-08-14T00:00:00"/>
        <d v="2025-08-15T00:00:00"/>
        <m/>
        <s v="รอส่ง"/>
        <s v="รอแจ้ง"/>
        <d v="2025-08-16T00:00:00"/>
        <d v="2025-08-20T00:00:00"/>
        <d v="2025-09-25T00:00:00"/>
        <d v="2025-08-19T00:00:00"/>
        <d v="2025-08-21T00:00:00"/>
        <d v="2025-08-23T00:00:00"/>
        <d v="2025-08-26T00:00:00"/>
        <d v="2025-08-28T00:00:00"/>
        <d v="2025-08-29T00:00:00"/>
        <d v="2025-08-18T00:00:00"/>
        <d v="2025-08-25T00:00:00"/>
        <d v="2025-08-30T00:00:00"/>
        <d v="2025-08-22T00:00:00"/>
        <d v="2025-08-13T00:00:00"/>
        <d v="2025-09-20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MixedTypes="1" containsNumber="1" containsInteger="1" minValue="0" maxValue="49274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154931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0SMFX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10342.51106300007"/>
    </cacheField>
    <cacheField name="Stock" numFmtId="3">
      <sharedItems containsSemiMixedTypes="0" containsString="0" containsNumber="1" minValue="0" maxValue="212564.87469250005"/>
    </cacheField>
    <cacheField name="ค้างทอ" numFmtId="3">
      <sharedItems containsSemiMixedTypes="0" containsString="0" containsNumber="1" minValue="0" maxValue="485461.51106300007"/>
    </cacheField>
    <cacheField name="Stock2" numFmtId="3">
      <sharedItems containsSemiMixedTypes="0" containsString="0" containsNumber="1" minValue="0" maxValue="163183.57"/>
    </cacheField>
    <cacheField name="ค้างเคลือบ" numFmtId="3">
      <sharedItems containsSemiMixedTypes="0" containsString="0" containsNumber="1" minValue="0" maxValue="403861.31445000012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84.36654560185" createdVersion="8" refreshedVersion="8" minRefreshableVersion="3" recordCount="171" xr:uid="{0AC28E9A-F9D6-48E5-8EC6-EEB91D0FA8EA}">
  <cacheSource type="worksheet">
    <worksheetSource ref="A5:AF176" sheet="14-8-68"/>
  </cacheSource>
  <cacheFields count="32">
    <cacheField name="วันรับออร์เดอร์/แบบ" numFmtId="187">
      <sharedItems containsDate="1" containsMixedTypes="1" minDate="1899-12-30T00:00:00" maxDate="2025-08-15T00:00:00"/>
    </cacheField>
    <cacheField name="เลขที่ SO" numFmtId="0">
      <sharedItems containsMixedTypes="1" containsNumber="1" containsInteger="1" minValue="0" maxValue="0" count="80">
        <s v="MK68-000920"/>
        <n v="0"/>
        <s v="MK68-000868"/>
        <s v="ประมาณการ"/>
        <s v="MK68-000974"/>
        <s v="MK68-000951"/>
        <s v="MK68-000996"/>
        <s v="MK68-000988"/>
        <s v="MK68-000910"/>
        <s v="MK68-000989"/>
        <s v="MK68-000944"/>
        <s v="MK68-000945"/>
        <s v="MK68-000953"/>
        <s v="MK68-000954"/>
        <s v="MK68-000959"/>
        <s v="MK68-000967"/>
        <s v="MK68-000680"/>
        <s v="MK68-000973"/>
        <s v="MK68-000960"/>
        <s v="MK68-000957"/>
        <s v="MK68-000956"/>
        <s v="MK68-000966"/>
        <s v="MK68-000676"/>
        <s v="MK68-000810"/>
        <s v="MK68-000994"/>
        <s v="MK68-000952"/>
        <s v="MK68-000880"/>
        <s v="MK68-000962"/>
        <s v="ใบรับคำสั่งซื้อ"/>
        <s v="MK68-000879"/>
        <s v="MK68-000963"/>
        <s v="MK68-000990"/>
        <s v="MK68-000902"/>
        <s v="MK68-000961"/>
        <s v="MK68-000796"/>
        <s v="MK68-000801"/>
        <s v="MK68-000675"/>
        <s v="MK68-000671"/>
        <s v="MK68-000673"/>
        <s v="MK68-000674"/>
        <s v="MK68-000877"/>
        <s v="MK68-000609"/>
        <s v="MK68-000693"/>
        <s v="MK68-000093"/>
        <s v="MK67-001532"/>
        <s v="MK67-001153"/>
        <s v="MK68-000694"/>
        <s v="MK68-000452"/>
        <s v="MK67-001236"/>
        <s v="MK67-001396"/>
        <s v="MK68-000905"/>
        <s v="MK68-000965"/>
        <s v="MK68-000924"/>
        <s v="MK68-000925"/>
        <s v="MK68-000926"/>
        <s v="MK68-000927"/>
        <s v="MK68-000991"/>
        <s v="MK68-000946"/>
        <s v="MK68-000992"/>
        <s v="MK68-000986"/>
        <s v="MK68-000930"/>
        <s v="MK68-000981"/>
        <s v="MK68-000984"/>
        <s v="MK68-000985"/>
        <s v="MK68-000892"/>
        <s v="MK68-000893"/>
        <s v="MK68-000804"/>
        <s v="MK67-001617"/>
        <s v="MK67-001642"/>
        <s v="MK67-001643"/>
        <s v="MK66-000701"/>
        <s v="MK68-000971"/>
        <s v="MK68-000972"/>
        <s v="MK68-000964"/>
        <s v="MK68-000378"/>
        <s v="MK67-001490"/>
        <s v="MK68-000955"/>
        <s v="MK68-000995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9">
        <s v="หจก.ปึงเป้งน้ำ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เอ็กเซลเล้นท์"/>
        <s v="บจก.ซีแมน"/>
        <s v="บจก.เพรซิเดนท์ฟลาวมิลล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เอ็มทีเอส"/>
        <s v="บจก.เอพีเอ็ม อะโกร"/>
        <s v="บจก.วีซีเอฟ"/>
        <s v="คุณนพวินทร์ รัตนเศรษฐ์เมธา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โรงสีข้าวธัญญาวัฒน์"/>
        <s v="ทีเจที"/>
        <s v="บจก.บลูฟาโล่"/>
        <s v="บจก.เอ็นบี ดิสทริบิวชั่น"/>
        <s v="บจก.ทีเจทีเทรดเดอร์"/>
        <s v="บจก.แอมโก้เวท"/>
        <s v="บจก.ที.ซี.ยูเนี่ยน อโกรเทค"/>
        <s v="บจก.ซิเบลโก้(บางเลน)"/>
        <s v="พันธุ์ข้าว"/>
        <s v="บจก.ซิเบลโก้(สบปราบ)"/>
        <s v="กลุ่มผู้ผลิตเมล็ดพันธุ์ข้าวศรีนคร"/>
        <s v="โรงสีธัญญกิจ(ราชบุรี)"/>
        <s v="บจก.น้ำตาลทิพย์สุโขทัย"/>
        <s v="บจก.กบินทร์อินทรีย์"/>
        <s v="คุณธนนท์ อุทัยไพศาลวงศ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13T00:00:00" maxDate="2025-09-26T00:00:00" count="19">
        <d v="2025-08-15T00:00:00"/>
        <m/>
        <s v="รอส่ง"/>
        <s v="รอแจ้ง"/>
        <d v="2025-08-16T00:00:00"/>
        <d v="2025-08-20T00:00:00"/>
        <d v="2025-09-25T00:00:00"/>
        <d v="2025-08-19T00:00:00"/>
        <d v="2025-08-21T00:00:00"/>
        <d v="2025-08-23T00:00:00"/>
        <d v="2025-08-26T00:00:00"/>
        <d v="2025-08-28T00:00:00"/>
        <d v="2025-08-29T00:00:00"/>
        <d v="2025-08-18T00:00:00"/>
        <d v="2025-08-25T00:00:00"/>
        <d v="2025-08-30T00:00:00"/>
        <d v="2025-08-22T00:00:00"/>
        <d v="2025-08-13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MixedTypes="1" containsNumber="1" containsInteger="1" minValue="0" maxValue="507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154931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4">
        <s v="WSWT1425800"/>
        <s v="WSWT1625800SM"/>
        <s v="WSWT1825800"/>
        <s v="WSWT1925800"/>
        <s v="WSWT1921720"/>
        <s v="WSWT1925800SM"/>
        <s v="WSWT19251000SM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0SMFX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491145.96246100008"/>
    </cacheField>
    <cacheField name="Stock" numFmtId="3">
      <sharedItems containsSemiMixedTypes="0" containsString="0" containsNumber="1" minValue="0" maxValue="247915.87469250005"/>
    </cacheField>
    <cacheField name="ค้างทอ" numFmtId="3">
      <sharedItems containsSemiMixedTypes="0" containsString="0" containsNumber="1" minValue="0" maxValue="478183.96246100008"/>
    </cacheField>
    <cacheField name="Stock2" numFmtId="3">
      <sharedItems containsSemiMixedTypes="0" containsString="0" containsNumber="1" minValue="0" maxValue="164287.20000000001"/>
    </cacheField>
    <cacheField name="ค้างเคลือบ" numFmtId="3">
      <sharedItems containsSemiMixedTypes="0" containsString="0" containsNumber="1" minValue="0" maxValue="367036.39445000008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6-25T00:00:00"/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6-23T00:00:00"/>
    <x v="4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5404"/>
    <n v="0"/>
    <x v="3"/>
    <n v="0"/>
    <n v="0"/>
    <n v="0"/>
    <n v="0"/>
    <n v="0"/>
    <s v="ขาด-เกิน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6-19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20566"/>
    <n v="30905.7"/>
    <x v="4"/>
    <n v="27200.415626999998"/>
    <n v="27200.415626999998"/>
    <n v="0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314"/>
    <n v="19686"/>
    <n v="20900"/>
    <n v="0"/>
    <x v="4"/>
    <n v="0"/>
    <n v="0"/>
    <n v="0"/>
    <n v="0"/>
    <n v="0"/>
    <n v="0"/>
  </r>
  <r>
    <s v="ประมาณการ"/>
    <x v="3"/>
    <x v="8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4"/>
    <n v="60000"/>
    <n v="0"/>
    <n v="60000"/>
    <n v="0"/>
    <n v="63000"/>
    <x v="4"/>
    <n v="49453.8"/>
    <n v="5219"/>
    <n v="44234.8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4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30578.41562699999"/>
    <n v="32419.415626999998"/>
    <n v="98159.000000000015"/>
    <n v="0"/>
    <n v="0"/>
    <s v="ระบุในSD"/>
  </r>
  <r>
    <d v="2025-06-25T00:00:00"/>
    <x v="7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3000"/>
    <n v="2794"/>
    <n v="206"/>
    <n v="3300"/>
    <n v="0"/>
    <x v="5"/>
    <n v="0"/>
    <n v="0"/>
    <n v="0"/>
    <n v="0"/>
    <n v="0"/>
    <s v="PDR250207"/>
  </r>
  <r>
    <d v="2025-07-04T00:00:00"/>
    <x v="8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091"/>
    <n v="0"/>
    <n v="5800"/>
    <n v="0"/>
    <x v="5"/>
    <n v="0"/>
    <n v="0"/>
    <n v="0"/>
    <n v="0"/>
    <n v="0"/>
    <n v="0"/>
  </r>
  <r>
    <d v="2025-07-04T00:00:00"/>
    <x v="9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4T00:00:00"/>
    <x v="10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5T00:00:00"/>
    <x v="11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13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72000"/>
    <n v="0"/>
    <n v="572000"/>
    <n v="0"/>
    <n v="600600"/>
    <x v="5"/>
    <n v="535386.28"/>
    <n v="0"/>
    <n v="535386.28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08030.28"/>
    <n v="67964.049999999988"/>
    <n v="540066.23"/>
    <n v="0"/>
    <n v="0"/>
    <s v="ระบุในSD"/>
  </r>
  <r>
    <s v="ประมาณการ"/>
    <x v="3"/>
    <x v="12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4"/>
    <n v="15000"/>
    <n v="0"/>
    <n v="15000"/>
    <n v="0"/>
    <n v="15750"/>
    <x v="6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d v="2025-05-19T00:00:00"/>
    <x v="12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3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0"/>
    <x v="8"/>
    <n v="17602.2"/>
    <n v="0"/>
    <n v="17602.2"/>
    <n v="0"/>
    <n v="0"/>
    <n v="0"/>
  </r>
  <r>
    <d v="2025-07-01T00:00:00"/>
    <x v="13"/>
    <x v="15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d v="2025-06-17T00:00:00"/>
    <x v="14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27"/>
    <n v="0"/>
    <n v="127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3318"/>
    <n v="1682"/>
    <n v="5538"/>
    <n v="0"/>
    <x v="9"/>
    <n v="0"/>
    <n v="0"/>
    <n v="0"/>
    <n v="0"/>
    <n v="0"/>
    <n v="0"/>
  </r>
  <r>
    <d v="2025-06-02T00:00:00"/>
    <x v="16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310.89"/>
    <n v="3310.89"/>
    <n v="0"/>
    <n v="3310.89"/>
    <n v="0"/>
    <n v="0"/>
  </r>
  <r>
    <d v="2025-07-01T00:00:00"/>
    <x v="17"/>
    <x v="17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20200"/>
    <n v="0"/>
    <x v="9"/>
    <n v="0"/>
    <n v="0"/>
    <n v="0"/>
    <n v="0"/>
    <n v="0"/>
    <n v="0"/>
  </r>
  <r>
    <d v="2025-07-01T00:00:00"/>
    <x v="18"/>
    <x v="17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9"/>
    <n v="10756.900000000001"/>
    <n v="10756.900000000001"/>
    <n v="0"/>
    <n v="0"/>
    <n v="10756.900000000001"/>
    <n v="0"/>
  </r>
  <r>
    <d v="2025-07-01T00:00:00"/>
    <x v="18"/>
    <x v="17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378.4500000000007"/>
    <n v="0"/>
    <n v="5378.4500000000007"/>
    <n v="0"/>
    <n v="5378.4500000000007"/>
    <n v="0"/>
  </r>
  <r>
    <d v="2025-06-18T00:00:00"/>
    <x v="19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3310.89"/>
    <n v="0"/>
    <n v="0"/>
  </r>
  <r>
    <d v="2025-07-01T00:00:00"/>
    <x v="18"/>
    <x v="17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3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2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20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0"/>
    <n v="894"/>
    <n v="6000"/>
    <n v="0"/>
    <x v="9"/>
    <n v="0"/>
    <n v="0"/>
    <n v="0"/>
    <n v="0"/>
    <n v="0"/>
    <n v="0"/>
  </r>
  <r>
    <d v="2025-06-19T00:00:00"/>
    <x v="21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250"/>
    <n v="0"/>
    <x v="9"/>
    <n v="0"/>
    <n v="0"/>
    <n v="0"/>
    <n v="0"/>
    <n v="0"/>
    <n v="0"/>
  </r>
  <r>
    <d v="2025-05-22T00:00:00"/>
    <x v="22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9"/>
    <n v="0"/>
    <n v="0"/>
    <n v="0"/>
    <n v="0"/>
    <n v="0"/>
    <s v="ห้ามขาด-ห้ามเกิน"/>
  </r>
  <r>
    <d v="2025-05-19T00:00:00"/>
    <x v="23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9"/>
    <n v="0"/>
    <n v="0"/>
    <n v="0"/>
    <n v="0"/>
    <n v="0"/>
    <n v="0"/>
  </r>
  <r>
    <d v="2025-05-19T00:00:00"/>
    <x v="24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5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6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2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79"/>
    <n v="0"/>
    <n v="179"/>
    <n v="11000"/>
    <n v="0"/>
    <x v="9"/>
    <n v="0"/>
    <n v="0"/>
    <n v="0"/>
    <n v="0"/>
    <n v="0"/>
    <n v="0"/>
  </r>
  <r>
    <d v="2025-05-19T00:00:00"/>
    <x v="27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8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5-21T00:00:00"/>
    <x v="29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0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24T00:00:00"/>
    <x v="31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478.5300000000007"/>
    <n v="0"/>
    <n v="3478.5300000000007"/>
    <n v="0"/>
    <n v="3478.5300000000007"/>
    <n v="0"/>
  </r>
  <r>
    <d v="2025-01-17T00:00:00"/>
    <x v="32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3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5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9"/>
    <n v="0"/>
    <n v="0"/>
    <n v="0"/>
    <n v="0"/>
    <n v="0"/>
    <n v="0"/>
  </r>
  <r>
    <d v="2025-03-04T00:00:00"/>
    <x v="2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3-04T00:00:00"/>
    <x v="2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4-09-06T00:00:00"/>
    <x v="36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37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7789.56000000011"/>
    <n v="17378.68"/>
    <n v="300410.88000000006"/>
    <n v="6621.78"/>
    <n v="311167.78000000009"/>
    <s v="ระบุในSD"/>
  </r>
  <r>
    <s v="ประมาณการ"/>
    <x v="3"/>
    <x v="2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7720"/>
    <n v="10543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7720"/>
    <n v="105437.00000000001"/>
    <n v="0"/>
    <n v="0"/>
    <s v="ระบุในSD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0"/>
    <n v="0"/>
    <n v="2080"/>
    <n v="52080"/>
    <n v="0"/>
    <x v="11"/>
    <n v="0"/>
    <n v="0"/>
    <n v="0"/>
    <n v="0"/>
    <n v="0"/>
    <s v="ห้ามขาด-ห้ามเกิน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40000"/>
    <n v="0"/>
    <n v="40000"/>
    <n v="0"/>
    <n v="42000"/>
    <x v="11"/>
    <n v="41910"/>
    <n v="41910"/>
    <n v="0"/>
    <n v="0"/>
    <n v="0"/>
    <s v="ห้ามขาด-ห้ามเกิน"/>
  </r>
  <r>
    <d v="2025-06-17T00:00:00"/>
    <x v="39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6827"/>
    <n v="0"/>
    <n v="6827"/>
    <n v="0"/>
    <n v="7168.35"/>
    <x v="11"/>
    <n v="7152.9892500000005"/>
    <n v="7152.9892500000005"/>
    <n v="0"/>
    <n v="0"/>
    <n v="0"/>
    <s v="ห้ามขาด-ห้ามเกิน"/>
  </r>
  <r>
    <d v="2025-06-10T00:00:00"/>
    <x v="40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00"/>
    <n v="0"/>
    <x v="11"/>
    <n v="0"/>
    <n v="0"/>
    <n v="0"/>
    <n v="0"/>
    <n v="0"/>
    <s v="ลพบุรี1"/>
  </r>
  <r>
    <d v="2025-06-13T00:00:00"/>
    <x v="41"/>
    <x v="22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d v="2025-06-13T00:00:00"/>
    <x v="41"/>
    <x v="22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d v="2025-06-10T00:00:00"/>
    <x v="42"/>
    <x v="22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5072"/>
    <n v="0"/>
    <n v="5435"/>
    <n v="0"/>
    <x v="11"/>
    <n v="0"/>
    <n v="0"/>
    <n v="0"/>
    <n v="0"/>
    <n v="0"/>
    <s v="ลำพูน"/>
  </r>
  <r>
    <d v="2025-06-13T00:00:00"/>
    <x v="43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80000"/>
    <n v="0"/>
    <n v="80000"/>
    <n v="42215"/>
    <n v="39674.25"/>
    <x v="11"/>
    <n v="42677.193982500001"/>
    <n v="27654"/>
    <n v="15023.193982500001"/>
    <n v="0"/>
    <n v="0"/>
    <s v="ลพบุรี3"/>
  </r>
  <r>
    <d v="2025-06-10T00:00:00"/>
    <x v="40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0"/>
    <n v="0"/>
    <n v="50000"/>
    <n v="0"/>
    <n v="52500"/>
    <x v="11"/>
    <n v="53784.500000000007"/>
    <n v="0"/>
    <n v="53784.500000000007"/>
    <n v="0"/>
    <n v="0"/>
    <s v="ลพบุรี1"/>
  </r>
  <r>
    <d v="2025-06-10T00:00:00"/>
    <x v="44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1"/>
    <n v="32270.700000000004"/>
    <n v="0"/>
    <n v="32270.700000000004"/>
    <n v="0"/>
    <n v="0"/>
    <s v="ลพบุรี1"/>
  </r>
  <r>
    <d v="2025-06-23T00:00:00"/>
    <x v="45"/>
    <x v="22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1"/>
    <n v="5378.4500000000007"/>
    <n v="0"/>
    <n v="5378.4500000000007"/>
    <n v="0"/>
    <n v="0"/>
    <s v="ลพบุรี3"/>
  </r>
  <r>
    <d v="2025-06-23T00:00:00"/>
    <x v="45"/>
    <x v="22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40000"/>
    <n v="0"/>
    <n v="40000"/>
    <n v="0"/>
    <n v="42000"/>
    <x v="11"/>
    <n v="43027.600000000006"/>
    <n v="0"/>
    <n v="43027.600000000006"/>
    <n v="0"/>
    <n v="0"/>
    <s v="ลพบุรี3"/>
  </r>
  <r>
    <d v="2025-07-04T00:00:00"/>
    <x v="46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1"/>
    <n v="4679.9500000000007"/>
    <n v="0"/>
    <n v="4679.9500000000007"/>
    <n v="0"/>
    <n v="0"/>
    <n v="0"/>
  </r>
  <r>
    <d v="2025-07-02T00:00:00"/>
    <x v="47"/>
    <x v="22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3000"/>
    <n v="0"/>
    <n v="13000"/>
    <n v="0"/>
    <n v="13650"/>
    <x v="11"/>
    <n v="13983.970000000001"/>
    <n v="0"/>
    <n v="13983.970000000001"/>
    <n v="0"/>
    <n v="0"/>
    <s v="หนองบุญมาก"/>
  </r>
  <r>
    <d v="2025-06-26T00:00:00"/>
    <x v="48"/>
    <x v="22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6-26T00:00:00"/>
    <x v="48"/>
    <x v="22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313248.50323250011"/>
    <n v="76716.989249999999"/>
    <n v="236531.51398250004"/>
    <n v="0"/>
    <n v="0"/>
    <s v="ระบุในSD"/>
  </r>
  <r>
    <d v="2025-07-03T00:00:00"/>
    <x v="49"/>
    <x v="14"/>
    <s v="ไม่พิมพ์"/>
    <n v="21"/>
    <n v="38"/>
    <s v="ขาว"/>
    <n v="0"/>
    <n v="69"/>
    <s v="±"/>
    <n v="5"/>
    <s v="ไม่"/>
    <n v="22"/>
    <n v="41"/>
    <n v="40"/>
    <n v="554.10389308031984"/>
    <n v="0"/>
    <n v="554.10389308031984"/>
    <s v="500กระสอบ"/>
    <x v="12"/>
    <n v="25000"/>
    <n v="100"/>
    <n v="24900"/>
    <n v="0"/>
    <n v="0"/>
    <x v="12"/>
    <n v="27480.386999999999"/>
    <n v="8894"/>
    <n v="18586.386999999999"/>
    <n v="0"/>
    <n v="0"/>
    <n v="0"/>
  </r>
  <r>
    <s v="ประมาณการ"/>
    <x v="3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5000"/>
    <n v="0"/>
    <n v="15000"/>
    <n v="0"/>
    <n v="0"/>
    <x v="12"/>
    <n v="16554.45"/>
    <n v="0"/>
    <n v="16554.45"/>
    <n v="0"/>
    <n v="0"/>
    <n v="0"/>
  </r>
  <r>
    <d v="2025-07-04T00:00:00"/>
    <x v="50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2"/>
    <n v="10000"/>
    <n v="0"/>
    <n v="10000"/>
    <n v="0"/>
    <n v="10500"/>
    <x v="12"/>
    <n v="9918.7000000000007"/>
    <n v="9918.7000000000007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53953.536999999997"/>
    <n v="18812.7"/>
    <n v="35140.837"/>
    <n v="0"/>
    <n v="0"/>
    <s v="ระบุในSD"/>
  </r>
  <r>
    <d v="2025-07-03T00:00:00"/>
    <x v="51"/>
    <x v="23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6"/>
    <n v="6000"/>
    <n v="0"/>
    <n v="6000"/>
    <n v="0"/>
    <n v="6300"/>
    <x v="13"/>
    <n v="5951.22"/>
    <n v="5951.22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5951.22"/>
    <n v="5951.22"/>
    <n v="0"/>
    <n v="0"/>
    <n v="0"/>
    <s v="ระบุในSD"/>
  </r>
  <r>
    <d v="2025-07-01T00:00:00"/>
    <x v="52"/>
    <x v="18"/>
    <s v="โมโม่ 402"/>
    <n v="21"/>
    <n v="38"/>
    <s v="ขาว"/>
    <s v="ใส"/>
    <n v="100"/>
    <s v="±"/>
    <n v="5"/>
    <s v="จับจีบ"/>
    <n v="22"/>
    <n v="40"/>
    <n v="40"/>
    <n v="0.260524898304"/>
    <n v="0"/>
    <n v="0.260524898304"/>
    <s v="500กระสอบแบน"/>
    <x v="7"/>
    <n v="5000"/>
    <n v="4988"/>
    <n v="12"/>
    <n v="5400"/>
    <n v="0"/>
    <x v="14"/>
    <n v="0"/>
    <n v="0"/>
    <n v="0"/>
    <n v="0"/>
    <n v="0"/>
    <n v="0"/>
  </r>
  <r>
    <d v="2025-06-18T00:00:00"/>
    <x v="53"/>
    <x v="18"/>
    <s v="ฟีล กู๊ด 801"/>
    <n v="21"/>
    <n v="38"/>
    <s v="ขาว"/>
    <s v="ใส"/>
    <n v="102"/>
    <s v="±"/>
    <n v="5"/>
    <s v="บิด"/>
    <n v="22"/>
    <n v="40"/>
    <n v="40"/>
    <n v="57.250346402303983"/>
    <n v="0"/>
    <n v="57.250346402303983"/>
    <s v="500กระสอบแบน"/>
    <x v="7"/>
    <n v="3000"/>
    <n v="363"/>
    <n v="2637"/>
    <n v="3500"/>
    <n v="0"/>
    <x v="14"/>
    <n v="0"/>
    <n v="0"/>
    <n v="0"/>
    <n v="0"/>
    <n v="0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1.506516341759998"/>
    <n v="0"/>
    <n v="11.506516341759998"/>
    <s v="500กระสอบแบน"/>
    <x v="6"/>
    <n v="1000"/>
    <n v="470"/>
    <n v="530"/>
    <n v="8250"/>
    <n v="0"/>
    <x v="14"/>
    <n v="0"/>
    <n v="0"/>
    <n v="0"/>
    <n v="0"/>
    <n v="0"/>
    <n v="0"/>
  </r>
  <r>
    <d v="2025-06-25T00:00:00"/>
    <x v="55"/>
    <x v="14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21"/>
    <n v="10000"/>
    <n v="0"/>
    <n v="10000"/>
    <n v="0"/>
    <n v="10500"/>
    <x v="14"/>
    <n v="10756.900000000001"/>
    <n v="10756.900000000001"/>
    <n v="0"/>
    <n v="10756.900000000001"/>
    <n v="0"/>
    <n v="0"/>
  </r>
  <r>
    <d v="2025-07-03T00:00:00"/>
    <x v="56"/>
    <x v="24"/>
    <s v="เมอร์รี่ 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d v="2025-07-03T00:00:00"/>
    <x v="56"/>
    <x v="24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s v="ประมาณการ"/>
    <x v="3"/>
    <x v="2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300000"/>
    <n v="0"/>
    <n v="300000"/>
    <n v="0"/>
    <n v="315000"/>
    <x v="14"/>
    <n v="322707"/>
    <n v="48000"/>
    <n v="274707"/>
    <n v="0"/>
    <n v="322707"/>
    <n v="0"/>
  </r>
  <r>
    <s v="ประมาณการ"/>
    <x v="3"/>
    <x v="26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0"/>
    <n v="10756.900000000001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3"/>
    <n v="7000"/>
    <n v="0"/>
    <n v="7000"/>
    <n v="0"/>
    <n v="7350"/>
    <x v="14"/>
    <n v="7725.41"/>
    <n v="7725.41"/>
    <n v="0"/>
    <n v="0"/>
    <n v="7725.41"/>
    <n v="0"/>
  </r>
  <r>
    <d v="2024-12-02T00:00:00"/>
    <x v="5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8605.52"/>
    <n v="0"/>
    <n v="0"/>
    <n v="8605.52"/>
    <n v="0"/>
  </r>
  <r>
    <d v="2024-12-05T00:00:00"/>
    <x v="5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60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2025-05-23T00:00:00"/>
    <x v="61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44357.75999999995"/>
    <n v="96601.630000000019"/>
    <n v="347756.12999999995"/>
    <n v="10756.900000000001"/>
    <n v="433600.86"/>
    <s v="ระบุในSD"/>
  </r>
  <r>
    <d v="1900-01-08T00:00:00"/>
    <x v="62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5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6-12T00:00:00"/>
    <x v="63"/>
    <x v="29"/>
    <s v="OPAL CA3(ถุงในดำ)"/>
    <n v="23"/>
    <n v="34"/>
    <s v="ขาว"/>
    <n v="0"/>
    <n v="68"/>
    <s v="±"/>
    <n v="5"/>
    <s v="ไม่"/>
    <n v="24"/>
    <n v="37"/>
    <n v="50"/>
    <n v="8.2154158272000011"/>
    <n v="0"/>
    <n v="8.2154158272000011"/>
    <s v="มัด100"/>
    <x v="6"/>
    <n v="6500"/>
    <n v="6200"/>
    <n v="300"/>
    <n v="6700"/>
    <n v="0"/>
    <x v="16"/>
    <n v="0"/>
    <n v="0"/>
    <n v="0"/>
    <n v="0"/>
    <n v="0"/>
    <n v="0"/>
  </r>
  <r>
    <d v="2025-06-12T00:00:00"/>
    <x v="63"/>
    <x v="29"/>
    <s v="EXCELBLEND S50(ถุงในดำ)"/>
    <n v="23"/>
    <n v="34"/>
    <s v="ขาว"/>
    <n v="0"/>
    <n v="68"/>
    <s v="±"/>
    <n v="5"/>
    <s v="ไม่"/>
    <n v="24"/>
    <n v="37"/>
    <n v="50"/>
    <n v="12.432662618496"/>
    <n v="0"/>
    <n v="12.432662618496"/>
    <s v="มัด100"/>
    <x v="6"/>
    <n v="6500"/>
    <n v="6046"/>
    <n v="454"/>
    <n v="6700"/>
    <n v="0"/>
    <x v="16"/>
    <n v="0"/>
    <n v="0"/>
    <n v="0"/>
    <n v="0"/>
    <n v="0"/>
    <n v="0"/>
  </r>
  <r>
    <d v="2025-06-12T00:00:00"/>
    <x v="6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6"/>
    <n v="7000"/>
    <n v="0"/>
    <n v="7000"/>
    <n v="7355"/>
    <n v="0"/>
    <x v="16"/>
    <n v="0"/>
    <n v="0"/>
    <n v="0"/>
    <n v="0"/>
    <n v="0"/>
    <n v="0"/>
  </r>
  <r>
    <s v="ประมาณการ"/>
    <x v="3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3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4"/>
    <n v="30000"/>
    <n v="0"/>
    <n v="30000"/>
    <n v="0"/>
    <n v="31500"/>
    <x v="16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69430.900000000009"/>
    <n v="29756.100000000002"/>
    <n v="39674.800000000003"/>
    <n v="0"/>
    <n v="0"/>
    <s v="ระบุในSD"/>
  </r>
  <r>
    <s v="ประมาณการ"/>
    <x v="3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7-01T00:00:00"/>
    <x v="64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7327"/>
    <n v="3429.9000000000015"/>
    <n v="0"/>
    <n v="0"/>
    <s v="ด้านคู่1ม้วนใช้ได้"/>
  </r>
  <r>
    <d v="2025-07-01T00:00:00"/>
    <x v="64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5250"/>
    <x v="18"/>
    <n v="5378.4500000000007"/>
    <n v="0"/>
    <n v="5378.4500000000007"/>
    <n v="0"/>
    <n v="0"/>
    <n v="0"/>
  </r>
  <r>
    <d v="2025-03-11T00:00:00"/>
    <x v="65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7294.86"/>
    <n v="8486.51"/>
    <n v="8808.3500000000022"/>
    <n v="1159.5100000000002"/>
    <n v="0"/>
    <s v="ระบุในSD"/>
  </r>
  <r>
    <d v="2024-11-05T00:00:00"/>
    <x v="66"/>
    <x v="0"/>
    <s v="Blue for Refine sugar"/>
    <n v="23"/>
    <n v="37"/>
    <s v="ขาว"/>
    <n v="0"/>
    <n v="130"/>
    <s v="±"/>
    <n v="5"/>
    <s v="บิด"/>
    <n v="24"/>
    <n v="40"/>
    <n v="55"/>
    <n v="113.49115882367998"/>
    <n v="0"/>
    <n v="113.49115882367998"/>
    <s v="400แบน"/>
    <x v="22"/>
    <n v="51600"/>
    <n v="48115"/>
    <n v="3485"/>
    <n v="55560"/>
    <n v="0"/>
    <x v="19"/>
    <n v="0"/>
    <n v="0"/>
    <n v="0"/>
    <n v="0"/>
    <n v="0"/>
    <n v="0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3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394.6549118458877"/>
    <n v="0"/>
    <n v="1394.6549118458877"/>
    <s v="400แบน"/>
    <x v="4"/>
    <n v="45000"/>
    <n v="2174"/>
    <n v="42826"/>
    <n v="0"/>
    <n v="44967.3"/>
    <x v="19"/>
    <n v="46067.499940000009"/>
    <n v="46067.499940000009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4370.488259224063"/>
    <n v="0"/>
    <n v="14370.488259224063"/>
    <s v="400แบน"/>
    <x v="3"/>
    <n v="441278"/>
    <n v="0"/>
    <n v="441278"/>
    <n v="0"/>
    <n v="463341.9"/>
    <x v="19"/>
    <n v="474678.33182000002"/>
    <n v="0"/>
    <n v="474678.33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20745.83176000003"/>
    <n v="46067.499940000009"/>
    <n v="474678.33182000002"/>
    <n v="0"/>
    <n v="0"/>
    <s v="ระบุในSD"/>
  </r>
  <r>
    <s v="ประมาณการ"/>
    <x v="3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4"/>
    <n v="8000"/>
    <n v="0"/>
    <n v="8000"/>
    <n v="0"/>
    <n v="8400"/>
    <x v="21"/>
    <n v="9499.6"/>
    <n v="0"/>
    <n v="9499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9499.6"/>
    <n v="0"/>
    <n v="9499.6"/>
    <n v="0"/>
    <n v="0"/>
    <s v="ระบุในSD"/>
  </r>
  <r>
    <d v="2025-07-01T00:00:00"/>
    <x v="2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2"/>
    <n v="11315.7"/>
    <n v="6000"/>
    <n v="5315.7000000000007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11315.7"/>
    <n v="6000"/>
    <n v="5315.7000000000007"/>
    <n v="0"/>
    <n v="0"/>
    <s v="ระบุในSD"/>
  </r>
  <r>
    <s v="ประมาณการ"/>
    <x v="3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3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12433.3"/>
    <n v="12433.3"/>
    <n v="0"/>
    <n v="0"/>
    <n v="0"/>
    <s v="ระบุในSD"/>
  </r>
  <r>
    <d v="2025-06-27T00:00:00"/>
    <x v="67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0000"/>
    <n v="7386"/>
    <n v="2614"/>
    <n v="12414"/>
    <n v="0"/>
    <x v="24"/>
    <n v="0"/>
    <n v="0"/>
    <n v="0"/>
    <n v="0"/>
    <n v="0"/>
    <s v="ห้ามขาด-เกินได้5%"/>
  </r>
  <r>
    <d v="2025-06-24T00:00:00"/>
    <x v="6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4"/>
    <n v="18649.949999999997"/>
    <n v="9788"/>
    <n v="8861.9499999999971"/>
    <n v="0"/>
    <n v="18649.949999999997"/>
    <s v="ห้ามขาด-เกินได้5%"/>
  </r>
  <r>
    <d v="2025-06-24T00:00:00"/>
    <x v="69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"/>
    <n v="0"/>
    <n v="1500"/>
    <n v="0"/>
    <n v="1575"/>
    <x v="24"/>
    <n v="1864.9949999999999"/>
    <n v="0"/>
    <n v="1864.9949999999999"/>
    <n v="0"/>
    <n v="1864.9949999999999"/>
    <n v="0"/>
  </r>
  <r>
    <d v="2025-06-24T00:00:00"/>
    <x v="70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4"/>
    <n v="37299.899999999994"/>
    <n v="0"/>
    <n v="37299.899999999994"/>
    <n v="0"/>
    <n v="37299.899999999994"/>
    <n v="0"/>
  </r>
  <r>
    <d v="2025-06-24T00:00:00"/>
    <x v="71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4"/>
    <n v="37299.899999999994"/>
    <n v="0"/>
    <n v="37299.899999999994"/>
    <n v="0"/>
    <n v="37299.899999999994"/>
    <n v="0"/>
  </r>
  <r>
    <s v="ประมาณการ"/>
    <x v="3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4"/>
    <n v="24866.6"/>
    <n v="0"/>
    <n v="24866.6"/>
    <n v="0"/>
    <n v="24866.6"/>
    <n v="0"/>
  </r>
  <r>
    <d v="2025-06-24T00:00:00"/>
    <x v="72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20000"/>
    <n v="0"/>
    <n v="20000"/>
    <n v="0"/>
    <n v="21000"/>
    <x v="24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144847.94499999998"/>
    <n v="9788"/>
    <n v="135059.94499999998"/>
    <n v="0"/>
    <n v="144847.94499999998"/>
    <s v="ระบุในSD"/>
  </r>
  <r>
    <s v="ประมาณการ"/>
    <x v="3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25"/>
    <n v="6775.4500000000007"/>
    <n v="6775.4500000000007"/>
    <n v="0"/>
    <n v="0"/>
    <n v="6775.4500000000007"/>
    <n v="0"/>
  </r>
  <r>
    <s v="ประมาณการ"/>
    <x v="3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5"/>
    <n v="59372.5"/>
    <n v="4500"/>
    <n v="54872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47.95"/>
    <n v="11275.45"/>
    <n v="54872.5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d v="2025-07-22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0"/>
    <n v="6565.9000000000005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2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0"/>
    <n v="3702.0499999999997"/>
    <n v="0"/>
    <n v="3702.0499999999997"/>
    <s v="ระบุในSD"/>
  </r>
  <r>
    <d v="2025-07-19T00:00:00"/>
    <x v="4"/>
    <x v="4"/>
    <s v="LUNG SHIN 12 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2"/>
    <n v="30250"/>
    <n v="0"/>
    <n v="30250"/>
    <n v="0"/>
    <n v="31762.5"/>
    <x v="2"/>
    <n v="23242.587500000001"/>
    <n v="23242.587500000001"/>
    <n v="0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23242.587500000001"/>
    <n v="23242.587500000001"/>
    <n v="0"/>
    <n v="0"/>
    <n v="0"/>
    <s v="ระบุในSD"/>
  </r>
  <r>
    <s v="ประมาณการ"/>
    <x v="3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3"/>
    <n v="13201.65"/>
    <n v="6301"/>
    <n v="6900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6301"/>
    <n v="6900.65"/>
    <n v="0"/>
    <n v="0"/>
    <s v="ระบุในSD"/>
  </r>
  <r>
    <d v="2025-07-22T00:00:00"/>
    <x v="5"/>
    <x v="7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4"/>
    <n v="8801.1"/>
    <n v="6990"/>
    <n v="1811.1000000000004"/>
    <n v="1997"/>
    <n v="6804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6990"/>
    <n v="1811.1000000000004"/>
    <n v="1997"/>
    <n v="6804.1"/>
    <s v="ระบุในSD"/>
  </r>
  <r>
    <s v="ประมาณการ"/>
    <x v="3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5"/>
    <n v="88010.999999999985"/>
    <n v="56115"/>
    <n v="31895.999999999985"/>
    <n v="0"/>
    <n v="0"/>
    <n v="0"/>
  </r>
  <r>
    <s v="ประมาณการ"/>
    <x v="3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5"/>
    <n v="18501.714330000003"/>
    <n v="18501.714330000003"/>
    <n v="0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176921.51432999998"/>
    <n v="74616.714330000003"/>
    <n v="102304.79999999999"/>
    <n v="0"/>
    <n v="0"/>
    <s v="ระบุในSD"/>
  </r>
  <r>
    <d v="2025-07-05T00:00:00"/>
    <x v="6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6"/>
    <n v="0"/>
    <n v="0"/>
    <n v="0"/>
    <n v="0"/>
    <n v="0"/>
    <s v="PDR250212"/>
  </r>
  <r>
    <d v="2025-07-05T00:00:00"/>
    <x v="6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128"/>
    <n v="0"/>
    <n v="5400"/>
    <n v="0"/>
    <x v="6"/>
    <n v="0"/>
    <n v="0"/>
    <n v="0"/>
    <n v="0"/>
    <n v="0"/>
    <s v="PDR250212"/>
  </r>
  <r>
    <d v="2025-07-05T00:00:00"/>
    <x v="6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49"/>
    <n v="0"/>
    <n v="5400"/>
    <n v="0"/>
    <x v="6"/>
    <n v="0"/>
    <n v="0"/>
    <n v="0"/>
    <n v="0"/>
    <n v="0"/>
    <s v="PDR250212"/>
  </r>
  <r>
    <d v="2025-07-05T00:00:00"/>
    <x v="6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72"/>
    <n v="0"/>
    <n v="5400"/>
    <n v="0"/>
    <x v="6"/>
    <n v="0"/>
    <n v="0"/>
    <n v="0"/>
    <n v="0"/>
    <n v="0"/>
    <s v="PDR250212"/>
  </r>
  <r>
    <d v="2025-07-05T00:00:00"/>
    <x v="6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597"/>
    <n v="403"/>
    <n v="5380"/>
    <n v="0"/>
    <x v="6"/>
    <n v="0"/>
    <n v="0"/>
    <n v="0"/>
    <n v="0"/>
    <n v="0"/>
    <s v="PDR250213"/>
  </r>
  <r>
    <d v="2025-07-05T00:00:00"/>
    <x v="6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72"/>
    <n v="0"/>
    <n v="5400"/>
    <n v="0"/>
    <x v="6"/>
    <n v="0"/>
    <n v="0"/>
    <n v="0"/>
    <n v="0"/>
    <n v="0"/>
    <s v="PDR250213"/>
  </r>
  <r>
    <d v="2025-07-05T00:00:00"/>
    <x v="6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688"/>
    <n v="312"/>
    <n v="5400"/>
    <n v="0"/>
    <x v="6"/>
    <n v="0"/>
    <n v="0"/>
    <n v="0"/>
    <n v="0"/>
    <n v="0"/>
    <s v="PDR250213"/>
  </r>
  <r>
    <d v="2025-07-16T00:00:00"/>
    <x v="7"/>
    <x v="11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220"/>
    <n v="0"/>
    <n v="5400"/>
    <n v="0"/>
    <x v="6"/>
    <n v="0"/>
    <n v="0"/>
    <n v="0"/>
    <n v="0"/>
    <n v="0"/>
    <s v="PDR250226"/>
  </r>
  <r>
    <d v="2025-07-16T00:00:00"/>
    <x v="7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198"/>
    <n v="0"/>
    <x v="6"/>
    <n v="0"/>
    <n v="0"/>
    <n v="0"/>
    <n v="0"/>
    <n v="0"/>
    <s v="PDR250226"/>
  </r>
  <r>
    <d v="2025-07-16T00:00:00"/>
    <x v="7"/>
    <x v="11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5124"/>
    <n v="0"/>
    <n v="5300"/>
    <n v="0"/>
    <x v="6"/>
    <n v="0"/>
    <n v="0"/>
    <n v="0"/>
    <n v="0"/>
    <n v="0"/>
    <s v="PDR250226"/>
  </r>
  <r>
    <d v="2025-07-16T00:00:00"/>
    <x v="8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300"/>
    <n v="0"/>
    <x v="6"/>
    <n v="0"/>
    <n v="0"/>
    <n v="0"/>
    <n v="0"/>
    <n v="0"/>
    <s v="PDR250227"/>
  </r>
  <r>
    <d v="2025-07-16T00:00:00"/>
    <x v="7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00"/>
    <n v="0"/>
    <x v="6"/>
    <n v="0"/>
    <n v="0"/>
    <n v="0"/>
    <n v="0"/>
    <n v="0"/>
    <s v="PDR250228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10000"/>
    <n v="0"/>
    <n v="11110"/>
    <n v="0"/>
    <x v="6"/>
    <n v="0"/>
    <n v="0"/>
    <n v="0"/>
    <n v="0"/>
    <n v="0"/>
    <s v="PDR250228"/>
  </r>
  <r>
    <d v="2025-07-16T00:00:00"/>
    <x v="7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5000"/>
    <n v="0"/>
    <n v="5500"/>
    <n v="0"/>
    <x v="6"/>
    <n v="0"/>
    <n v="0"/>
    <n v="0"/>
    <n v="0"/>
    <n v="0"/>
    <s v="PDR250228"/>
  </r>
  <r>
    <d v="2025-07-16T00:00:00"/>
    <x v="7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5000"/>
    <n v="0"/>
    <n v="5250"/>
    <n v="0"/>
    <x v="6"/>
    <n v="0"/>
    <n v="0"/>
    <n v="0"/>
    <n v="0"/>
    <n v="0"/>
    <s v="PDR250228"/>
  </r>
  <r>
    <d v="2025-07-16T00:00:00"/>
    <x v="8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6"/>
    <n v="0"/>
    <n v="0"/>
    <n v="0"/>
    <n v="0"/>
    <n v="0"/>
    <s v="PDR250229"/>
  </r>
  <r>
    <d v="2025-07-16T00:00:00"/>
    <x v="8"/>
    <x v="11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4679.9500000000007"/>
    <n v="0"/>
    <n v="0"/>
    <n v="0"/>
    <s v="PDR250229"/>
  </r>
  <r>
    <d v="2025-07-16T00:00:00"/>
    <x v="8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6"/>
    <n v="0"/>
    <n v="0"/>
    <n v="0"/>
    <n v="0"/>
    <n v="0"/>
    <s v="PDR250229"/>
  </r>
  <r>
    <d v="2025-07-16T00:00:00"/>
    <x v="8"/>
    <x v="11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300"/>
    <n v="0"/>
    <x v="6"/>
    <n v="0"/>
    <n v="0"/>
    <n v="0"/>
    <n v="0"/>
    <n v="0"/>
    <s v="PDR250229"/>
  </r>
  <r>
    <d v="2025-07-16T00:00:00"/>
    <x v="8"/>
    <x v="11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4679.9500000000007"/>
    <n v="0"/>
    <n v="0"/>
    <n v="0"/>
    <s v="PDR250229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6"/>
    <n v="9359.9000000000015"/>
    <n v="9359.9000000000015"/>
    <n v="0"/>
    <n v="0"/>
    <n v="0"/>
    <s v="PDR250230"/>
  </r>
  <r>
    <d v="2025-07-16T00:00:00"/>
    <x v="7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5000"/>
    <n v="0"/>
    <n v="5800"/>
    <n v="0"/>
    <x v="6"/>
    <n v="0"/>
    <n v="0"/>
    <n v="0"/>
    <n v="0"/>
    <n v="0"/>
    <s v="PDR250230"/>
  </r>
  <r>
    <d v="2025-07-16T00:00:00"/>
    <x v="7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6"/>
    <n v="0"/>
    <n v="0"/>
    <n v="0"/>
    <n v="0"/>
    <n v="0"/>
    <s v="PDR250230"/>
  </r>
  <r>
    <d v="2025-07-16T00:00:00"/>
    <x v="7"/>
    <x v="11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0"/>
  </r>
  <r>
    <d v="2025-07-16T00:00:00"/>
    <x v="8"/>
    <x v="11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1"/>
  </r>
  <r>
    <d v="2025-07-16T00:00:00"/>
    <x v="8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1"/>
  </r>
  <r>
    <d v="2025-07-16T00:00:00"/>
    <x v="8"/>
    <x v="11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0"/>
    <n v="4679.9500000000007"/>
    <n v="0"/>
    <n v="0"/>
    <s v="PDR250231"/>
  </r>
  <r>
    <d v="2025-07-16T00:00:00"/>
    <x v="8"/>
    <x v="11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0"/>
    <n v="4679.9500000000007"/>
    <n v="0"/>
    <n v="0"/>
    <s v="PDR250231"/>
  </r>
  <r>
    <d v="2025-07-19T00:00:00"/>
    <x v="9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00"/>
    <n v="0"/>
    <x v="6"/>
    <n v="0"/>
    <n v="0"/>
    <n v="0"/>
    <n v="0"/>
    <n v="0"/>
    <s v="PDR250235"/>
  </r>
  <r>
    <d v="2025-07-16T00:00:00"/>
    <x v="7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3314"/>
    <n v="1365.9500000000007"/>
    <n v="0"/>
    <n v="0"/>
    <s v="PDR250232"/>
  </r>
  <r>
    <d v="2025-07-16T00:00:00"/>
    <x v="7"/>
    <x v="11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2"/>
  </r>
  <r>
    <d v="2025-07-16T00:00:00"/>
    <x v="7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250"/>
    <n v="0"/>
    <x v="6"/>
    <n v="0"/>
    <n v="0"/>
    <n v="0"/>
    <n v="0"/>
    <n v="0"/>
    <s v="PDR250232"/>
  </r>
  <r>
    <d v="2025-07-19T00:00:00"/>
    <x v="10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6"/>
    <n v="9359.9000000000015"/>
    <n v="0"/>
    <n v="9359.9000000000015"/>
    <n v="0"/>
    <n v="0"/>
    <s v="PDR250236"/>
  </r>
  <r>
    <d v="2025-07-19T00:00:00"/>
    <x v="9"/>
    <x v="11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5200"/>
    <n v="0"/>
    <x v="6"/>
    <n v="0"/>
    <n v="0"/>
    <n v="0"/>
    <n v="0"/>
    <n v="0"/>
    <s v="PDR250237"/>
  </r>
  <r>
    <d v="2025-07-19T00:00:00"/>
    <x v="9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198"/>
    <n v="0"/>
    <x v="6"/>
    <n v="0"/>
    <n v="0"/>
    <n v="0"/>
    <n v="0"/>
    <n v="0"/>
    <s v="PDR250237"/>
  </r>
  <r>
    <d v="2025-07-19T00:00:00"/>
    <x v="9"/>
    <x v="11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000"/>
    <n v="0"/>
    <n v="5250"/>
    <n v="0"/>
    <x v="6"/>
    <n v="0"/>
    <n v="0"/>
    <n v="0"/>
    <n v="0"/>
    <n v="0"/>
    <s v="PDR250243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3"/>
  </r>
  <r>
    <d v="2025-07-16T00:00:00"/>
    <x v="7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3"/>
  </r>
  <r>
    <d v="2025-07-16T00:00:00"/>
    <x v="7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5250"/>
    <n v="0"/>
    <x v="6"/>
    <n v="0"/>
    <n v="0"/>
    <n v="0"/>
    <n v="0"/>
    <n v="0"/>
    <s v="PDR250233"/>
  </r>
  <r>
    <d v="2025-07-16T00:00:00"/>
    <x v="7"/>
    <x v="11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3"/>
  </r>
  <r>
    <d v="2025-07-19T00:00:00"/>
    <x v="9"/>
    <x v="11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8"/>
  </r>
  <r>
    <d v="2025-07-19T00:00:00"/>
    <x v="9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8"/>
  </r>
  <r>
    <d v="2025-07-19T00:00:00"/>
    <x v="9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8"/>
  </r>
  <r>
    <d v="2025-07-19T00:00:00"/>
    <x v="11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10000"/>
    <n v="0"/>
    <n v="10000"/>
    <n v="0"/>
    <n v="0"/>
    <x v="6"/>
    <n v="10477.5"/>
    <n v="0"/>
    <n v="10477.5"/>
    <n v="0"/>
    <n v="0"/>
    <s v="PDR250239"/>
  </r>
  <r>
    <d v="2025-07-19T00:00:00"/>
    <x v="10"/>
    <x v="11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679.9500000000007"/>
    <n v="0"/>
    <n v="4679.9500000000007"/>
    <n v="0"/>
    <n v="0"/>
    <s v="PDR250239"/>
  </r>
  <r>
    <d v="2025-07-19T00:00:00"/>
    <x v="10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679.9500000000007"/>
    <n v="0"/>
    <n v="4679.9500000000007"/>
    <n v="0"/>
    <n v="0"/>
    <s v="PDR250239"/>
  </r>
  <r>
    <d v="2025-07-19T00:00:00"/>
    <x v="10"/>
    <x v="11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5300"/>
    <n v="0"/>
    <x v="6"/>
    <n v="0"/>
    <n v="0"/>
    <n v="0"/>
    <n v="0"/>
    <n v="0"/>
    <s v="PDR250239"/>
  </r>
  <r>
    <d v="2025-07-19T00:00:00"/>
    <x v="10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6"/>
    <n v="9359.9000000000015"/>
    <n v="0"/>
    <n v="9359.9000000000015"/>
    <n v="0"/>
    <n v="0"/>
    <s v="PDR250240"/>
  </r>
  <r>
    <d v="2025-07-19T00:00:00"/>
    <x v="10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000"/>
    <n v="0"/>
    <n v="5250"/>
    <n v="0"/>
    <x v="6"/>
    <n v="0"/>
    <n v="0"/>
    <n v="0"/>
    <n v="0"/>
    <n v="0"/>
    <s v="PDR250240"/>
  </r>
  <r>
    <d v="2025-07-19T00:00:00"/>
    <x v="10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6"/>
    <n v="4679.9500000000007"/>
    <n v="0"/>
    <n v="4679.9500000000007"/>
    <n v="0"/>
    <n v="0"/>
    <s v="PDR250240"/>
  </r>
  <r>
    <d v="2025-07-19T00:00:00"/>
    <x v="10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5200"/>
    <n v="0"/>
    <x v="6"/>
    <n v="0"/>
    <n v="0"/>
    <n v="0"/>
    <n v="0"/>
    <n v="0"/>
    <s v="PDR250240"/>
  </r>
  <r>
    <d v="2025-07-19T00:00:00"/>
    <x v="10"/>
    <x v="11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10000"/>
    <n v="0"/>
    <n v="10000"/>
    <n v="0"/>
    <n v="10500"/>
    <x v="6"/>
    <n v="9359.9000000000015"/>
    <n v="0"/>
    <n v="9359.9000000000015"/>
    <n v="0"/>
    <n v="0"/>
    <s v="PDR250241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250000"/>
    <n v="0"/>
    <n v="250000"/>
    <n v="0"/>
    <n v="262500"/>
    <x v="6"/>
    <n v="233997.50000000003"/>
    <n v="0"/>
    <n v="233997.50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408273.25000000012"/>
    <n v="36073.650000000009"/>
    <n v="372199.6"/>
    <n v="0"/>
    <n v="0"/>
    <s v="ระบุในSD"/>
  </r>
  <r>
    <d v="2025-07-17T00:00:00"/>
    <x v="12"/>
    <x v="12"/>
    <s v="A.C.C.ภาษาอังกฤษ 8-118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2"/>
    <n v="15000"/>
    <n v="0"/>
    <n v="15000"/>
    <n v="0"/>
    <n v="15750"/>
    <x v="7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7"/>
    <n v="11525.250000000002"/>
    <n v="11525.250000000002"/>
    <n v="0"/>
    <n v="0"/>
    <n v="11525.250000000002"/>
    <s v="ระบุในSD"/>
  </r>
  <r>
    <d v="2025-05-19T00:00:00"/>
    <x v="13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7-15T00:00:00"/>
    <x v="14"/>
    <x v="14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20000"/>
    <n v="0"/>
    <n v="22975"/>
    <n v="0"/>
    <x v="9"/>
    <n v="0"/>
    <n v="0"/>
    <n v="0"/>
    <n v="0"/>
    <n v="0"/>
    <n v="0"/>
  </r>
  <r>
    <d v="2025-07-15T00:00:00"/>
    <x v="14"/>
    <x v="14"/>
    <s v="JET 888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4878"/>
    <n v="122"/>
    <n v="5050"/>
    <n v="0"/>
    <x v="9"/>
    <n v="0"/>
    <n v="0"/>
    <n v="0"/>
    <n v="0"/>
    <n v="0"/>
    <n v="0"/>
  </r>
  <r>
    <d v="2025-05-19T00:00:00"/>
    <x v="15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3853"/>
    <n v="0"/>
    <n v="4500"/>
    <n v="0"/>
    <x v="9"/>
    <n v="0"/>
    <n v="0"/>
    <n v="0"/>
    <n v="0"/>
    <n v="0"/>
    <s v="ลบสี"/>
  </r>
  <r>
    <d v="2025-07-19T00:00:00"/>
    <x v="16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9"/>
    <n v="0"/>
    <n v="0"/>
    <n v="0"/>
    <n v="0"/>
    <n v="0"/>
    <s v="ลบสี"/>
  </r>
  <r>
    <d v="2025-07-19T00:00:00"/>
    <x v="16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0"/>
    <n v="10000"/>
    <n v="11409"/>
    <n v="0"/>
    <x v="9"/>
    <n v="0"/>
    <n v="0"/>
    <n v="0"/>
    <n v="0"/>
    <n v="0"/>
    <n v="0"/>
  </r>
  <r>
    <d v="2025-07-19T00:00:00"/>
    <x v="1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0"/>
    <n v="10000"/>
    <n v="11000"/>
    <n v="0"/>
    <x v="9"/>
    <n v="0"/>
    <n v="0"/>
    <n v="0"/>
    <n v="0"/>
    <n v="0"/>
    <n v="0"/>
  </r>
  <r>
    <d v="2025-05-19T00:00:00"/>
    <x v="18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200"/>
    <n v="0"/>
    <x v="9"/>
    <n v="0"/>
    <n v="0"/>
    <n v="0"/>
    <n v="0"/>
    <n v="0"/>
    <n v="0"/>
  </r>
  <r>
    <d v="2025-07-19T00:00:00"/>
    <x v="17"/>
    <x v="13"/>
    <s v="เพอเฟคค์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5280.6600000000008"/>
    <n v="0"/>
    <n v="0"/>
  </r>
  <r>
    <d v="2025-07-19T00:00:00"/>
    <x v="17"/>
    <x v="13"/>
    <s v="เพอเฟคค์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5280.6600000000008"/>
    <n v="0"/>
    <n v="0"/>
  </r>
  <r>
    <d v="2025-07-19T00:00:00"/>
    <x v="19"/>
    <x v="13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0"/>
    <n v="5280.6600000000008"/>
    <n v="0"/>
  </r>
  <r>
    <d v="2025-07-09T00:00:00"/>
    <x v="20"/>
    <x v="15"/>
    <s v="SPM 91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9"/>
    <n v="3310.89"/>
    <n v="3310.89"/>
    <n v="0"/>
    <n v="0"/>
    <n v="3310.89"/>
    <n v="0"/>
  </r>
  <r>
    <d v="2025-01-24T00:00:00"/>
    <x v="21"/>
    <x v="15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9"/>
    <n v="3478.5300000000007"/>
    <n v="0"/>
    <n v="3478.5300000000007"/>
    <n v="0"/>
    <n v="3478.5300000000007"/>
    <n v="0"/>
  </r>
  <r>
    <d v="2025-07-12T00:00:00"/>
    <x v="22"/>
    <x v="16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9"/>
    <n v="4414.5199999999995"/>
    <n v="4414.5199999999995"/>
    <n v="0"/>
    <n v="0"/>
    <n v="4414.5199999999995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5"/>
    <n v="100000"/>
    <n v="0"/>
    <n v="100000"/>
    <n v="0"/>
    <n v="105000"/>
    <x v="9"/>
    <n v="104775.00000000001"/>
    <n v="62750"/>
    <n v="42025.000000000015"/>
    <n v="0"/>
    <n v="104775.00000000001"/>
    <n v="0"/>
  </r>
  <r>
    <s v="ประมาณการ"/>
    <x v="3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5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18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d v="2025-06-17T00:00:00"/>
    <x v="2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7"/>
    <n v="0"/>
    <n v="127"/>
    <n v="6000"/>
    <n v="0"/>
    <x v="9"/>
    <n v="0"/>
    <n v="0"/>
    <n v="0"/>
    <n v="0"/>
    <n v="0"/>
    <n v="0"/>
  </r>
  <r>
    <d v="2025-06-17T00:00:00"/>
    <x v="24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9"/>
    <n v="0"/>
    <n v="0"/>
    <n v="0"/>
    <n v="0"/>
    <n v="0"/>
    <n v="0"/>
  </r>
  <r>
    <d v="2025-06-19T00:00:00"/>
    <x v="25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19T00:00:00"/>
    <x v="26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7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8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18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9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7-12T00:00:00"/>
    <x v="30"/>
    <x v="16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0"/>
    <n v="3310.89"/>
    <n v="0"/>
    <n v="3310.89"/>
    <n v="0"/>
  </r>
  <r>
    <d v="2025-05-05T00:00:00"/>
    <x v="31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5041"/>
    <n v="0"/>
    <n v="5250"/>
    <n v="0"/>
    <x v="9"/>
    <n v="0"/>
    <n v="0"/>
    <n v="0"/>
    <n v="0"/>
    <n v="0"/>
    <n v="0"/>
  </r>
  <r>
    <d v="2025-05-22T00:00:00"/>
    <x v="32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7"/>
    <n v="4000"/>
    <n v="3840"/>
    <n v="160"/>
    <n v="8450"/>
    <n v="0"/>
    <x v="9"/>
    <n v="0"/>
    <n v="0"/>
    <n v="0"/>
    <n v="0"/>
    <n v="0"/>
    <s v="ห้ามขาด-ห้ามเกิน"/>
  </r>
  <r>
    <d v="2025-07-12T00:00:00"/>
    <x v="33"/>
    <x v="16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0"/>
    <n v="4000"/>
    <n v="0"/>
    <n v="4200"/>
    <x v="9"/>
    <n v="4414.5199999999995"/>
    <n v="0"/>
    <n v="4414.5199999999995"/>
    <n v="0"/>
    <n v="4414.5199999999995"/>
    <n v="0"/>
  </r>
  <r>
    <d v="2025-05-21T00:00:00"/>
    <x v="34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31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5"/>
    <x v="15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17T00:00:00"/>
    <x v="36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7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8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8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9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3857"/>
    <n v="143"/>
    <n v="4200"/>
    <n v="0"/>
    <x v="9"/>
    <n v="0"/>
    <n v="0"/>
    <n v="0"/>
    <n v="0"/>
    <n v="0"/>
    <n v="0"/>
  </r>
  <r>
    <d v="2025-03-04T00:00:00"/>
    <x v="40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4010"/>
    <n v="0"/>
    <n v="4470"/>
    <n v="0"/>
    <x v="9"/>
    <n v="0"/>
    <n v="0"/>
    <n v="0"/>
    <n v="0"/>
    <n v="0"/>
    <n v="0"/>
  </r>
  <r>
    <d v="2025-03-04T00:00:00"/>
    <x v="40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65"/>
    <n v="0"/>
    <n v="3300"/>
    <n v="0"/>
    <x v="9"/>
    <n v="0"/>
    <n v="0"/>
    <n v="0"/>
    <n v="0"/>
    <n v="0"/>
    <n v="0"/>
  </r>
  <r>
    <d v="2024-09-06T00:00:00"/>
    <x v="41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42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5568.33000000007"/>
    <n v="86317.39"/>
    <n v="229250.93999999997"/>
    <n v="10561.320000000002"/>
    <n v="305007.01000000007"/>
    <s v="ระบุในSD"/>
  </r>
  <r>
    <s v="ประมาณการ"/>
    <x v="3"/>
    <x v="18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d v="2025-07-19T00:00:00"/>
    <x v="43"/>
    <x v="20"/>
    <s v="SD GOAT"/>
    <n v="20"/>
    <n v="37"/>
    <s v="ขาว"/>
    <n v="0"/>
    <n v="80"/>
    <s v="±"/>
    <n v="5"/>
    <s v="ไม่"/>
    <n v="22"/>
    <n v="40"/>
    <n v="40"/>
    <n v="0"/>
    <n v="0"/>
    <n v="0"/>
    <s v="500กระสอบ"/>
    <x v="6"/>
    <n v="5000"/>
    <n v="5710"/>
    <n v="0"/>
    <n v="5730"/>
    <n v="0"/>
    <x v="11"/>
    <n v="0"/>
    <n v="0"/>
    <n v="0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d v="2025-07-04T00:00:00"/>
    <x v="44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400"/>
    <n v="0"/>
    <x v="12"/>
    <n v="0"/>
    <n v="0"/>
    <n v="0"/>
    <n v="0"/>
    <n v="0"/>
    <n v="0"/>
  </r>
  <r>
    <d v="2025-07-19T00:00:00"/>
    <x v="45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96560"/>
    <n v="26000"/>
    <n v="70560"/>
    <n v="26315"/>
    <n v="73757.25"/>
    <x v="12"/>
    <n v="77279.158687500007"/>
    <n v="77279.158687500007"/>
    <n v="0"/>
    <n v="0"/>
    <n v="0"/>
    <s v="ห้ามขาด-ห้ามเกิน"/>
  </r>
  <r>
    <d v="2025-07-19T00:00:00"/>
    <x v="46"/>
    <x v="13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0000"/>
    <n v="20000"/>
    <n v="0"/>
    <n v="21030"/>
    <n v="0"/>
    <x v="12"/>
    <n v="0"/>
    <n v="0"/>
    <n v="0"/>
    <n v="0"/>
    <n v="0"/>
    <s v="ห้ามขาด-ห้ามเกิน"/>
  </r>
  <r>
    <d v="2025-07-19T00:00:00"/>
    <x v="47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20000"/>
    <n v="0"/>
    <n v="120000"/>
    <n v="14924"/>
    <n v="110329.8"/>
    <x v="12"/>
    <n v="115598.04795000001"/>
    <n v="115598.04795000001"/>
    <n v="0"/>
    <n v="0"/>
    <n v="0"/>
    <s v="ห้ามขาด-ห้ามเกิน"/>
  </r>
  <r>
    <d v="2025-06-17T00:00:00"/>
    <x v="4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800"/>
    <n v="0"/>
    <n v="2800"/>
    <n v="0"/>
    <n v="2940"/>
    <x v="12"/>
    <n v="2933.7000000000003"/>
    <n v="2933.7000000000003"/>
    <n v="0"/>
    <n v="0"/>
    <n v="0"/>
    <s v="ห้ามขาด-ห้ามเกิน"/>
  </r>
  <r>
    <d v="2025-07-24T00:00:00"/>
    <x v="40"/>
    <x v="21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24000"/>
    <n v="0"/>
    <n v="124000"/>
    <n v="0"/>
    <n v="130200"/>
    <x v="12"/>
    <n v="133385.56000000003"/>
    <n v="19359"/>
    <n v="114026.56000000003"/>
    <n v="0"/>
    <n v="0"/>
    <s v="หนองบุญมาก"/>
  </r>
  <r>
    <d v="2025-07-24T00:00:00"/>
    <x v="40"/>
    <x v="21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28000"/>
    <n v="0"/>
    <n v="28000"/>
    <n v="0"/>
    <n v="29400"/>
    <x v="12"/>
    <n v="30119.320000000003"/>
    <n v="0"/>
    <n v="30119.320000000003"/>
    <n v="0"/>
    <n v="0"/>
    <s v="หนองบุญมาก"/>
  </r>
  <r>
    <d v="2025-07-24T00:00:00"/>
    <x v="40"/>
    <x v="21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7000"/>
    <n v="0"/>
    <n v="7000"/>
    <n v="0"/>
    <n v="7350"/>
    <x v="12"/>
    <n v="7529.8300000000008"/>
    <n v="0"/>
    <n v="7529.8300000000008"/>
    <n v="0"/>
    <n v="0"/>
    <s v="หนองบุญมาก"/>
  </r>
  <r>
    <d v="2025-07-24T00:00:00"/>
    <x v="40"/>
    <x v="21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2"/>
    <n v="5378.4500000000007"/>
    <n v="0"/>
    <n v="5378.4500000000007"/>
    <n v="0"/>
    <n v="0"/>
    <s v="หนองบุญมาก"/>
  </r>
  <r>
    <d v="2025-07-24T00:00:00"/>
    <x v="40"/>
    <x v="21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7000"/>
    <n v="0"/>
    <n v="7000"/>
    <n v="0"/>
    <n v="7350"/>
    <x v="12"/>
    <n v="7529.8300000000008"/>
    <n v="0"/>
    <n v="7529.8300000000008"/>
    <n v="0"/>
    <n v="0"/>
    <s v="หนองบุญมาก"/>
  </r>
  <r>
    <d v="2025-07-24T00:00:00"/>
    <x v="40"/>
    <x v="21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4000"/>
    <n v="0"/>
    <n v="14000"/>
    <n v="0"/>
    <n v="14700"/>
    <x v="12"/>
    <n v="15059.660000000002"/>
    <n v="0"/>
    <n v="15059.660000000002"/>
    <n v="0"/>
    <n v="0"/>
    <s v="หนองบุญมาก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250000"/>
    <n v="0"/>
    <n v="250000"/>
    <n v="0"/>
    <n v="262500"/>
    <x v="12"/>
    <n v="261937.50000000003"/>
    <n v="0"/>
    <n v="261937.50000000003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656751.05663750018"/>
    <n v="215169.90663750004"/>
    <n v="441581.15"/>
    <n v="0"/>
    <n v="0"/>
    <s v="ระบุในSD"/>
  </r>
  <r>
    <d v="2025-07-19T00:00:00"/>
    <x v="4"/>
    <x v="4"/>
    <s v="LUNG SHIN ข้าวหอมไทย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4100"/>
    <n v="0"/>
    <n v="4100"/>
    <n v="4300"/>
    <n v="0"/>
    <x v="13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d v="2025-07-22T00:00:00"/>
    <x v="4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7"/>
    <n v="10000"/>
    <n v="10000"/>
    <n v="0"/>
    <n v="10500"/>
    <n v="0"/>
    <x v="14"/>
    <n v="0"/>
    <n v="0"/>
    <n v="0"/>
    <n v="0"/>
    <n v="0"/>
    <n v="0"/>
  </r>
  <r>
    <d v="2025-07-22T00:00:00"/>
    <x v="49"/>
    <x v="22"/>
    <s v="NB FISH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7"/>
    <n v="5000"/>
    <n v="5000"/>
    <n v="0"/>
    <n v="5400"/>
    <n v="0"/>
    <x v="14"/>
    <n v="0"/>
    <n v="0"/>
    <n v="0"/>
    <n v="0"/>
    <n v="0"/>
    <n v="0"/>
  </r>
  <r>
    <d v="2025-07-22T00:00:00"/>
    <x v="50"/>
    <x v="22"/>
    <s v="นิค 103B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7"/>
    <n v="5000"/>
    <n v="3000"/>
    <n v="2000"/>
    <n v="3260"/>
    <n v="1827"/>
    <x v="14"/>
    <n v="1965.2856300000001"/>
    <n v="1965.2856300000001"/>
    <n v="0"/>
    <n v="1965.2856300000001"/>
    <n v="0"/>
    <n v="0"/>
  </r>
  <r>
    <s v="ประมาณการ"/>
    <x v="3"/>
    <x v="22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5"/>
    <n v="40000"/>
    <n v="0"/>
    <n v="40000"/>
    <n v="0"/>
    <n v="42000"/>
    <x v="14"/>
    <n v="43027.600000000006"/>
    <n v="43027.600000000006"/>
    <n v="0"/>
    <n v="0"/>
    <n v="43027.600000000006"/>
    <n v="0"/>
  </r>
  <r>
    <s v="ประมาณการ"/>
    <x v="3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5"/>
    <n v="300000"/>
    <n v="0"/>
    <n v="300000"/>
    <n v="0"/>
    <n v="315000"/>
    <x v="14"/>
    <n v="322707"/>
    <n v="180883"/>
    <n v="141824"/>
    <n v="0"/>
    <n v="322707"/>
    <n v="0"/>
  </r>
  <r>
    <s v="ประมาณการ"/>
    <x v="3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4"/>
    <n v="10756.900000000001"/>
    <n v="10756.900000000001"/>
    <n v="0"/>
    <n v="0"/>
    <n v="10756.900000000001"/>
    <n v="0"/>
  </r>
  <r>
    <d v="2025-07-16T00:00:00"/>
    <x v="51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4"/>
    <n v="3310.89"/>
    <n v="3310.89"/>
    <n v="0"/>
    <n v="0"/>
    <n v="3310.89"/>
    <n v="0"/>
  </r>
  <r>
    <d v="2025-07-16T00:00:00"/>
    <x v="52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4"/>
    <n v="3310.89"/>
    <n v="3310.89"/>
    <n v="0"/>
    <n v="0"/>
    <n v="3310.89"/>
    <n v="0"/>
  </r>
  <r>
    <d v="2025-06-18T00:00:00"/>
    <x v="53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4"/>
    <n v="8310.3338999999996"/>
    <n v="8310.3338999999996"/>
    <n v="0"/>
    <n v="0"/>
    <n v="8310.3338999999996"/>
    <n v="0"/>
  </r>
  <r>
    <d v="2024-12-02T00:00:00"/>
    <x v="5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4000"/>
    <n v="4605.5200000000004"/>
    <n v="0"/>
    <n v="8605.52"/>
    <n v="0"/>
  </r>
  <r>
    <d v="2024-12-05T00:00:00"/>
    <x v="55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6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57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53529.74953000009"/>
    <n v="255564.89953000002"/>
    <n v="197964.85"/>
    <n v="1965.2856300000001"/>
    <n v="451564.46390000003"/>
    <s v="ระบุในSD"/>
  </r>
  <r>
    <d v="1900-01-08T00:00:00"/>
    <x v="58"/>
    <x v="25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7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7-22T00:00:00"/>
    <x v="5"/>
    <x v="7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6"/>
    <n v="5518.15"/>
    <n v="5518.15"/>
    <n v="0"/>
    <n v="0"/>
    <n v="5518.15"/>
    <n v="0"/>
  </r>
  <r>
    <s v="ประมาณการ"/>
    <x v="3"/>
    <x v="26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6"/>
    <n v="29756.100000000002"/>
    <n v="4590"/>
    <n v="2516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35274.25"/>
    <n v="10108.15"/>
    <n v="25166.100000000002"/>
    <n v="0"/>
    <n v="5518.15"/>
    <s v="ระบุในSD"/>
  </r>
  <r>
    <s v="ประมาณการ"/>
    <x v="3"/>
    <x v="27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3-11T00:00:00"/>
    <x v="59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159.5100000000002"/>
    <n v="1159.5100000000002"/>
    <n v="0"/>
    <n v="1159.5100000000002"/>
    <n v="0"/>
    <s v="ระบุในSD"/>
  </r>
  <r>
    <d v="2024-11-05T00:00:00"/>
    <x v="60"/>
    <x v="28"/>
    <s v="Green for white sugar"/>
    <n v="23"/>
    <n v="37"/>
    <s v="ขาว"/>
    <n v="0"/>
    <n v="130"/>
    <s v="±"/>
    <n v="5"/>
    <s v="บิด"/>
    <n v="24"/>
    <n v="40"/>
    <n v="55"/>
    <n v="2930.9051059199996"/>
    <n v="0"/>
    <n v="2930.9051059199996"/>
    <s v="300แบน"/>
    <x v="5"/>
    <n v="100000"/>
    <n v="10000"/>
    <n v="90000"/>
    <n v="0"/>
    <n v="94500"/>
    <x v="19"/>
    <n v="96812.1"/>
    <n v="27186"/>
    <n v="69626.100000000006"/>
    <n v="0"/>
    <n v="0"/>
    <s v="สั่งเวียดนามสำเร็จรูปทั้งหมด"/>
  </r>
  <r>
    <d v="2024-11-05T00:00:00"/>
    <x v="60"/>
    <x v="28"/>
    <s v="Green for white sugar"/>
    <n v="23"/>
    <n v="37"/>
    <s v="ขาว"/>
    <n v="0"/>
    <n v="130"/>
    <s v="±"/>
    <n v="5"/>
    <s v="บิด"/>
    <n v="24"/>
    <n v="40"/>
    <n v="55"/>
    <n v="14259.765177444862"/>
    <n v="0"/>
    <n v="14259.765177444862"/>
    <s v="300แบน"/>
    <x v="3"/>
    <n v="437878"/>
    <n v="0"/>
    <n v="437878"/>
    <n v="0"/>
    <n v="459771.9"/>
    <x v="19"/>
    <n v="471020.98582000006"/>
    <n v="0"/>
    <n v="471020.98582000006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67833.08582000004"/>
    <n v="27186"/>
    <n v="540647.08582000004"/>
    <n v="0"/>
    <n v="0"/>
    <s v="ระบุในSD"/>
  </r>
  <r>
    <s v="ประมาณการ"/>
    <x v="3"/>
    <x v="29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5790"/>
    <n v="3709.6000000000004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5790"/>
    <n v="3709.6000000000004"/>
    <n v="0"/>
    <n v="0"/>
    <s v="ระบุในSD"/>
  </r>
  <r>
    <d v="2025-07-15T00:00:00"/>
    <x v="61"/>
    <x v="30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10000"/>
    <n v="10000"/>
    <n v="0"/>
    <n v="0"/>
    <n v="0"/>
    <x v="21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0"/>
    <n v="0"/>
    <n v="0"/>
    <n v="0"/>
    <n v="0"/>
    <s v="ระบุในSD"/>
  </r>
  <r>
    <s v="ประมาณการ"/>
    <x v="3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d v="2025-07-23T00:00:00"/>
    <x v="62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15000"/>
    <n v="0"/>
    <n v="15000"/>
    <n v="0"/>
    <n v="0"/>
    <x v="23"/>
    <n v="18649.949999999997"/>
    <n v="18649.949999999997"/>
    <n v="0"/>
    <n v="3005"/>
    <n v="15644.949999999997"/>
    <s v="ห้ามขาด-เกินได้5%"/>
  </r>
  <r>
    <d v="2025-07-23T00:00:00"/>
    <x v="63"/>
    <x v="24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1291"/>
    <n v="8709"/>
    <n v="0"/>
    <n v="9144.4500000000007"/>
    <x v="23"/>
    <n v="10828.160969999999"/>
    <n v="10828.160969999999"/>
    <n v="0"/>
    <n v="0"/>
    <n v="10828.160969999999"/>
    <s v="ห้ามขาด-เกินได้5%"/>
  </r>
  <r>
    <d v="2025-06-24T00:00:00"/>
    <x v="6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3"/>
    <n v="24866.6"/>
    <n v="21527"/>
    <n v="3339.5999999999985"/>
    <n v="0"/>
    <n v="24866.6"/>
    <s v="ห้ามขาด-เกินได้5%"/>
  </r>
  <r>
    <d v="2025-07-23T00:00:00"/>
    <x v="65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9"/>
    <n v="15000"/>
    <n v="0"/>
    <n v="15000"/>
    <n v="0"/>
    <n v="0"/>
    <x v="23"/>
    <n v="18649.949999999997"/>
    <n v="0"/>
    <n v="18649.949999999997"/>
    <n v="0"/>
    <n v="18649.949999999997"/>
    <s v="ห้ามขาด-เกินได้5%"/>
  </r>
  <r>
    <s v="ประมาณการ"/>
    <x v="3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97861.260970000003"/>
    <n v="51005.110969999994"/>
    <n v="46856.149999999994"/>
    <n v="3005"/>
    <n v="94856.260970000003"/>
    <s v="ระบุในSD"/>
  </r>
  <r>
    <s v="ประมาณการ"/>
    <x v="3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6775.4500000000007"/>
    <n v="0"/>
    <n v="0"/>
    <n v="6775.4500000000007"/>
    <n v="0"/>
  </r>
  <r>
    <d v="2025-07-19T00:00:00"/>
    <x v="66"/>
    <x v="3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4"/>
    <n v="59372.5"/>
    <n v="22569"/>
    <n v="36803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6147.95"/>
    <n v="29344.45"/>
    <n v="36803.5"/>
    <n v="0"/>
    <n v="6775.4500000000007"/>
    <s v="ระบุในS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d v="2025-07-22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0"/>
    <n v="6565.9000000000005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2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0"/>
    <n v="3702.0499999999997"/>
    <n v="0"/>
    <n v="3702.049999999999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7-22T00:00:00"/>
    <x v="4"/>
    <x v="6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6990"/>
    <n v="1811.1000000000004"/>
    <n v="1997"/>
    <n v="6804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6990"/>
    <n v="1811.1000000000004"/>
    <n v="1997"/>
    <n v="6804.1"/>
    <s v="ระบุในSD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4"/>
    <n v="88010.999999999985"/>
    <n v="56115"/>
    <n v="31895.999999999985"/>
    <n v="0"/>
    <n v="0"/>
    <n v="0"/>
  </r>
  <r>
    <s v="ประมาณการ"/>
    <x v="3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9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4"/>
    <n v="18501.714330000003"/>
    <n v="18501.714330000003"/>
    <n v="0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76921.51432999998"/>
    <n v="74616.714330000003"/>
    <n v="102304.79999999999"/>
    <n v="0"/>
    <n v="0"/>
    <s v="ระบุในSD"/>
  </r>
  <r>
    <d v="2025-07-16T00:00:00"/>
    <x v="5"/>
    <x v="1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20"/>
    <n v="0"/>
    <n v="5400"/>
    <n v="0"/>
    <x v="5"/>
    <n v="0"/>
    <n v="0"/>
    <n v="0"/>
    <n v="0"/>
    <n v="0"/>
    <s v="PDR250226"/>
  </r>
  <r>
    <d v="2025-07-16T00:00:00"/>
    <x v="5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198"/>
    <n v="0"/>
    <x v="5"/>
    <n v="0"/>
    <n v="0"/>
    <n v="0"/>
    <n v="0"/>
    <n v="0"/>
    <s v="PDR250226"/>
  </r>
  <r>
    <d v="2025-07-16T00:00:00"/>
    <x v="5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5124"/>
    <n v="0"/>
    <n v="5300"/>
    <n v="0"/>
    <x v="5"/>
    <n v="0"/>
    <n v="0"/>
    <n v="0"/>
    <n v="0"/>
    <n v="0"/>
    <s v="PDR250226"/>
  </r>
  <r>
    <d v="2025-07-16T00:00:00"/>
    <x v="6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10000"/>
    <n v="0"/>
    <n v="10300"/>
    <n v="0"/>
    <x v="5"/>
    <n v="0"/>
    <n v="0"/>
    <n v="0"/>
    <n v="0"/>
    <n v="0"/>
    <s v="PDR250227"/>
  </r>
  <r>
    <d v="2025-07-16T00:00:00"/>
    <x v="5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00"/>
    <n v="0"/>
    <x v="5"/>
    <n v="0"/>
    <n v="0"/>
    <n v="0"/>
    <n v="0"/>
    <n v="0"/>
    <s v="PDR250228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1110"/>
    <n v="0"/>
    <x v="5"/>
    <n v="0"/>
    <n v="0"/>
    <n v="0"/>
    <n v="0"/>
    <n v="0"/>
    <s v="PDR250228"/>
  </r>
  <r>
    <d v="2025-07-16T00:00:00"/>
    <x v="5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500"/>
    <n v="0"/>
    <x v="5"/>
    <n v="0"/>
    <n v="0"/>
    <n v="0"/>
    <n v="0"/>
    <n v="0"/>
    <s v="PDR250228"/>
  </r>
  <r>
    <d v="2025-07-16T00:00:00"/>
    <x v="5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8"/>
  </r>
  <r>
    <d v="2025-07-16T00:00:00"/>
    <x v="6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9"/>
  </r>
  <r>
    <d v="2025-07-16T00:00:00"/>
    <x v="6"/>
    <x v="10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00"/>
    <n v="0"/>
    <x v="5"/>
    <n v="0"/>
    <n v="0"/>
    <n v="0"/>
    <n v="0"/>
    <n v="0"/>
    <s v="PDR250229"/>
  </r>
  <r>
    <d v="2025-07-16T00:00:00"/>
    <x v="6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9"/>
  </r>
  <r>
    <d v="2025-07-16T00:00:00"/>
    <x v="6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300"/>
    <n v="0"/>
    <x v="5"/>
    <n v="0"/>
    <n v="0"/>
    <n v="0"/>
    <n v="0"/>
    <n v="0"/>
    <s v="PDR250229"/>
  </r>
  <r>
    <d v="2025-07-16T00:00:00"/>
    <x v="6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5"/>
    <n v="0"/>
    <n v="0"/>
    <n v="0"/>
    <n v="0"/>
    <n v="0"/>
    <s v="PDR250229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9359.9000000000015"/>
    <n v="9359.9000000000015"/>
    <n v="0"/>
    <n v="0"/>
    <n v="0"/>
    <s v="PDR250230"/>
  </r>
  <r>
    <d v="2025-07-16T00:00:00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800"/>
    <n v="0"/>
    <x v="5"/>
    <n v="0"/>
    <n v="0"/>
    <n v="0"/>
    <n v="0"/>
    <n v="0"/>
    <s v="PDR250230"/>
  </r>
  <r>
    <d v="2025-07-16T00:00:00"/>
    <x v="5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50"/>
    <n v="0"/>
    <x v="5"/>
    <n v="0"/>
    <n v="0"/>
    <n v="0"/>
    <n v="0"/>
    <n v="0"/>
    <s v="PDR250230"/>
  </r>
  <r>
    <d v="2025-07-16T00:00:00"/>
    <x v="5"/>
    <x v="10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5"/>
    <n v="0"/>
    <n v="0"/>
    <n v="0"/>
    <n v="0"/>
    <n v="0"/>
    <s v="PDR250230"/>
  </r>
  <r>
    <d v="2025-07-16T00:00:00"/>
    <x v="6"/>
    <x v="1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4679.9500000000007"/>
    <n v="0"/>
    <n v="0"/>
    <n v="0"/>
    <s v="PDR250231"/>
  </r>
  <r>
    <d v="2025-07-16T00:00:00"/>
    <x v="6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3561"/>
    <n v="1118.9500000000007"/>
    <n v="0"/>
    <n v="0"/>
    <s v="PDR250231"/>
  </r>
  <r>
    <d v="2025-07-16T00:00:00"/>
    <x v="6"/>
    <x v="10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0"/>
    <n v="4679.9500000000007"/>
    <n v="0"/>
    <n v="0"/>
    <s v="PDR250231"/>
  </r>
  <r>
    <d v="2025-07-16T00:00:00"/>
    <x v="6"/>
    <x v="10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2400"/>
    <n v="2730"/>
    <x v="5"/>
    <n v="2555.2527"/>
    <n v="2555.2527"/>
    <n v="0"/>
    <n v="0"/>
    <n v="0"/>
    <s v="PDR250231"/>
  </r>
  <r>
    <d v="2025-07-19T00:00:00"/>
    <x v="7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00"/>
    <n v="0"/>
    <x v="5"/>
    <n v="0"/>
    <n v="0"/>
    <n v="0"/>
    <n v="0"/>
    <n v="0"/>
    <s v="PDR250235"/>
  </r>
  <r>
    <d v="2025-07-16T00:00:00"/>
    <x v="5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2"/>
  </r>
  <r>
    <d v="2025-07-16T00:00:00"/>
    <x v="5"/>
    <x v="1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2"/>
  </r>
  <r>
    <d v="2025-07-16T00:00:00"/>
    <x v="5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232"/>
  </r>
  <r>
    <d v="2025-07-19T00:00:00"/>
    <x v="8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5000"/>
    <n v="5000"/>
    <n v="10400"/>
    <n v="0"/>
    <x v="5"/>
    <n v="0"/>
    <n v="0"/>
    <n v="0"/>
    <n v="0"/>
    <n v="0"/>
    <s v="PDR250236"/>
  </r>
  <r>
    <d v="2025-07-19T00:00:00"/>
    <x v="7"/>
    <x v="1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5000"/>
    <n v="0"/>
    <n v="5200"/>
    <n v="0"/>
    <x v="5"/>
    <n v="0"/>
    <n v="0"/>
    <n v="0"/>
    <n v="0"/>
    <n v="0"/>
    <s v="PDR250237"/>
  </r>
  <r>
    <d v="2025-07-19T00:00:00"/>
    <x v="7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198"/>
    <n v="0"/>
    <x v="5"/>
    <n v="0"/>
    <n v="0"/>
    <n v="0"/>
    <n v="0"/>
    <n v="0"/>
    <s v="PDR250237"/>
  </r>
  <r>
    <d v="2025-07-19T00:00:00"/>
    <x v="7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4923"/>
    <n v="77"/>
    <n v="5250"/>
    <n v="0"/>
    <x v="5"/>
    <n v="0"/>
    <n v="0"/>
    <n v="0"/>
    <n v="0"/>
    <n v="0"/>
    <s v="PDR250243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3"/>
  </r>
  <r>
    <d v="2025-07-16T00:00:00"/>
    <x v="5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3"/>
  </r>
  <r>
    <d v="2025-07-16T00:00:00"/>
    <x v="5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5"/>
    <n v="0"/>
    <n v="0"/>
    <n v="0"/>
    <n v="0"/>
    <n v="0"/>
    <s v="PDR250233"/>
  </r>
  <r>
    <d v="2025-07-16T00:00:00"/>
    <x v="5"/>
    <x v="10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3"/>
  </r>
  <r>
    <d v="2025-07-19T00:00:00"/>
    <x v="7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8"/>
  </r>
  <r>
    <d v="2025-07-19T00:00:00"/>
    <x v="7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8"/>
  </r>
  <r>
    <d v="2025-07-19T00:00:00"/>
    <x v="7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8"/>
  </r>
  <r>
    <d v="2025-07-19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10000"/>
    <n v="0"/>
    <n v="10000"/>
    <n v="0"/>
    <n v="0"/>
    <x v="5"/>
    <n v="10477.5"/>
    <n v="0"/>
    <n v="10477.5"/>
    <n v="0"/>
    <n v="0"/>
    <s v="PDR250239"/>
  </r>
  <r>
    <d v="2025-07-19T00:00:00"/>
    <x v="8"/>
    <x v="1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679.9500000000007"/>
    <n v="0"/>
    <n v="4679.9500000000007"/>
    <n v="0"/>
    <n v="0"/>
    <s v="PDR250239"/>
  </r>
  <r>
    <d v="2025-07-19T00:00:00"/>
    <x v="8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679.9500000000007"/>
    <n v="0"/>
    <n v="4679.9500000000007"/>
    <n v="0"/>
    <n v="0"/>
    <s v="PDR250239"/>
  </r>
  <r>
    <d v="2025-07-19T00:00:00"/>
    <x v="8"/>
    <x v="10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5300"/>
    <n v="0"/>
    <x v="5"/>
    <n v="0"/>
    <n v="0"/>
    <n v="0"/>
    <n v="0"/>
    <n v="0"/>
    <s v="PDR250239"/>
  </r>
  <r>
    <d v="2025-07-19T00:00:00"/>
    <x v="8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240"/>
  </r>
  <r>
    <d v="2025-07-19T00:00:00"/>
    <x v="8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5000"/>
    <n v="0"/>
    <n v="5250"/>
    <n v="0"/>
    <x v="5"/>
    <n v="0"/>
    <n v="0"/>
    <n v="0"/>
    <n v="0"/>
    <n v="0"/>
    <s v="PDR250240"/>
  </r>
  <r>
    <d v="2025-07-19T00:00:00"/>
    <x v="8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40"/>
  </r>
  <r>
    <d v="2025-07-19T00:00:00"/>
    <x v="8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5200"/>
    <n v="0"/>
    <x v="5"/>
    <n v="0"/>
    <n v="0"/>
    <n v="0"/>
    <n v="0"/>
    <n v="0"/>
    <s v="PDR250240"/>
  </r>
  <r>
    <d v="2025-07-19T00:00:00"/>
    <x v="8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241"/>
  </r>
  <r>
    <s v="ประมาณการ"/>
    <x v="3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250000"/>
    <n v="0"/>
    <n v="250000"/>
    <n v="0"/>
    <n v="262500"/>
    <x v="5"/>
    <n v="233997.50000000003"/>
    <n v="0"/>
    <n v="233997.50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382748.8027"/>
    <n v="20156.102700000003"/>
    <n v="362592.7"/>
    <n v="0"/>
    <n v="0"/>
    <s v="ระบุในSD"/>
  </r>
  <r>
    <d v="2025-07-17T00:00:00"/>
    <x v="10"/>
    <x v="11"/>
    <s v="A.C.C.ภาษาอังกฤษ 8-118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2"/>
    <n v="15000"/>
    <n v="15000"/>
    <n v="0"/>
    <n v="18758"/>
    <n v="0"/>
    <x v="6"/>
    <n v="0"/>
    <n v="0"/>
    <n v="0"/>
    <n v="0"/>
    <n v="0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d v="2025-05-19T00:00:00"/>
    <x v="11"/>
    <x v="12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5-19T00:00:00"/>
    <x v="12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3853"/>
    <n v="0"/>
    <n v="4500"/>
    <n v="0"/>
    <x v="8"/>
    <n v="0"/>
    <n v="0"/>
    <n v="0"/>
    <n v="0"/>
    <n v="0"/>
    <s v="ลบสี"/>
  </r>
  <r>
    <d v="2025-07-19T00:00:00"/>
    <x v="13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8"/>
    <n v="0"/>
    <n v="0"/>
    <n v="0"/>
    <n v="0"/>
    <n v="0"/>
    <s v="ลบสี"/>
  </r>
  <r>
    <d v="2025-07-19T00:00:00"/>
    <x v="14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9880"/>
    <n v="120"/>
    <n v="11000"/>
    <n v="0"/>
    <x v="8"/>
    <n v="0"/>
    <n v="0"/>
    <n v="0"/>
    <n v="0"/>
    <n v="0"/>
    <n v="0"/>
  </r>
  <r>
    <d v="2025-05-19T00:00:00"/>
    <x v="15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179"/>
    <n v="0"/>
    <n v="200"/>
    <n v="0"/>
    <x v="8"/>
    <n v="0"/>
    <n v="0"/>
    <n v="0"/>
    <n v="0"/>
    <n v="0"/>
    <n v="0"/>
  </r>
  <r>
    <d v="2025-07-19T00:00:00"/>
    <x v="14"/>
    <x v="12"/>
    <s v="เพอเฟคค์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5040"/>
    <n v="0"/>
    <n v="6010"/>
    <n v="0"/>
    <x v="8"/>
    <n v="0"/>
    <n v="0"/>
    <n v="0"/>
    <n v="0"/>
    <n v="0"/>
    <n v="0"/>
  </r>
  <r>
    <d v="2025-07-19T00:00:00"/>
    <x v="14"/>
    <x v="12"/>
    <s v="เพอเฟคค์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5040"/>
    <n v="0"/>
    <n v="6145"/>
    <n v="0"/>
    <x v="8"/>
    <n v="0"/>
    <n v="0"/>
    <n v="0"/>
    <n v="0"/>
    <n v="0"/>
    <n v="0"/>
  </r>
  <r>
    <d v="2025-07-19T00:00:00"/>
    <x v="16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5040"/>
    <n v="0"/>
    <n v="6000"/>
    <n v="0"/>
    <x v="8"/>
    <n v="0"/>
    <n v="0"/>
    <n v="0"/>
    <n v="0"/>
    <n v="0"/>
    <n v="0"/>
  </r>
  <r>
    <d v="2025-07-09T00:00:00"/>
    <x v="17"/>
    <x v="13"/>
    <s v="SPM 91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0"/>
    <n v="3150"/>
    <x v="8"/>
    <n v="3310.89"/>
    <n v="3310.89"/>
    <n v="0"/>
    <n v="3310.89"/>
    <n v="0"/>
    <n v="0"/>
  </r>
  <r>
    <d v="2025-07-25T00:00:00"/>
    <x v="18"/>
    <x v="13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0"/>
    <n v="3150"/>
    <x v="8"/>
    <n v="3478.5300000000007"/>
    <n v="3478.5300000000007"/>
    <n v="0"/>
    <n v="3478.5300000000007"/>
    <n v="0"/>
    <n v="0"/>
  </r>
  <r>
    <d v="2025-07-12T00:00:00"/>
    <x v="19"/>
    <x v="14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8"/>
    <n v="4414.5199999999995"/>
    <n v="4414.5199999999995"/>
    <n v="0"/>
    <n v="4414.5199999999995"/>
    <n v="0"/>
    <n v="0"/>
  </r>
  <r>
    <d v="2025-07-30T00:00:00"/>
    <x v="20"/>
    <x v="15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0"/>
    <n v="0"/>
    <n v="30000"/>
    <n v="0"/>
    <n v="31500"/>
    <x v="8"/>
    <n v="32270.700000000004"/>
    <n v="0"/>
    <n v="32270.700000000004"/>
    <n v="0"/>
    <n v="32270.700000000004"/>
    <n v="0"/>
  </r>
  <r>
    <d v="2025-07-30T00:00:00"/>
    <x v="20"/>
    <x v="15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8"/>
    <n v="21513.800000000003"/>
    <n v="0"/>
    <n v="21513.800000000003"/>
    <n v="0"/>
    <n v="21513.800000000003"/>
    <n v="0"/>
  </r>
  <r>
    <d v="2025-07-30T00:00:00"/>
    <x v="20"/>
    <x v="15"/>
    <s v="JET 180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5000"/>
    <n v="0"/>
    <n v="5000"/>
    <n v="0"/>
    <n v="5250"/>
    <x v="8"/>
    <n v="5378.4500000000007"/>
    <n v="0"/>
    <n v="5378.4500000000007"/>
    <n v="0"/>
    <n v="5378.4500000000007"/>
    <n v="0"/>
  </r>
  <r>
    <s v="ประมาณการ"/>
    <x v="3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00000"/>
    <n v="0"/>
    <n v="100000"/>
    <n v="0"/>
    <n v="105000"/>
    <x v="8"/>
    <n v="104775.00000000001"/>
    <n v="56666"/>
    <n v="48109.000000000015"/>
    <n v="0"/>
    <n v="104775.00000000001"/>
    <n v="0"/>
  </r>
  <r>
    <s v="ประมาณการ"/>
    <x v="3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2"/>
    <n v="20000"/>
    <n v="0"/>
    <n v="20000"/>
    <n v="0"/>
    <n v="21000"/>
    <x v="8"/>
    <n v="21513.800000000003"/>
    <n v="0"/>
    <n v="21513.800000000003"/>
    <n v="0"/>
    <n v="21513.800000000003"/>
    <n v="0"/>
  </r>
  <r>
    <s v="ประมาณการ"/>
    <x v="3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8"/>
    <n v="110363"/>
    <n v="0"/>
    <n v="110363"/>
    <n v="0"/>
    <n v="110363"/>
    <n v="0"/>
  </r>
  <r>
    <d v="2025-06-17T00:00:00"/>
    <x v="21"/>
    <x v="12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7"/>
    <n v="0"/>
    <n v="127"/>
    <n v="6000"/>
    <n v="0"/>
    <x v="8"/>
    <n v="0"/>
    <n v="0"/>
    <n v="0"/>
    <n v="0"/>
    <n v="0"/>
    <n v="0"/>
  </r>
  <r>
    <d v="2025-06-17T00:00:00"/>
    <x v="22"/>
    <x v="12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6-19T00:00:00"/>
    <x v="23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8"/>
    <n v="0"/>
    <n v="0"/>
    <n v="0"/>
    <n v="0"/>
    <n v="0"/>
    <n v="0"/>
  </r>
  <r>
    <d v="2025-05-19T00:00:00"/>
    <x v="24"/>
    <x v="12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8"/>
    <n v="0"/>
    <n v="0"/>
    <n v="0"/>
    <n v="0"/>
    <n v="0"/>
    <n v="0"/>
  </r>
  <r>
    <d v="2025-05-19T00:00:00"/>
    <x v="25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8"/>
    <n v="0"/>
    <n v="0"/>
    <n v="0"/>
    <n v="0"/>
    <n v="0"/>
    <n v="0"/>
  </r>
  <r>
    <d v="2025-05-19T00:00:00"/>
    <x v="26"/>
    <x v="12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8"/>
    <n v="0"/>
    <n v="0"/>
    <n v="0"/>
    <n v="0"/>
    <n v="0"/>
    <n v="0"/>
  </r>
  <r>
    <d v="2025-05-19T00:00:00"/>
    <x v="15"/>
    <x v="12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5-19T00:00:00"/>
    <x v="27"/>
    <x v="12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8"/>
    <n v="0"/>
    <n v="0"/>
    <n v="0"/>
    <n v="0"/>
    <n v="0"/>
    <n v="0"/>
  </r>
  <r>
    <d v="2025-07-12T00:00:00"/>
    <x v="28"/>
    <x v="14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5-05T00:00:00"/>
    <x v="29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000"/>
    <n v="5041"/>
    <n v="0"/>
    <n v="5250"/>
    <n v="0"/>
    <x v="8"/>
    <n v="0"/>
    <n v="0"/>
    <n v="0"/>
    <n v="0"/>
    <n v="0"/>
    <n v="0"/>
  </r>
  <r>
    <d v="2025-05-22T00:00:00"/>
    <x v="30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3840"/>
    <n v="160"/>
    <n v="8450"/>
    <n v="0"/>
    <x v="8"/>
    <n v="0"/>
    <n v="0"/>
    <n v="0"/>
    <n v="0"/>
    <n v="0"/>
    <s v="ห้ามขาด-ห้ามเกิน"/>
  </r>
  <r>
    <d v="2025-07-12T00:00:00"/>
    <x v="31"/>
    <x v="14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0"/>
    <n v="4000"/>
    <n v="0"/>
    <n v="4200"/>
    <x v="8"/>
    <n v="4414.5199999999995"/>
    <n v="0"/>
    <n v="4414.5199999999995"/>
    <n v="0"/>
    <n v="4414.5199999999995"/>
    <n v="0"/>
  </r>
  <r>
    <d v="2025-05-21T00:00:00"/>
    <x v="32"/>
    <x v="14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5-05T00:00:00"/>
    <x v="29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8"/>
    <n v="11036.3"/>
    <n v="0"/>
    <n v="11036.3"/>
    <n v="0"/>
    <n v="11036.3"/>
    <n v="0"/>
  </r>
  <r>
    <d v="2025-06-02T00:00:00"/>
    <x v="33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1-17T00:00:00"/>
    <x v="34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35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36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36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37"/>
    <x v="14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857"/>
    <n v="143"/>
    <n v="4200"/>
    <n v="0"/>
    <x v="8"/>
    <n v="0"/>
    <n v="0"/>
    <n v="0"/>
    <n v="0"/>
    <n v="0"/>
    <n v="0"/>
  </r>
  <r>
    <d v="2025-03-04T00:00:00"/>
    <x v="20"/>
    <x v="14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10"/>
    <n v="0"/>
    <n v="4470"/>
    <n v="0"/>
    <x v="8"/>
    <n v="0"/>
    <n v="0"/>
    <n v="0"/>
    <n v="0"/>
    <n v="0"/>
    <n v="0"/>
  </r>
  <r>
    <d v="2025-03-04T00:00:00"/>
    <x v="20"/>
    <x v="14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065"/>
    <n v="0"/>
    <n v="3300"/>
    <n v="0"/>
    <x v="8"/>
    <n v="0"/>
    <n v="0"/>
    <n v="0"/>
    <n v="0"/>
    <n v="0"/>
    <n v="0"/>
  </r>
  <r>
    <d v="2024-09-06T00:00:00"/>
    <x v="38"/>
    <x v="14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39"/>
    <x v="14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358889.3000000001"/>
    <n v="67869.94"/>
    <n v="291019.3600000001"/>
    <n v="11203.939999999999"/>
    <n v="347685.3600000001"/>
    <s v="ระบุในSD"/>
  </r>
  <r>
    <s v="ประมาณการ"/>
    <x v="3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3157.00000000001"/>
    <n v="0"/>
    <n v="11315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13157.00000000001"/>
    <n v="0"/>
    <n v="113157.00000000001"/>
    <n v="0"/>
    <n v="0"/>
    <s v="ระบุในSD"/>
  </r>
  <r>
    <d v="2025-07-19T00:00:00"/>
    <x v="40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0000"/>
    <n v="0"/>
    <n v="10000"/>
    <n v="9984"/>
    <n v="16.8"/>
    <x v="10"/>
    <n v="17.602200000000003"/>
    <n v="17.602200000000003"/>
    <n v="0"/>
    <n v="0"/>
    <n v="0"/>
    <s v="ห้ามขาด-ห้ามเกิน"/>
  </r>
  <r>
    <d v="2025-07-19T00:00:00"/>
    <x v="4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10"/>
    <n v="0"/>
    <n v="0"/>
    <n v="0"/>
    <n v="0"/>
    <n v="0"/>
    <s v="ห้ามขาด-ห้ามเกิน"/>
  </r>
  <r>
    <d v="2025-07-19T00:00:00"/>
    <x v="40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2480"/>
    <n v="0"/>
    <n v="62480"/>
    <n v="0"/>
    <n v="65604"/>
    <x v="10"/>
    <n v="65463.420000000013"/>
    <n v="65463.420000000013"/>
    <n v="0"/>
    <n v="0"/>
    <n v="0"/>
    <s v="ห้ามขาด-ห้ามเกิน"/>
  </r>
  <r>
    <d v="2025-07-19T00:00:00"/>
    <x v="4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42240"/>
    <n v="42240"/>
    <n v="0"/>
    <n v="76256"/>
    <n v="0"/>
    <x v="10"/>
    <n v="0"/>
    <n v="0"/>
    <n v="0"/>
    <n v="0"/>
    <n v="0"/>
    <s v="ห้ามขาด-ห้ามเกิน"/>
  </r>
  <r>
    <d v="2025-07-24T00:00:00"/>
    <x v="42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24000"/>
    <n v="0"/>
    <n v="124000"/>
    <n v="0"/>
    <n v="130200"/>
    <x v="10"/>
    <n v="133385.56000000003"/>
    <n v="62295"/>
    <n v="71090.560000000027"/>
    <n v="0"/>
    <n v="0"/>
    <s v="หนองบุญมาก"/>
  </r>
  <r>
    <d v="2025-07-24T00:00:00"/>
    <x v="43"/>
    <x v="19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28000"/>
    <n v="0"/>
    <n v="28000"/>
    <n v="0"/>
    <n v="29400"/>
    <x v="10"/>
    <n v="30119.320000000003"/>
    <n v="0"/>
    <n v="30119.320000000003"/>
    <n v="0"/>
    <n v="0"/>
    <s v="หนองบุญมาก"/>
  </r>
  <r>
    <d v="2025-07-24T00:00:00"/>
    <x v="44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7000"/>
    <n v="0"/>
    <n v="7000"/>
    <n v="0"/>
    <n v="7350"/>
    <x v="10"/>
    <n v="7529.8300000000008"/>
    <n v="0"/>
    <n v="7529.8300000000008"/>
    <n v="0"/>
    <n v="0"/>
    <s v="หนองบุญมาก"/>
  </r>
  <r>
    <d v="2025-07-24T00:00:00"/>
    <x v="44"/>
    <x v="19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5000"/>
    <n v="0"/>
    <n v="5000"/>
    <n v="0"/>
    <n v="5250"/>
    <x v="10"/>
    <n v="5378.4500000000007"/>
    <n v="0"/>
    <n v="5378.4500000000007"/>
    <n v="0"/>
    <n v="0"/>
    <s v="หนองบุญมาก"/>
  </r>
  <r>
    <d v="2025-07-24T00:00:00"/>
    <x v="45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7000"/>
    <n v="0"/>
    <n v="7000"/>
    <n v="0"/>
    <n v="7350"/>
    <x v="10"/>
    <n v="7529.8300000000008"/>
    <n v="0"/>
    <n v="7529.8300000000008"/>
    <n v="0"/>
    <n v="0"/>
    <s v="หนองบุญมาก"/>
  </r>
  <r>
    <d v="2025-07-24T00:00:00"/>
    <x v="45"/>
    <x v="19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0"/>
    <n v="14000"/>
    <n v="0"/>
    <n v="14700"/>
    <x v="10"/>
    <n v="15059.660000000002"/>
    <n v="0"/>
    <n v="15059.660000000002"/>
    <n v="0"/>
    <n v="0"/>
    <s v="หนองบุญมาก"/>
  </r>
  <r>
    <s v="ประมาณการ"/>
    <x v="3"/>
    <x v="12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50000"/>
    <n v="0"/>
    <n v="250000"/>
    <n v="0"/>
    <n v="262500"/>
    <x v="10"/>
    <n v="261937.50000000003"/>
    <n v="0"/>
    <n v="261937.50000000003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26421.17220000003"/>
    <n v="127776.02220000001"/>
    <n v="398645.15"/>
    <n v="0"/>
    <n v="0"/>
    <s v="ระบุในSD"/>
  </r>
  <r>
    <d v="2025-07-29T00:00:00"/>
    <x v="46"/>
    <x v="20"/>
    <s v="กัสโซ่ฟีด 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7"/>
    <n v="5000"/>
    <n v="0"/>
    <n v="5000"/>
    <n v="0"/>
    <n v="5250"/>
    <x v="11"/>
    <n v="5378.4500000000007"/>
    <n v="5378.4500000000007"/>
    <n v="0"/>
    <n v="1991"/>
    <n v="3387.4500000000007"/>
    <n v="0"/>
  </r>
  <r>
    <d v="2025-07-29T00:00:00"/>
    <x v="46"/>
    <x v="20"/>
    <s v="กัสโซ่ฟีด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7"/>
    <n v="10000"/>
    <n v="0"/>
    <n v="10000"/>
    <n v="0"/>
    <n v="10500"/>
    <x v="11"/>
    <n v="10756.900000000001"/>
    <n v="10756.900000000001"/>
    <n v="0"/>
    <n v="0"/>
    <n v="10756.900000000001"/>
    <n v="0"/>
  </r>
  <r>
    <d v="2025-07-29T00:00:00"/>
    <x v="47"/>
    <x v="21"/>
    <s v="เมอรี่ 882S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7"/>
    <n v="5000"/>
    <n v="0"/>
    <n v="5000"/>
    <n v="0"/>
    <n v="5250"/>
    <x v="11"/>
    <n v="5378.4500000000007"/>
    <n v="5378.4500000000007"/>
    <n v="0"/>
    <n v="0"/>
    <n v="5378.4500000000007"/>
    <n v="0"/>
  </r>
  <r>
    <s v="ประมาณการ"/>
    <x v="3"/>
    <x v="20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2"/>
    <n v="40000"/>
    <n v="0"/>
    <n v="40000"/>
    <n v="0"/>
    <n v="42000"/>
    <x v="11"/>
    <n v="43027.600000000006"/>
    <n v="43027.600000000006"/>
    <n v="0"/>
    <n v="0"/>
    <n v="43027.600000000006"/>
    <n v="0"/>
  </r>
  <r>
    <s v="ประมาณการ"/>
    <x v="3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2"/>
    <n v="300000"/>
    <n v="0"/>
    <n v="300000"/>
    <n v="0"/>
    <n v="315000"/>
    <x v="11"/>
    <n v="322707"/>
    <n v="159370"/>
    <n v="163337"/>
    <n v="0"/>
    <n v="322707"/>
    <n v="0"/>
  </r>
  <r>
    <s v="ประมาณการ"/>
    <x v="3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0"/>
    <n v="10756.900000000001"/>
    <n v="0"/>
  </r>
  <r>
    <d v="2025-07-16T00:00:00"/>
    <x v="48"/>
    <x v="13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7-16T00:00:00"/>
    <x v="49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50"/>
    <x v="14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0"/>
    <n v="8310.3338999999996"/>
    <n v="0"/>
  </r>
  <r>
    <d v="2024-12-02T00:00:00"/>
    <x v="5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1"/>
    <n v="8605.52"/>
    <n v="4000"/>
    <n v="4605.5200000000004"/>
    <n v="0"/>
    <n v="8605.52"/>
    <n v="0"/>
  </r>
  <r>
    <d v="2024-12-05T00:00:00"/>
    <x v="52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0"/>
    <n v="17211.04"/>
    <n v="0"/>
    <n v="17211.04"/>
    <n v="0"/>
  </r>
  <r>
    <d v="2024-12-05T00:00:00"/>
    <x v="53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0"/>
    <n v="17211.04"/>
    <n v="0"/>
    <n v="17211.04"/>
    <n v="0"/>
  </r>
  <r>
    <s v="ประมาณการ"/>
    <x v="3"/>
    <x v="14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1"/>
    <n v="11595.1"/>
    <n v="0"/>
    <n v="11595.1"/>
    <n v="0"/>
    <n v="11595.1"/>
    <n v="0"/>
  </r>
  <r>
    <d v="2023-05-20T00:00:00"/>
    <x v="54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473078.26390000008"/>
    <n v="253600.41390000004"/>
    <n v="219477.85"/>
    <n v="1991"/>
    <n v="471087.26390000008"/>
    <s v="ระบุในSD"/>
  </r>
  <r>
    <d v="2025-07-22T00:00:00"/>
    <x v="4"/>
    <x v="6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2"/>
    <n v="5518.15"/>
    <n v="5518.15"/>
    <n v="0"/>
    <n v="1715"/>
    <n v="3803.1499999999996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2"/>
    <n v="29756.100000000002"/>
    <n v="4590"/>
    <n v="2516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35274.25"/>
    <n v="10108.15"/>
    <n v="25166.100000000002"/>
    <n v="1715"/>
    <n v="3803.1499999999996"/>
    <s v="ระบุในSD"/>
  </r>
  <r>
    <s v="ประมาณการ"/>
    <x v="3"/>
    <x v="25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3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9918.7000000000007"/>
    <n v="0"/>
    <n v="9918.7000000000007"/>
    <n v="0"/>
    <n v="0"/>
    <n v="0"/>
  </r>
  <r>
    <d v="2025-03-11T00:00:00"/>
    <x v="55"/>
    <x v="22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4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4"/>
    <n v="1159.5100000000002"/>
    <n v="1159.5100000000002"/>
    <n v="0"/>
    <n v="1159.5100000000002"/>
    <n v="0"/>
    <s v="ระบุในSD"/>
  </r>
  <r>
    <d v="2024-11-05T00:00:00"/>
    <x v="56"/>
    <x v="26"/>
    <s v="Green for white sugar"/>
    <n v="23"/>
    <n v="37"/>
    <s v="ขาว"/>
    <n v="0"/>
    <n v="130"/>
    <s v="±"/>
    <n v="5"/>
    <s v="บิด"/>
    <n v="24"/>
    <n v="40"/>
    <n v="55"/>
    <n v="2908.9558832378875"/>
    <n v="0"/>
    <n v="2908.9558832378875"/>
    <s v="300แบน"/>
    <x v="5"/>
    <n v="100000"/>
    <n v="10674"/>
    <n v="89326"/>
    <n v="0"/>
    <n v="93792.3"/>
    <x v="15"/>
    <n v="96087.084940000001"/>
    <n v="27186"/>
    <n v="68901.084940000001"/>
    <n v="0"/>
    <n v="0"/>
    <s v="สั่งเวียดนามสำเร็จรูปทั้งหมด"/>
  </r>
  <r>
    <d v="2024-11-05T00:00:00"/>
    <x v="56"/>
    <x v="26"/>
    <s v="Green for white sugar"/>
    <n v="23"/>
    <n v="37"/>
    <s v="ขาว"/>
    <n v="0"/>
    <n v="130"/>
    <s v="±"/>
    <n v="5"/>
    <s v="บิด"/>
    <n v="24"/>
    <n v="40"/>
    <n v="55"/>
    <n v="14259.765177444862"/>
    <n v="0"/>
    <n v="14259.765177444862"/>
    <s v="300แบน"/>
    <x v="3"/>
    <n v="437878"/>
    <n v="0"/>
    <n v="437878"/>
    <n v="0"/>
    <n v="459771.9"/>
    <x v="15"/>
    <n v="471020.98582000006"/>
    <n v="0"/>
    <n v="471020.98582000006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567108.07076000003"/>
    <n v="27186"/>
    <n v="539922.07076000003"/>
    <n v="0"/>
    <n v="0"/>
    <s v="ระบุในSD"/>
  </r>
  <r>
    <s v="ประมาณการ"/>
    <x v="3"/>
    <x v="27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16"/>
    <n v="9499.6"/>
    <n v="5790"/>
    <n v="3709.6000000000004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9499.6"/>
    <n v="5790"/>
    <n v="3709.6000000000004"/>
    <n v="0"/>
    <n v="0"/>
    <s v="ระบุในSD"/>
  </r>
  <r>
    <d v="2025-07-15T00:00:00"/>
    <x v="57"/>
    <x v="2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0"/>
    <n v="0"/>
    <n v="0"/>
    <n v="0"/>
    <n v="0"/>
    <s v="ระบุในSD"/>
  </r>
  <r>
    <s v="ประมาณการ"/>
    <x v="3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18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2433.3"/>
    <n v="12433.3"/>
    <n v="0"/>
    <n v="0"/>
    <n v="0"/>
    <s v="ระบุในSD"/>
  </r>
  <r>
    <d v="2025-07-23T00:00:00"/>
    <x v="58"/>
    <x v="23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"/>
    <n v="15000"/>
    <n v="15000"/>
    <n v="0"/>
    <n v="0"/>
    <n v="0"/>
    <x v="19"/>
    <n v="0"/>
    <n v="0"/>
    <n v="0"/>
    <n v="0"/>
    <n v="0"/>
    <s v="ห้ามขาด-เกินได้5%"/>
  </r>
  <r>
    <d v="2025-07-23T00:00:00"/>
    <x v="59"/>
    <x v="23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5"/>
    <n v="10000"/>
    <n v="1291"/>
    <n v="8709"/>
    <n v="4313"/>
    <n v="5971.35"/>
    <x v="19"/>
    <n v="7424.3585954999999"/>
    <n v="7424.3585954999999"/>
    <n v="0"/>
    <n v="7424.3585954999999"/>
    <n v="0"/>
    <s v="ห้ามขาด-เกินได้5%"/>
  </r>
  <r>
    <d v="2025-06-24T00:00:00"/>
    <x v="60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3000"/>
    <n v="17000"/>
    <n v="0"/>
    <n v="17850"/>
    <x v="19"/>
    <n v="21136.61"/>
    <n v="19371"/>
    <n v="1765.6100000000006"/>
    <n v="19371"/>
    <n v="1765.6100000000006"/>
    <s v="ห้ามขาด-เกินได้5%"/>
  </r>
  <r>
    <d v="2025-07-23T00:00:00"/>
    <x v="61"/>
    <x v="23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0"/>
    <n v="15000"/>
    <n v="0"/>
    <n v="0"/>
    <x v="19"/>
    <n v="18649.949999999997"/>
    <n v="1983"/>
    <n v="16666.949999999997"/>
    <n v="1983"/>
    <n v="16666.949999999997"/>
    <s v="ห้ามขาด-เกินได้5%"/>
  </r>
  <r>
    <s v="ประมาณการ"/>
    <x v="3"/>
    <x v="23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19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72077.518595500005"/>
    <n v="28778.358595500002"/>
    <n v="43299.159999999996"/>
    <n v="28778.358595500002"/>
    <n v="43299.159999999996"/>
    <s v="ระบุในSD"/>
  </r>
  <r>
    <s v="ประมาณการ"/>
    <x v="3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0"/>
    <n v="6775.4500000000007"/>
    <n v="6775.4500000000007"/>
    <n v="0"/>
    <n v="0"/>
    <n v="6775.4500000000007"/>
    <n v="0"/>
  </r>
  <r>
    <d v="2025-07-19T00:00:00"/>
    <x v="62"/>
    <x v="29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0"/>
    <n v="59372.5"/>
    <n v="23669"/>
    <n v="35703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30444.45"/>
    <n v="35703.5"/>
    <n v="0"/>
    <n v="6775.4500000000007"/>
    <s v="ระบุในS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d v="2025-07-30T00:00:00"/>
    <x v="0"/>
    <x v="0"/>
    <s v="ไม่พิมพ์"/>
    <n v="14"/>
    <n v="22"/>
    <s v="ขาว"/>
    <s v="ใส"/>
    <n v="42"/>
    <s v="±"/>
    <n v="5"/>
    <s v="ไม่"/>
    <n v="15"/>
    <n v="24"/>
    <n v="40"/>
    <n v="0"/>
    <n v="0"/>
    <n v="0"/>
    <s v="500กระสอบแบน"/>
    <x v="0"/>
    <n v="8000"/>
    <n v="8000"/>
    <n v="0"/>
    <n v="0"/>
    <n v="0"/>
    <x v="0"/>
    <n v="0"/>
    <n v="0"/>
    <n v="0"/>
    <n v="0"/>
    <n v="0"/>
    <n v="0"/>
  </r>
  <r>
    <d v="2025-07-22T00:00:00"/>
    <x v="1"/>
    <x v="1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1"/>
    <n v="10000"/>
    <n v="10000"/>
    <n v="0"/>
    <n v="10710"/>
    <n v="0"/>
    <x v="0"/>
    <n v="0"/>
    <n v="0"/>
    <n v="0"/>
    <n v="0"/>
    <n v="0"/>
    <s v="ลบสีทั้งหมด"/>
  </r>
  <r>
    <d v="1899-12-30T00:00:00"/>
    <x v="2"/>
    <x v="2"/>
    <n v="0"/>
    <n v="14"/>
    <n v="22"/>
    <s v="ขาว"/>
    <n v="0"/>
    <n v="36"/>
    <s v="±"/>
    <n v="5"/>
    <n v="0"/>
    <n v="0"/>
    <n v="0"/>
    <n v="0"/>
    <n v="0"/>
    <n v="0"/>
    <n v="0"/>
    <n v="0"/>
    <x v="2"/>
    <n v="0"/>
    <n v="0"/>
    <n v="0"/>
    <n v="0"/>
    <n v="0"/>
    <x v="0"/>
    <n v="0"/>
    <n v="0"/>
    <n v="0"/>
    <n v="0"/>
    <n v="0"/>
    <s v="ระบุในSD"/>
  </r>
  <r>
    <d v="2025-07-04T00:00:00"/>
    <x v="3"/>
    <x v="3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3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4"/>
    <x v="4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4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1"/>
    <n v="3702.0499999999997"/>
    <n v="0"/>
    <n v="3702.0499999999997"/>
    <n v="0"/>
    <n v="3702.0499999999997"/>
    <s v="ระบุในSD"/>
  </r>
  <r>
    <d v="2025-08-04T00:00:00"/>
    <x v="5"/>
    <x v="5"/>
    <s v="กุ้งปลา"/>
    <n v="18"/>
    <n v="25"/>
    <s v="ขาว"/>
    <n v="0"/>
    <n v="45"/>
    <s v="±"/>
    <n v="5"/>
    <s v="ไม่"/>
    <n v="19"/>
    <n v="28"/>
    <n v="40"/>
    <n v="0"/>
    <n v="0"/>
    <n v="0"/>
    <s v="500กระสอบ"/>
    <x v="0"/>
    <n v="5000"/>
    <n v="5000"/>
    <n v="0"/>
    <n v="5240"/>
    <n v="0"/>
    <x v="2"/>
    <n v="0"/>
    <n v="0"/>
    <n v="0"/>
    <n v="0"/>
    <n v="0"/>
    <n v="0"/>
  </r>
  <r>
    <s v="ประมาณการ"/>
    <x v="4"/>
    <x v="6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2599"/>
    <n v="10602.65"/>
    <n v="0"/>
    <n v="0"/>
    <n v="0"/>
  </r>
  <r>
    <d v="1899-12-30T00:00:00"/>
    <x v="2"/>
    <x v="7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2"/>
    <n v="13201.65"/>
    <n v="2599"/>
    <n v="10602.65"/>
    <n v="0"/>
    <n v="0"/>
    <s v="ระบุในSD"/>
  </r>
  <r>
    <d v="2025-07-22T00:00:00"/>
    <x v="6"/>
    <x v="8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0"/>
    <n v="10000"/>
    <n v="10000"/>
    <n v="0"/>
    <n v="10100"/>
    <n v="0"/>
    <x v="3"/>
    <n v="0"/>
    <n v="0"/>
    <n v="0"/>
    <n v="0"/>
    <n v="0"/>
    <n v="0"/>
  </r>
  <r>
    <d v="1899-12-30T00:00:00"/>
    <x v="2"/>
    <x v="2"/>
    <s v=" "/>
    <n v="18"/>
    <n v="25"/>
    <s v="ขาว"/>
    <n v="0"/>
    <n v="50"/>
    <s v="±"/>
    <n v="5"/>
    <n v="0"/>
    <n v="0"/>
    <n v="0"/>
    <n v="0"/>
    <n v="0"/>
    <n v="0"/>
    <n v="0"/>
    <n v="0"/>
    <x v="2"/>
    <n v="0"/>
    <n v="0"/>
    <n v="0"/>
    <n v="0"/>
    <n v="0"/>
    <x v="3"/>
    <n v="0"/>
    <n v="0"/>
    <n v="0"/>
    <n v="0"/>
    <n v="0"/>
    <s v="ระบุในSD"/>
  </r>
  <r>
    <d v="2025-08-06T00:00:00"/>
    <x v="7"/>
    <x v="9"/>
    <s v="มังกรเหลือง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1"/>
    <n v="5000"/>
    <n v="0"/>
    <n v="5000"/>
    <n v="5400"/>
    <n v="0"/>
    <x v="4"/>
    <n v="0"/>
    <n v="0"/>
    <n v="0"/>
    <n v="0"/>
    <n v="0"/>
    <n v="0"/>
  </r>
  <r>
    <d v="2025-08-06T00:00:00"/>
    <x v="7"/>
    <x v="9"/>
    <s v="มังกรส้ม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1"/>
    <n v="5000"/>
    <n v="0"/>
    <n v="5000"/>
    <n v="5400"/>
    <n v="0"/>
    <x v="4"/>
    <n v="0"/>
    <n v="0"/>
    <n v="0"/>
    <n v="0"/>
    <n v="0"/>
    <n v="0"/>
  </r>
  <r>
    <d v="2025-08-06T00:00:00"/>
    <x v="8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20000"/>
    <n v="0"/>
    <n v="20000"/>
    <n v="20800"/>
    <n v="0"/>
    <x v="4"/>
    <n v="0"/>
    <n v="0"/>
    <n v="0"/>
    <n v="0"/>
    <n v="0"/>
    <n v="0"/>
  </r>
  <r>
    <d v="2025-08-06T00:00:00"/>
    <x v="8"/>
    <x v="10"/>
    <s v="แชมป์เปี้ยน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5400"/>
    <n v="0"/>
    <x v="4"/>
    <n v="0"/>
    <n v="0"/>
    <n v="0"/>
    <n v="0"/>
    <n v="0"/>
    <n v="0"/>
  </r>
  <r>
    <d v="2025-08-01T00:00:00"/>
    <x v="9"/>
    <x v="11"/>
    <s v="W30"/>
    <n v="19"/>
    <n v="28"/>
    <s v="ขาว"/>
    <n v="0"/>
    <n v="56"/>
    <s v="±"/>
    <n v="5"/>
    <s v="ไม่"/>
    <n v="20"/>
    <n v="30"/>
    <n v="90"/>
    <n v="1332.2295935999998"/>
    <n v="0"/>
    <n v="1332.2295935999998"/>
    <s v="มัด100"/>
    <x v="6"/>
    <n v="40000"/>
    <n v="0"/>
    <n v="40000"/>
    <n v="0"/>
    <n v="42000"/>
    <x v="4"/>
    <n v="32969.200000000004"/>
    <n v="32969.200000000004"/>
    <n v="0"/>
    <n v="0"/>
    <n v="0"/>
    <n v="0"/>
  </r>
  <r>
    <d v="2025-08-13T00:00:00"/>
    <x v="10"/>
    <x v="12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4"/>
    <n v="26403.3"/>
    <n v="26403.3"/>
    <n v="0"/>
    <n v="0"/>
    <n v="0"/>
    <n v="0"/>
  </r>
  <r>
    <s v="ประมาณการ"/>
    <x v="4"/>
    <x v="12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4"/>
    <n v="88010.999999999985"/>
    <n v="0"/>
    <n v="88010.999999999985"/>
    <n v="0"/>
    <n v="0"/>
    <n v="0"/>
  </r>
  <r>
    <s v="ประมาณการ"/>
    <x v="4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25000"/>
    <n v="0"/>
    <n v="25000"/>
    <n v="0"/>
    <n v="26250"/>
    <x v="4"/>
    <n v="22002.749999999996"/>
    <n v="0"/>
    <n v="22002.749999999996"/>
    <n v="0"/>
    <n v="0"/>
    <n v="0"/>
  </r>
  <r>
    <s v="ประมาณการ"/>
    <x v="4"/>
    <x v="13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7"/>
    <n v="20000"/>
    <n v="233"/>
    <n v="19767"/>
    <n v="0"/>
    <n v="20755.350000000002"/>
    <x v="4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4"/>
    <n v="187887.96432999999"/>
    <n v="59372.5"/>
    <n v="128515.46432999999"/>
    <n v="0"/>
    <n v="0"/>
    <s v="ระบุในSD"/>
  </r>
  <r>
    <d v="2025-07-19T00:00:00"/>
    <x v="11"/>
    <x v="14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239"/>
  </r>
  <r>
    <d v="2025-07-19T00:00:00"/>
    <x v="11"/>
    <x v="1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199"/>
    <n v="0"/>
    <x v="5"/>
    <n v="0"/>
    <n v="0"/>
    <n v="0"/>
    <n v="0"/>
    <n v="0"/>
    <s v="PDR250239"/>
  </r>
  <r>
    <d v="2025-07-19T00:00:00"/>
    <x v="11"/>
    <x v="14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279"/>
    <n v="0"/>
    <n v="5300"/>
    <n v="0"/>
    <x v="5"/>
    <n v="0"/>
    <n v="0"/>
    <n v="0"/>
    <n v="0"/>
    <n v="0"/>
    <s v="PDR250239"/>
  </r>
  <r>
    <d v="2025-08-08T00:00:00"/>
    <x v="12"/>
    <x v="14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5"/>
    <n v="10000"/>
    <n v="10000"/>
    <n v="0"/>
    <n v="10410"/>
    <n v="0"/>
    <x v="5"/>
    <n v="0"/>
    <n v="0"/>
    <n v="0"/>
    <n v="0"/>
    <n v="0"/>
    <s v="PDR250260"/>
  </r>
  <r>
    <d v="2025-07-19T00:00:00"/>
    <x v="11"/>
    <x v="14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10000"/>
    <n v="5000"/>
    <n v="5000"/>
    <n v="10300"/>
    <n v="0"/>
    <x v="5"/>
    <n v="0"/>
    <n v="0"/>
    <n v="0"/>
    <n v="0"/>
    <n v="0"/>
    <s v="PDR250240"/>
  </r>
  <r>
    <d v="2025-07-19T00:00:00"/>
    <x v="11"/>
    <x v="14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5"/>
    <n v="0"/>
    <n v="0"/>
    <n v="0"/>
    <n v="0"/>
    <n v="0"/>
    <s v="PDR250240"/>
  </r>
  <r>
    <d v="2025-07-19T00:00:00"/>
    <x v="11"/>
    <x v="14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00"/>
    <n v="0"/>
    <x v="5"/>
    <n v="0"/>
    <n v="0"/>
    <n v="0"/>
    <n v="0"/>
    <n v="0"/>
    <s v="PDR250240"/>
  </r>
  <r>
    <d v="2025-07-19T00:00:00"/>
    <x v="11"/>
    <x v="14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00"/>
    <n v="0"/>
    <x v="5"/>
    <n v="0"/>
    <n v="0"/>
    <n v="0"/>
    <n v="0"/>
    <n v="0"/>
    <s v="PDR250240"/>
  </r>
  <r>
    <d v="2025-08-08T00:00:00"/>
    <x v="13"/>
    <x v="14"/>
    <s v="เคเอ็ม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8"/>
    <n v="5000"/>
    <n v="0"/>
    <n v="5000"/>
    <n v="0"/>
    <n v="5250"/>
    <x v="5"/>
    <n v="4679.9500000000007"/>
    <n v="4679.9500000000007"/>
    <n v="0"/>
    <n v="0"/>
    <n v="0"/>
    <s v="PDR250261"/>
  </r>
  <r>
    <d v="2025-07-19T00:00:00"/>
    <x v="11"/>
    <x v="14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4679.9500000000007"/>
    <n v="0"/>
    <n v="0"/>
    <n v="0"/>
    <s v="PDR250241"/>
  </r>
  <r>
    <d v="2025-07-19T00:00:00"/>
    <x v="11"/>
    <x v="14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4679.9500000000007"/>
    <n v="0"/>
    <n v="0"/>
    <n v="0"/>
    <s v="PDR250241"/>
  </r>
  <r>
    <d v="2025-07-19T00:00:00"/>
    <x v="11"/>
    <x v="14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1100"/>
    <n v="0"/>
    <x v="5"/>
    <n v="0"/>
    <n v="0"/>
    <n v="0"/>
    <n v="0"/>
    <n v="0"/>
    <s v="PDR250241"/>
  </r>
  <r>
    <d v="2025-07-31T00:00:00"/>
    <x v="14"/>
    <x v="14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50"/>
  </r>
  <r>
    <d v="2025-07-31T00:00:00"/>
    <x v="14"/>
    <x v="1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50"/>
  </r>
  <r>
    <d v="2025-07-31T00:00:00"/>
    <x v="14"/>
    <x v="14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50"/>
  </r>
  <r>
    <d v="2025-07-31T00:00:00"/>
    <x v="14"/>
    <x v="14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50"/>
  </r>
  <r>
    <d v="2025-07-31T00:00:00"/>
    <x v="15"/>
    <x v="1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0"/>
    <x v="5"/>
    <n v="5238.75"/>
    <n v="5238.75"/>
    <n v="0"/>
    <n v="0"/>
    <n v="0"/>
    <s v="PDR250250"/>
  </r>
  <r>
    <d v="2025-07-31T00:00:00"/>
    <x v="14"/>
    <x v="14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51"/>
  </r>
  <r>
    <d v="2025-07-31T00:00:00"/>
    <x v="14"/>
    <x v="14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51"/>
  </r>
  <r>
    <d v="2025-07-31T00:00:00"/>
    <x v="14"/>
    <x v="14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51"/>
  </r>
  <r>
    <d v="2025-07-31T00:00:00"/>
    <x v="14"/>
    <x v="14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51"/>
  </r>
  <r>
    <d v="2025-07-31T00:00:00"/>
    <x v="14"/>
    <x v="14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51"/>
  </r>
  <r>
    <d v="2025-07-31T00:00:00"/>
    <x v="14"/>
    <x v="14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4679.9500000000007"/>
    <n v="0"/>
    <n v="0"/>
    <n v="0"/>
    <s v="PDR250252"/>
  </r>
  <r>
    <d v="2025-07-31T00:00:00"/>
    <x v="14"/>
    <x v="14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4679.9500000000007"/>
    <n v="0"/>
    <n v="0"/>
    <n v="0"/>
    <s v="PDR250252"/>
  </r>
  <r>
    <d v="2025-07-31T00:00:00"/>
    <x v="14"/>
    <x v="14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4679.9500000000007"/>
    <n v="0"/>
    <n v="0"/>
    <n v="0"/>
    <s v="PDR250252"/>
  </r>
  <r>
    <d v="2025-07-31T00:00:00"/>
    <x v="14"/>
    <x v="14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4679.9500000000007"/>
    <n v="0"/>
    <n v="0"/>
    <n v="0"/>
    <s v="PDR250252"/>
  </r>
  <r>
    <d v="2025-07-31T00:00:00"/>
    <x v="14"/>
    <x v="14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1495"/>
    <n v="3184.9500000000007"/>
    <n v="0"/>
    <n v="0"/>
    <s v="PDR250252"/>
  </r>
  <r>
    <d v="2025-07-31T00:00:00"/>
    <x v="14"/>
    <x v="14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4"/>
    <x v="14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4"/>
    <x v="14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4"/>
    <x v="14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5"/>
    <x v="1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0"/>
    <x v="5"/>
    <n v="5238.75"/>
    <n v="0"/>
    <n v="5238.75"/>
    <n v="0"/>
    <n v="0"/>
    <s v="PDR250253"/>
  </r>
  <r>
    <d v="2025-08-01T00:00:00"/>
    <x v="16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20000"/>
    <n v="0"/>
    <n v="20000"/>
    <n v="0"/>
    <n v="0"/>
    <x v="5"/>
    <n v="18719.800000000003"/>
    <n v="0"/>
    <n v="18719.800000000003"/>
    <n v="0"/>
    <n v="0"/>
    <n v="0"/>
  </r>
  <r>
    <d v="2025-08-01T00:00:00"/>
    <x v="17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20000"/>
    <n v="0"/>
    <n v="20000"/>
    <n v="0"/>
    <n v="0"/>
    <x v="5"/>
    <n v="18719.800000000003"/>
    <n v="0"/>
    <n v="18719.800000000003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5"/>
    <n v="146196.04999999999"/>
    <n v="81612.949999999983"/>
    <n v="64583.100000000006"/>
    <n v="0"/>
    <n v="0"/>
    <s v="ระบุในSD"/>
  </r>
  <r>
    <d v="2025-08-05T00:00:00"/>
    <x v="18"/>
    <x v="15"/>
    <s v="A.C.C.ภาษาอังกฤษ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14"/>
    <n v="10000"/>
    <n v="0"/>
    <n v="10000"/>
    <n v="0"/>
    <n v="10500"/>
    <x v="6"/>
    <n v="7683.5000000000009"/>
    <n v="7683.5000000000009"/>
    <n v="0"/>
    <n v="0"/>
    <n v="7683.5000000000009"/>
    <n v="0"/>
  </r>
  <r>
    <d v="1899-12-30T00:00:00"/>
    <x v="2"/>
    <x v="2"/>
    <n v="0"/>
    <n v="19"/>
    <n v="30"/>
    <n v="0"/>
    <n v="0"/>
    <n v="56"/>
    <s v="±"/>
    <n v="5"/>
    <n v="0"/>
    <n v="0"/>
    <n v="0"/>
    <n v="0"/>
    <n v="0"/>
    <n v="0"/>
    <n v="0"/>
    <n v="0"/>
    <x v="2"/>
    <n v="0"/>
    <s v=" "/>
    <n v="0"/>
    <n v="0"/>
    <n v="0"/>
    <x v="6"/>
    <n v="7683.5000000000009"/>
    <n v="7683.5000000000009"/>
    <n v="0"/>
    <n v="0"/>
    <n v="7683.5000000000009"/>
    <s v="ระบุในSD"/>
  </r>
  <r>
    <d v="2025-08-05T00:00:00"/>
    <x v="19"/>
    <x v="16"/>
    <s v="เพอเฟคค์ 104S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6"/>
    <n v="5040"/>
    <n v="0"/>
    <n v="5040"/>
    <n v="0"/>
    <n v="5292"/>
    <x v="7"/>
    <n v="4999.0247999999992"/>
    <n v="4999.0247999999992"/>
    <n v="0"/>
    <n v="0"/>
    <n v="4999.0247999999992"/>
    <n v="0"/>
  </r>
  <r>
    <d v="2025-05-19T00:00:00"/>
    <x v="20"/>
    <x v="16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3"/>
    <n v="0"/>
    <n v="503"/>
    <n v="5250"/>
    <n v="0"/>
    <x v="7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7"/>
    <n v="4999.0247999999992"/>
    <n v="4999.0247999999992"/>
    <n v="0"/>
    <n v="0"/>
    <n v="4999.0247999999992"/>
    <s v="ระบุในSD"/>
  </r>
  <r>
    <d v="2025-08-06T00:00:00"/>
    <x v="7"/>
    <x v="9"/>
    <s v="แป้งหมักไก่แด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9"/>
    <n v="5000"/>
    <n v="0"/>
    <n v="5000"/>
    <n v="5400"/>
    <n v="0"/>
    <x v="8"/>
    <n v="0"/>
    <n v="0"/>
    <n v="0"/>
    <n v="0"/>
    <n v="0"/>
    <n v="0"/>
  </r>
  <r>
    <d v="1899-12-30T00:00:00"/>
    <x v="2"/>
    <x v="2"/>
    <n v="0"/>
    <n v="20"/>
    <n v="37"/>
    <s v="ขาว"/>
    <n v="0"/>
    <n v="70"/>
    <s v="±"/>
    <n v="5"/>
    <n v="0"/>
    <n v="0"/>
    <n v="0"/>
    <n v="0"/>
    <n v="0"/>
    <n v="0"/>
    <n v="0"/>
    <n v="0"/>
    <x v="2"/>
    <n v="0"/>
    <n v="0"/>
    <n v="0"/>
    <n v="0"/>
    <n v="0"/>
    <x v="8"/>
    <n v="0"/>
    <n v="0"/>
    <n v="0"/>
    <n v="0"/>
    <n v="0"/>
    <s v="ระบุในSD"/>
  </r>
  <r>
    <d v="2025-08-04T00:00:00"/>
    <x v="21"/>
    <x v="17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9"/>
    <n v="4414.5199999999995"/>
    <n v="4414.5199999999995"/>
    <n v="0"/>
    <n v="0"/>
    <n v="4414.5199999999995"/>
    <s v="ห้ามเกิน-ขาดได้5%"/>
  </r>
  <r>
    <d v="2025-08-04T00:00:00"/>
    <x v="22"/>
    <x v="18"/>
    <s v="JET 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20000"/>
    <n v="0"/>
    <n v="20000"/>
    <n v="0"/>
    <n v="21000"/>
    <x v="9"/>
    <n v="21513.800000000003"/>
    <n v="21513.800000000003"/>
    <n v="0"/>
    <n v="0"/>
    <n v="21513.800000000003"/>
    <n v="0"/>
  </r>
  <r>
    <d v="2025-08-04T00:00:00"/>
    <x v="23"/>
    <x v="18"/>
    <s v="SPEED PLUS 999 ENG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5000"/>
    <n v="0"/>
    <n v="5000"/>
    <n v="0"/>
    <n v="5250"/>
    <x v="9"/>
    <n v="5378.4500000000007"/>
    <n v="5378.4500000000007"/>
    <n v="0"/>
    <n v="0"/>
    <n v="5378.4500000000007"/>
    <n v="0"/>
  </r>
  <r>
    <d v="2025-08-05T00:00:00"/>
    <x v="24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9"/>
    <n v="10477.5"/>
    <n v="10477.5"/>
    <n v="0"/>
    <n v="0"/>
    <n v="10477.5"/>
    <n v="0"/>
  </r>
  <r>
    <d v="2025-05-19T00:00:00"/>
    <x v="25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614"/>
    <n v="0"/>
    <n v="614"/>
    <n v="0"/>
    <n v="644.70000000000005"/>
    <x v="9"/>
    <n v="643.31850000000009"/>
    <n v="643.31850000000009"/>
    <n v="0"/>
    <n v="0"/>
    <n v="643.31850000000009"/>
    <n v="0"/>
  </r>
  <r>
    <d v="2025-08-05T00:00:00"/>
    <x v="19"/>
    <x v="16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5139.8424000000005"/>
    <n v="5139.8424000000005"/>
    <n v="0"/>
    <n v="0"/>
    <n v="5139.8424000000005"/>
    <n v="0"/>
  </r>
  <r>
    <d v="2025-06-19T00:00:00"/>
    <x v="26"/>
    <x v="16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4"/>
    <n v="455"/>
    <n v="0"/>
    <n v="455"/>
    <n v="0"/>
    <n v="477.75"/>
    <x v="9"/>
    <n v="464.01355000000001"/>
    <n v="464.01355000000001"/>
    <n v="0"/>
    <n v="0"/>
    <n v="464.01355000000001"/>
    <n v="0"/>
  </r>
  <r>
    <d v="2025-08-05T00:00:00"/>
    <x v="24"/>
    <x v="16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0000"/>
    <n v="0"/>
    <n v="10000"/>
    <n v="0"/>
    <n v="10500"/>
    <x v="9"/>
    <n v="10477.5"/>
    <n v="10477.5"/>
    <n v="0"/>
    <n v="0"/>
    <n v="10477.5"/>
    <n v="0"/>
  </r>
  <r>
    <d v="2025-08-11T00:00:00"/>
    <x v="27"/>
    <x v="19"/>
    <s v="ลุงนัย ฟาร์ม1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14"/>
    <n v="5000"/>
    <n v="0"/>
    <n v="5000"/>
    <n v="0"/>
    <n v="5250"/>
    <x v="9"/>
    <n v="5518.15"/>
    <n v="0"/>
    <n v="5518.15"/>
    <n v="0"/>
    <n v="5518.15"/>
    <n v="0"/>
  </r>
  <r>
    <d v="2025-08-04T00:00:00"/>
    <x v="22"/>
    <x v="18"/>
    <s v="JET 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9"/>
    <n v="10756.900000000001"/>
    <n v="4566"/>
    <n v="6190.9000000000015"/>
    <n v="0"/>
    <n v="10756.900000000001"/>
    <n v="0"/>
  </r>
  <r>
    <d v="2025-08-04T00:00:00"/>
    <x v="23"/>
    <x v="18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9"/>
    <n v="10756.900000000001"/>
    <n v="0"/>
    <n v="10756.900000000001"/>
    <n v="0"/>
    <n v="10756.900000000001"/>
    <n v="0"/>
  </r>
  <r>
    <d v="2025-07-30T00:00:00"/>
    <x v="28"/>
    <x v="18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0"/>
    <n v="30000"/>
    <n v="0"/>
    <n v="30900"/>
    <n v="0"/>
    <x v="9"/>
    <n v="0"/>
    <n v="0"/>
    <n v="0"/>
    <n v="0"/>
    <n v="0"/>
    <n v="0"/>
  </r>
  <r>
    <d v="2025-07-30T00:00:00"/>
    <x v="28"/>
    <x v="18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20000"/>
    <n v="20000"/>
    <n v="0"/>
    <n v="20197"/>
    <n v="0"/>
    <x v="9"/>
    <n v="0"/>
    <n v="0"/>
    <n v="0"/>
    <n v="0"/>
    <n v="0"/>
    <n v="0"/>
  </r>
  <r>
    <d v="2025-07-30T00:00:00"/>
    <x v="28"/>
    <x v="18"/>
    <s v="JET 180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5"/>
    <n v="5000"/>
    <n v="5000"/>
    <n v="0"/>
    <n v="5200"/>
    <n v="0"/>
    <x v="9"/>
    <n v="0"/>
    <n v="0"/>
    <n v="0"/>
    <n v="0"/>
    <n v="0"/>
    <n v="0"/>
  </r>
  <r>
    <d v="2025-07-12T00:00:00"/>
    <x v="29"/>
    <x v="17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4000"/>
    <n v="0"/>
    <n v="4100"/>
    <n v="0"/>
    <x v="9"/>
    <n v="0"/>
    <n v="0"/>
    <n v="0"/>
    <n v="0"/>
    <n v="0"/>
    <n v="0"/>
  </r>
  <r>
    <d v="2025-08-04T00:00:00"/>
    <x v="30"/>
    <x v="17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9"/>
    <n v="4414.5199999999995"/>
    <n v="0"/>
    <n v="4414.5199999999995"/>
    <n v="0"/>
    <n v="4414.5199999999995"/>
    <s v="ห้ามเกิน-ขาดได้5%"/>
  </r>
  <r>
    <d v="2025-08-07T00:00:00"/>
    <x v="10"/>
    <x v="17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0"/>
    <n v="3310.89"/>
    <n v="0"/>
    <n v="3310.89"/>
    <s v="ห้ามเกิน-ขาดได้5%"/>
  </r>
  <r>
    <d v="2025-08-07T00:00:00"/>
    <x v="10"/>
    <x v="17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0"/>
    <n v="3310.89"/>
    <n v="0"/>
    <n v="3310.89"/>
    <s v="ห้ามเกิน-ขาดได้5%"/>
  </r>
  <r>
    <d v="2025-08-07T00:00:00"/>
    <x v="10"/>
    <x v="17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4000"/>
    <n v="0"/>
    <n v="4000"/>
    <n v="0"/>
    <n v="4200"/>
    <x v="9"/>
    <n v="4414.5199999999995"/>
    <n v="0"/>
    <n v="4414.5199999999995"/>
    <n v="0"/>
    <n v="4414.5199999999995"/>
    <n v="0"/>
  </r>
  <r>
    <d v="2025-08-07T00:00:00"/>
    <x v="10"/>
    <x v="17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4"/>
    <n v="3000"/>
    <n v="3075"/>
    <n v="0"/>
    <n v="0"/>
    <n v="0"/>
    <x v="9"/>
    <n v="0"/>
    <n v="0"/>
    <n v="0"/>
    <n v="0"/>
    <n v="0"/>
    <n v="0"/>
  </r>
  <r>
    <d v="2025-07-12T00:00:00"/>
    <x v="31"/>
    <x v="17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9"/>
    <n v="4414.5199999999995"/>
    <n v="0"/>
    <n v="4414.5199999999995"/>
    <n v="0"/>
    <n v="4414.5199999999995"/>
    <n v="0"/>
  </r>
  <r>
    <d v="2025-08-04T00:00:00"/>
    <x v="32"/>
    <x v="17"/>
    <s v="ยู-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9"/>
    <n v="4414.5199999999995"/>
    <n v="0"/>
    <n v="4414.5199999999995"/>
    <n v="0"/>
    <n v="4414.5199999999995"/>
    <s v="ห้ามเกิน-ขาดได้5%"/>
  </r>
  <r>
    <s v="ประมาณการ"/>
    <x v="4"/>
    <x v="16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4"/>
    <x v="20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0"/>
    <n v="20000"/>
    <n v="0"/>
    <n v="21000"/>
    <x v="9"/>
    <n v="22072.6"/>
    <n v="0"/>
    <n v="22072.6"/>
    <n v="0"/>
    <n v="22072.6"/>
    <n v="0"/>
  </r>
  <r>
    <s v="ประมาณการ"/>
    <x v="4"/>
    <x v="21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7"/>
    <n v="20000"/>
    <n v="0"/>
    <n v="20000"/>
    <n v="0"/>
    <n v="21000"/>
    <x v="9"/>
    <n v="21513.800000000003"/>
    <n v="0"/>
    <n v="21513.800000000003"/>
    <n v="0"/>
    <n v="21513.800000000003"/>
    <n v="0"/>
  </r>
  <r>
    <d v="2025-08-08T00:00:00"/>
    <x v="33"/>
    <x v="20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9"/>
    <n v="11036.3"/>
    <n v="0"/>
    <n v="11036.3"/>
    <n v="0"/>
    <n v="11036.3"/>
    <n v="0"/>
  </r>
  <r>
    <d v="2025-07-19T00:00:00"/>
    <x v="34"/>
    <x v="16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"/>
    <n v="0"/>
    <n v="120"/>
    <n v="11000"/>
    <n v="0"/>
    <x v="9"/>
    <n v="0"/>
    <n v="0"/>
    <n v="0"/>
    <n v="0"/>
    <n v="0"/>
    <n v="0"/>
  </r>
  <r>
    <d v="2025-08-04T00:00:00"/>
    <x v="35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4000"/>
    <n v="0"/>
    <n v="4000"/>
    <n v="0"/>
    <n v="4200"/>
    <x v="9"/>
    <n v="4414.5199999999995"/>
    <n v="0"/>
    <n v="4414.5199999999995"/>
    <n v="0"/>
    <n v="4414.5199999999995"/>
    <s v="ห้ามเกิน-ขาดได้5%"/>
  </r>
  <r>
    <s v="ประมาณการ"/>
    <x v="4"/>
    <x v="2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36"/>
    <x v="16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27"/>
    <n v="0"/>
    <n v="127"/>
    <n v="6000"/>
    <n v="0"/>
    <x v="9"/>
    <n v="0"/>
    <n v="0"/>
    <n v="0"/>
    <n v="0"/>
    <n v="0"/>
    <n v="0"/>
  </r>
  <r>
    <d v="2025-06-17T00:00:00"/>
    <x v="37"/>
    <x v="16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894"/>
    <n v="525"/>
    <n v="369"/>
    <n v="6000"/>
    <n v="0"/>
    <x v="9"/>
    <n v="0"/>
    <n v="0"/>
    <n v="0"/>
    <n v="0"/>
    <n v="0"/>
    <n v="0"/>
  </r>
  <r>
    <d v="2025-05-19T00:00:00"/>
    <x v="38"/>
    <x v="16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360"/>
    <n v="0"/>
    <n v="3360"/>
    <n v="35200"/>
    <n v="0"/>
    <x v="9"/>
    <n v="0"/>
    <n v="0"/>
    <n v="0"/>
    <n v="0"/>
    <n v="0"/>
    <n v="0"/>
  </r>
  <r>
    <d v="2025-05-19T00:00:00"/>
    <x v="39"/>
    <x v="16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66"/>
    <n v="0"/>
    <n v="366"/>
    <n v="5113"/>
    <n v="0"/>
    <x v="9"/>
    <n v="0"/>
    <n v="0"/>
    <n v="0"/>
    <n v="0"/>
    <n v="0"/>
    <n v="0"/>
  </r>
  <r>
    <d v="2025-05-19T00:00:00"/>
    <x v="40"/>
    <x v="16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02"/>
    <n v="0"/>
    <n v="302"/>
    <n v="5300"/>
    <n v="0"/>
    <x v="9"/>
    <n v="0"/>
    <n v="0"/>
    <n v="0"/>
    <n v="0"/>
    <n v="0"/>
    <n v="0"/>
  </r>
  <r>
    <d v="2025-05-19T00:00:00"/>
    <x v="41"/>
    <x v="16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0"/>
    <n v="0"/>
    <n v="1200"/>
    <n v="10700"/>
    <n v="0"/>
    <x v="9"/>
    <n v="0"/>
    <n v="0"/>
    <n v="0"/>
    <n v="0"/>
    <n v="0"/>
    <n v="0"/>
  </r>
  <r>
    <d v="2025-07-12T00:00:00"/>
    <x v="42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0"/>
    <n v="3310.89"/>
    <n v="0"/>
    <n v="3310.89"/>
    <n v="0"/>
  </r>
  <r>
    <d v="2025-05-05T00:00:00"/>
    <x v="43"/>
    <x v="2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9"/>
    <n v="11036.3"/>
    <n v="0"/>
    <n v="11036.3"/>
    <n v="0"/>
    <n v="11036.3"/>
    <n v="0"/>
  </r>
  <r>
    <d v="2025-05-21T00:00:00"/>
    <x v="44"/>
    <x v="17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9"/>
    <n v="5518.15"/>
    <n v="0"/>
    <n v="5518.15"/>
    <n v="0"/>
    <n v="5518.15"/>
    <n v="0"/>
  </r>
  <r>
    <d v="2025-01-17T00:00:00"/>
    <x v="45"/>
    <x v="16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4"/>
    <n v="152"/>
    <n v="0"/>
    <n v="152"/>
    <n v="6000"/>
    <n v="0"/>
    <x v="9"/>
    <n v="0"/>
    <n v="0"/>
    <n v="0"/>
    <n v="0"/>
    <n v="0"/>
    <n v="5987"/>
  </r>
  <r>
    <d v="2024-11-15T00:00:00"/>
    <x v="46"/>
    <x v="16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17"/>
    <n v="0"/>
    <n v="117"/>
    <n v="10065"/>
    <n v="0"/>
    <x v="9"/>
    <n v="0"/>
    <n v="0"/>
    <n v="0"/>
    <n v="0"/>
    <n v="0"/>
    <n v="0"/>
  </r>
  <r>
    <d v="2024-08-19T00:00:00"/>
    <x v="47"/>
    <x v="16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60"/>
    <n v="0"/>
    <n v="1260"/>
    <n v="11095"/>
    <n v="0"/>
    <x v="9"/>
    <n v="0"/>
    <n v="0"/>
    <n v="0"/>
    <n v="0"/>
    <n v="0"/>
    <n v="0"/>
  </r>
  <r>
    <d v="2024-08-19T00:00:00"/>
    <x v="47"/>
    <x v="16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89"/>
    <n v="0"/>
    <n v="89"/>
    <n v="11180"/>
    <n v="0"/>
    <x v="9"/>
    <n v="0"/>
    <n v="0"/>
    <n v="0"/>
    <n v="0"/>
    <n v="0"/>
    <n v="0"/>
  </r>
  <r>
    <d v="2025-06-02T00:00:00"/>
    <x v="48"/>
    <x v="20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1"/>
    <n v="2500"/>
    <n v="2500"/>
    <n v="0"/>
    <n v="5560"/>
    <n v="0"/>
    <x v="9"/>
    <n v="0"/>
    <n v="0"/>
    <n v="0"/>
    <n v="0"/>
    <n v="0"/>
    <n v="0"/>
  </r>
  <r>
    <d v="2025-05-22T00:00:00"/>
    <x v="49"/>
    <x v="2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4000"/>
    <n v="3840"/>
    <n v="160"/>
    <n v="8450"/>
    <n v="0"/>
    <x v="9"/>
    <n v="0"/>
    <n v="0"/>
    <n v="0"/>
    <n v="0"/>
    <n v="0"/>
    <s v="ห้ามขาด-ห้ามเกิน"/>
  </r>
  <r>
    <d v="2025-03-25T00:00:00"/>
    <x v="50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3857"/>
    <n v="143"/>
    <n v="4200"/>
    <n v="0"/>
    <x v="9"/>
    <n v="0"/>
    <n v="0"/>
    <n v="0"/>
    <n v="0"/>
    <n v="0"/>
    <n v="0"/>
  </r>
  <r>
    <d v="2025-03-04T00:00:00"/>
    <x v="10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4010"/>
    <n v="0"/>
    <n v="4470"/>
    <n v="0"/>
    <x v="9"/>
    <n v="0"/>
    <n v="0"/>
    <n v="0"/>
    <n v="0"/>
    <n v="0"/>
    <n v="0"/>
  </r>
  <r>
    <d v="2025-03-04T00:00:00"/>
    <x v="10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3065"/>
    <n v="0"/>
    <n v="3300"/>
    <n v="0"/>
    <x v="9"/>
    <n v="0"/>
    <n v="0"/>
    <n v="0"/>
    <n v="0"/>
    <n v="0"/>
    <n v="0"/>
  </r>
  <r>
    <d v="2024-09-06T00:00:00"/>
    <x v="51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52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3194"/>
    <n v="0"/>
    <n v="5632"/>
    <n v="0"/>
    <x v="9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9"/>
    <n v="403861.31445000012"/>
    <n v="63074.94445000001"/>
    <n v="340786.37000000005"/>
    <n v="0"/>
    <n v="403861.31445000012"/>
    <s v="ระบุในSD"/>
  </r>
  <r>
    <s v="ประมาณการ"/>
    <x v="4"/>
    <x v="2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10"/>
    <n v="113157.00000000001"/>
    <n v="0"/>
    <n v="113157.00000000001"/>
    <n v="0"/>
    <n v="0"/>
    <s v="ระบุในSD"/>
  </r>
  <r>
    <d v="2025-07-19T00:00:00"/>
    <x v="53"/>
    <x v="16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27120"/>
    <n v="25440"/>
    <n v="1680"/>
    <n v="154931"/>
    <n v="0"/>
    <x v="11"/>
    <n v="0"/>
    <n v="0"/>
    <n v="0"/>
    <n v="0"/>
    <n v="0"/>
    <s v="ห้ามขาด-ห้ามเกิน"/>
  </r>
  <r>
    <d v="2025-08-05T00:00:00"/>
    <x v="54"/>
    <x v="16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29505"/>
    <n v="519.75"/>
    <x v="11"/>
    <n v="544.5680625"/>
    <n v="544.5680625"/>
    <n v="0"/>
    <n v="0"/>
    <n v="0"/>
    <s v="ห้ามขาด-ห้ามเกิน"/>
  </r>
  <r>
    <d v="2025-07-24T00:00:00"/>
    <x v="55"/>
    <x v="24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24000"/>
    <n v="20000"/>
    <n v="104000"/>
    <n v="71420"/>
    <n v="55209"/>
    <x v="11"/>
    <n v="59387.769210000006"/>
    <n v="59387.769210000006"/>
    <n v="0"/>
    <n v="0"/>
    <n v="0"/>
    <s v="หนองบุญมาก"/>
  </r>
  <r>
    <d v="2025-07-24T00:00:00"/>
    <x v="56"/>
    <x v="24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28000"/>
    <n v="0"/>
    <n v="28000"/>
    <n v="0"/>
    <n v="29400"/>
    <x v="11"/>
    <n v="30119.320000000003"/>
    <n v="30119.320000000003"/>
    <n v="0"/>
    <n v="0"/>
    <n v="0"/>
    <s v="หนองบุญมาก"/>
  </r>
  <r>
    <d v="2025-07-24T00:00:00"/>
    <x v="57"/>
    <x v="24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7000"/>
    <n v="0"/>
    <n v="7000"/>
    <n v="0"/>
    <n v="7350"/>
    <x v="11"/>
    <n v="7529.8300000000008"/>
    <n v="7529.8300000000008"/>
    <n v="0"/>
    <n v="0"/>
    <n v="0"/>
    <s v="หนองบุญมาก"/>
  </r>
  <r>
    <d v="2025-07-24T00:00:00"/>
    <x v="57"/>
    <x v="24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5000"/>
    <n v="0"/>
    <n v="5000"/>
    <n v="0"/>
    <n v="5250"/>
    <x v="11"/>
    <n v="5378.4500000000007"/>
    <n v="5378.4500000000007"/>
    <n v="0"/>
    <n v="0"/>
    <n v="0"/>
    <s v="หนองบุญมาก"/>
  </r>
  <r>
    <d v="2025-07-24T00:00:00"/>
    <x v="58"/>
    <x v="24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7000"/>
    <n v="0"/>
    <n v="7000"/>
    <n v="0"/>
    <n v="7350"/>
    <x v="11"/>
    <n v="7529.8300000000008"/>
    <n v="7529.8300000000008"/>
    <n v="0"/>
    <n v="0"/>
    <n v="0"/>
    <s v="หนองบุญมาก"/>
  </r>
  <r>
    <d v="2025-07-24T00:00:00"/>
    <x v="58"/>
    <x v="24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4000"/>
    <n v="0"/>
    <n v="14000"/>
    <n v="0"/>
    <n v="14700"/>
    <x v="11"/>
    <n v="15059.660000000002"/>
    <n v="15059.660000000002"/>
    <n v="0"/>
    <n v="0"/>
    <n v="0"/>
    <s v="หนองบุญมาก"/>
  </r>
  <r>
    <d v="2025-08-08T00:00:00"/>
    <x v="59"/>
    <x v="25"/>
    <s v="ช้างจีนข้าวหอมชั้นดี(น้ำเงิน)(ถุงในเจาะรู)"/>
    <n v="20"/>
    <n v="32"/>
    <s v="ขาว"/>
    <n v="0"/>
    <n v="70"/>
    <s v="±"/>
    <n v="5"/>
    <s v="ไม่"/>
    <n v="21"/>
    <n v="35"/>
    <n v="40"/>
    <n v="164.24984646739199"/>
    <n v="0"/>
    <n v="164.24984646739199"/>
    <s v="500กระสอบแบน"/>
    <x v="17"/>
    <n v="9200"/>
    <n v="142"/>
    <n v="9058"/>
    <n v="0"/>
    <n v="9510.9"/>
    <x v="11"/>
    <n v="8478.1974200000004"/>
    <n v="8478.1974200000004"/>
    <n v="0"/>
    <n v="0"/>
    <n v="0"/>
    <n v="0"/>
  </r>
  <r>
    <d v="2025-08-01T00:00:00"/>
    <x v="60"/>
    <x v="24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"/>
    <n v="0"/>
    <n v="5000"/>
    <n v="0"/>
    <n v="5250"/>
    <x v="11"/>
    <n v="5378.4500000000007"/>
    <n v="5378.4500000000007"/>
    <n v="0"/>
    <n v="0"/>
    <n v="0"/>
    <s v="ลพบุรี3"/>
  </r>
  <r>
    <d v="2025-08-01T00:00:00"/>
    <x v="60"/>
    <x v="24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20000"/>
    <n v="0"/>
    <n v="20000"/>
    <n v="0"/>
    <n v="21000"/>
    <x v="11"/>
    <n v="21513.800000000003"/>
    <n v="21513.800000000003"/>
    <n v="0"/>
    <n v="0"/>
    <n v="0"/>
    <s v="ลพบุรี3"/>
  </r>
  <r>
    <s v="ประมาณการ"/>
    <x v="4"/>
    <x v="16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170000"/>
    <n v="0"/>
    <n v="170000"/>
    <n v="0"/>
    <n v="178500"/>
    <x v="11"/>
    <n v="178117.5"/>
    <n v="51645"/>
    <n v="126472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11"/>
    <n v="339037.37469250005"/>
    <n v="212564.87469250005"/>
    <n v="126472.5"/>
    <n v="0"/>
    <n v="0"/>
    <s v="ระบุในSD"/>
  </r>
  <r>
    <d v="2025-08-09T00:00:00"/>
    <x v="61"/>
    <x v="26"/>
    <s v="ไม่พิมพ์"/>
    <n v="21"/>
    <n v="40"/>
    <s v="ขาว"/>
    <n v="0"/>
    <n v="73"/>
    <s v="±"/>
    <n v="5"/>
    <s v="ไม่"/>
    <n v="22"/>
    <n v="42"/>
    <n v="40"/>
    <n v="0"/>
    <n v="0"/>
    <n v="0"/>
    <s v="500กระสอบ"/>
    <x v="0"/>
    <n v="1500"/>
    <n v="1500"/>
    <n v="0"/>
    <n v="0"/>
    <n v="0"/>
    <x v="12"/>
    <n v="0"/>
    <n v="0"/>
    <n v="0"/>
    <n v="0"/>
    <n v="0"/>
    <s v="ใช้2121670SM"/>
  </r>
  <r>
    <d v="2025-08-07T00:00:00"/>
    <x v="62"/>
    <x v="13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6"/>
    <n v="20000"/>
    <n v="0"/>
    <n v="20000"/>
    <n v="0"/>
    <n v="21000"/>
    <x v="12"/>
    <n v="19837.400000000001"/>
    <n v="19837.400000000001"/>
    <n v="0"/>
    <n v="0"/>
    <n v="0"/>
    <s v="ใช้2121670SM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12"/>
    <n v="19837.400000000001"/>
    <n v="19837.400000000001"/>
    <n v="0"/>
    <n v="0"/>
    <n v="0"/>
    <s v="ระบุในSD"/>
  </r>
  <r>
    <d v="2025-07-29T00:00:00"/>
    <x v="63"/>
    <x v="27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18"/>
    <n v="5000"/>
    <n v="5000"/>
    <n v="0"/>
    <n v="5400"/>
    <n v="0"/>
    <x v="13"/>
    <n v="0"/>
    <n v="0"/>
    <n v="0"/>
    <n v="0"/>
    <n v="0"/>
    <n v="0"/>
  </r>
  <r>
    <d v="2025-08-01T00:00:00"/>
    <x v="64"/>
    <x v="20"/>
    <s v="SPM4131"/>
    <n v="21"/>
    <n v="38"/>
    <s v="ขาว"/>
    <s v="ด้าน"/>
    <n v="102"/>
    <s v="±"/>
    <n v="5"/>
    <s v="บิด"/>
    <n v="22"/>
    <n v="40"/>
    <n v="40"/>
    <n v="0"/>
    <n v="0"/>
    <n v="0"/>
    <s v="500กระสอบแบน"/>
    <x v="18"/>
    <n v="3000"/>
    <n v="3000"/>
    <n v="0"/>
    <n v="3100"/>
    <n v="0"/>
    <x v="13"/>
    <n v="0"/>
    <n v="0"/>
    <n v="0"/>
    <n v="0"/>
    <n v="0"/>
    <n v="0"/>
  </r>
  <r>
    <d v="2025-08-01T00:00:00"/>
    <x v="65"/>
    <x v="20"/>
    <s v="SPM4132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18"/>
    <n v="3000"/>
    <n v="3000"/>
    <n v="0"/>
    <n v="3210"/>
    <n v="0"/>
    <x v="13"/>
    <n v="0"/>
    <n v="0"/>
    <n v="0"/>
    <n v="0"/>
    <n v="0"/>
    <n v="0"/>
  </r>
  <r>
    <d v="2025-08-02T00:00:00"/>
    <x v="66"/>
    <x v="20"/>
    <s v="มาซูฟีดบี 0434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18"/>
    <n v="5500"/>
    <n v="5500"/>
    <n v="0"/>
    <n v="5600"/>
    <n v="0"/>
    <x v="13"/>
    <n v="0"/>
    <n v="0"/>
    <n v="0"/>
    <n v="0"/>
    <n v="0"/>
    <n v="0"/>
  </r>
  <r>
    <d v="2025-07-31T00:00:00"/>
    <x v="67"/>
    <x v="28"/>
    <s v="แดนโกรว30(ส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10000"/>
    <n v="10000"/>
    <n v="0"/>
    <n v="10500"/>
    <n v="0"/>
    <x v="13"/>
    <n v="0"/>
    <n v="0"/>
    <n v="0"/>
    <n v="0"/>
    <n v="0"/>
    <n v="0"/>
  </r>
  <r>
    <d v="2025-07-31T00:00:00"/>
    <x v="67"/>
    <x v="28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5000"/>
    <n v="0"/>
    <n v="5500"/>
    <n v="0"/>
    <x v="13"/>
    <n v="0"/>
    <n v="0"/>
    <n v="0"/>
    <n v="0"/>
    <n v="0"/>
    <n v="0"/>
  </r>
  <r>
    <d v="2025-07-31T00:00:00"/>
    <x v="67"/>
    <x v="28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5000"/>
    <n v="0"/>
    <n v="5450"/>
    <n v="0"/>
    <x v="13"/>
    <n v="0"/>
    <n v="0"/>
    <n v="0"/>
    <n v="0"/>
    <n v="0"/>
    <s v="ลบสี"/>
  </r>
  <r>
    <d v="2025-07-31T00:00:00"/>
    <x v="67"/>
    <x v="28"/>
    <s v="แดนโกรวบรีดเดอร์ 6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5000"/>
    <n v="0"/>
    <n v="5500"/>
    <n v="0"/>
    <x v="13"/>
    <n v="0"/>
    <n v="0"/>
    <n v="0"/>
    <n v="0"/>
    <n v="0"/>
    <s v="ลบสี"/>
  </r>
  <r>
    <d v="2025-07-31T00:00:00"/>
    <x v="67"/>
    <x v="28"/>
    <s v="แดนโกรวบรีดเดอร์ 8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10000"/>
    <n v="10000"/>
    <n v="0"/>
    <n v="10500"/>
    <n v="0"/>
    <x v="13"/>
    <n v="0"/>
    <n v="0"/>
    <n v="0"/>
    <n v="0"/>
    <n v="0"/>
    <n v="0"/>
  </r>
  <r>
    <d v="2025-08-07T00:00:00"/>
    <x v="10"/>
    <x v="17"/>
    <s v="โมโม่ 492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"/>
    <n v="4000"/>
    <n v="4000"/>
    <n v="0"/>
    <n v="4100"/>
    <n v="0"/>
    <x v="13"/>
    <n v="0"/>
    <n v="0"/>
    <n v="0"/>
    <n v="0"/>
    <n v="0"/>
    <n v="0"/>
  </r>
  <r>
    <d v="2025-08-07T00:00:00"/>
    <x v="10"/>
    <x v="29"/>
    <s v="กัสโซ่ฟีด101-102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6"/>
    <n v="20000"/>
    <n v="0"/>
    <n v="20000"/>
    <n v="0"/>
    <n v="21000"/>
    <x v="13"/>
    <n v="21513.800000000003"/>
    <n v="21513.800000000003"/>
    <n v="0"/>
    <n v="21513.800000000003"/>
    <n v="0"/>
    <n v="0"/>
  </r>
  <r>
    <d v="2025-08-07T00:00:00"/>
    <x v="10"/>
    <x v="29"/>
    <s v="NB FISH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0"/>
    <n v="10000"/>
    <n v="0"/>
    <n v="10000"/>
    <n v="0"/>
    <n v="10500"/>
    <x v="13"/>
    <n v="10756.900000000001"/>
    <n v="10756.900000000001"/>
    <n v="0"/>
    <n v="10756.900000000001"/>
    <n v="0"/>
    <n v="0"/>
  </r>
  <r>
    <d v="2025-08-07T00:00:00"/>
    <x v="10"/>
    <x v="17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4"/>
    <n v="3000"/>
    <n v="0"/>
    <n v="3000"/>
    <n v="0"/>
    <n v="3150"/>
    <x v="13"/>
    <n v="3478.5300000000007"/>
    <n v="3478.5300000000007"/>
    <n v="0"/>
    <n v="3478.5300000000007"/>
    <n v="0"/>
    <n v="0"/>
  </r>
  <r>
    <d v="2025-08-07T00:00:00"/>
    <x v="10"/>
    <x v="17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3"/>
    <n v="3310.89"/>
    <n v="3310.89"/>
    <n v="0"/>
    <n v="3310.89"/>
    <n v="0"/>
    <n v="0"/>
  </r>
  <r>
    <d v="2025-08-07T00:00:00"/>
    <x v="10"/>
    <x v="17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4"/>
    <n v="5000"/>
    <n v="0"/>
    <n v="5000"/>
    <n v="0"/>
    <n v="5250"/>
    <x v="13"/>
    <n v="5797.55"/>
    <n v="5797.55"/>
    <n v="0"/>
    <n v="5797.55"/>
    <n v="0"/>
    <n v="0"/>
  </r>
  <r>
    <s v="ประมาณการ"/>
    <x v="4"/>
    <x v="28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7"/>
    <n v="100000"/>
    <n v="0"/>
    <n v="100000"/>
    <n v="0"/>
    <n v="105000"/>
    <x v="13"/>
    <n v="107569.00000000001"/>
    <n v="107569.00000000001"/>
    <n v="0"/>
    <n v="107569.00000000001"/>
    <n v="0"/>
    <n v="0"/>
  </r>
  <r>
    <s v="ประมาณการ"/>
    <x v="4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3"/>
    <n v="10756.900000000001"/>
    <n v="10756.900000000001"/>
    <n v="0"/>
    <n v="10756.900000000001"/>
    <n v="0"/>
    <n v="0"/>
  </r>
  <r>
    <d v="2025-07-16T00:00:00"/>
    <x v="68"/>
    <x v="20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3"/>
    <n v="3310.89"/>
    <n v="0"/>
    <n v="3310.89"/>
    <n v="0"/>
    <n v="3310.89"/>
    <n v="0"/>
  </r>
  <r>
    <d v="2025-07-16T00:00:00"/>
    <x v="69"/>
    <x v="20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3"/>
    <n v="3310.89"/>
    <n v="0"/>
    <n v="3310.89"/>
    <n v="0"/>
    <n v="3310.89"/>
    <n v="0"/>
  </r>
  <r>
    <d v="2025-06-18T00:00:00"/>
    <x v="70"/>
    <x v="17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4"/>
    <n v="8000"/>
    <n v="470"/>
    <n v="7530"/>
    <n v="0"/>
    <n v="7906.5"/>
    <x v="13"/>
    <n v="8310.3338999999996"/>
    <n v="0"/>
    <n v="8310.3338999999996"/>
    <n v="0"/>
    <n v="8310.3338999999996"/>
    <n v="0"/>
  </r>
  <r>
    <d v="2024-12-02T00:00:00"/>
    <x v="71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8000"/>
    <n v="0"/>
    <n v="8000"/>
    <n v="0"/>
    <n v="8400"/>
    <x v="13"/>
    <n v="8605.52"/>
    <n v="0"/>
    <n v="8605.52"/>
    <n v="0"/>
    <n v="8605.52"/>
    <n v="0"/>
  </r>
  <r>
    <d v="2024-12-05T00:00:00"/>
    <x v="72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3"/>
    <n v="17211.04"/>
    <n v="0"/>
    <n v="17211.04"/>
    <n v="0"/>
    <n v="17211.04"/>
    <n v="0"/>
  </r>
  <r>
    <d v="2024-12-05T00:00:00"/>
    <x v="73"/>
    <x v="3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3"/>
    <n v="17211.04"/>
    <n v="0"/>
    <n v="17211.04"/>
    <n v="0"/>
    <n v="17211.04"/>
    <n v="0"/>
  </r>
  <r>
    <d v="2023-05-20T00:00:00"/>
    <x v="74"/>
    <x v="20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3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3"/>
    <n v="226661.43390000003"/>
    <n v="163183.57"/>
    <n v="63477.863900000004"/>
    <n v="163183.57"/>
    <n v="63477.863900000004"/>
    <s v="ระบุในSD"/>
  </r>
  <r>
    <d v="2025-07-22T00:00:00"/>
    <x v="6"/>
    <x v="8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4"/>
    <n v="5518.15"/>
    <n v="5518.15"/>
    <n v="0"/>
    <n v="5518.15"/>
    <n v="0"/>
    <n v="0"/>
  </r>
  <r>
    <d v="2025-08-06T00:00:00"/>
    <x v="75"/>
    <x v="8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5000"/>
    <n v="0"/>
    <n v="5000"/>
    <n v="0"/>
    <n v="5250"/>
    <x v="14"/>
    <n v="5518.15"/>
    <n v="5518.15"/>
    <n v="0"/>
    <n v="0"/>
    <n v="5518.15"/>
    <n v="0"/>
  </r>
  <r>
    <d v="2025-08-06T00:00:00"/>
    <x v="75"/>
    <x v="8"/>
    <s v="FELDSPAR SP SPAR 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5000"/>
    <n v="0"/>
    <n v="5000"/>
    <n v="0"/>
    <n v="5250"/>
    <x v="14"/>
    <n v="5518.15"/>
    <n v="5518.15"/>
    <n v="0"/>
    <n v="0"/>
    <n v="5518.15"/>
    <n v="0"/>
  </r>
  <r>
    <d v="2025-08-06T00:00:00"/>
    <x v="76"/>
    <x v="8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4"/>
    <n v="5518.15"/>
    <n v="5518.15"/>
    <n v="0"/>
    <n v="0"/>
    <n v="5518.15"/>
    <n v="0"/>
  </r>
  <r>
    <d v="2025-08-06T00:00:00"/>
    <x v="76"/>
    <x v="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4"/>
    <n v="5518.15"/>
    <n v="5518.15"/>
    <n v="0"/>
    <n v="0"/>
    <n v="5518.15"/>
    <n v="0"/>
  </r>
  <r>
    <s v="ประมาณการ"/>
    <x v="4"/>
    <x v="3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6"/>
    <n v="30000"/>
    <n v="0"/>
    <n v="30000"/>
    <n v="0"/>
    <n v="31500"/>
    <x v="14"/>
    <n v="29756.100000000002"/>
    <n v="20367"/>
    <n v="9389.1000000000022"/>
    <n v="0"/>
    <n v="0"/>
    <n v="0"/>
  </r>
  <r>
    <s v="ประมาณการ"/>
    <x v="4"/>
    <x v="3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1"/>
    <n v="30000"/>
    <n v="0"/>
    <n v="30000"/>
    <n v="0"/>
    <n v="31500"/>
    <x v="14"/>
    <n v="29756.100000000002"/>
    <n v="0"/>
    <n v="29756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4"/>
    <n v="87102.950000000012"/>
    <n v="47957.75"/>
    <n v="39145.200000000004"/>
    <n v="5518.15"/>
    <n v="22072.6"/>
    <s v="ระบุในSD"/>
  </r>
  <r>
    <d v="2025-08-05T00:00:00"/>
    <x v="77"/>
    <x v="33"/>
    <s v="ศรีนครพันธุ์ข้าว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15"/>
    <n v="9918.7000000000007"/>
    <n v="5200"/>
    <n v="4718.7000000000007"/>
    <n v="0"/>
    <n v="0"/>
    <n v="0"/>
  </r>
  <r>
    <d v="1899-12-30T00:00:00"/>
    <x v="2"/>
    <x v="2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5"/>
    <n v="9918.7000000000007"/>
    <n v="5200"/>
    <n v="4718.7000000000007"/>
    <n v="0"/>
    <n v="0"/>
    <n v="0"/>
  </r>
  <r>
    <s v="ประมาณการ"/>
    <x v="4"/>
    <x v="31"/>
    <s v="รอแบบ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6"/>
    <n v="9918.7000000000007"/>
    <n v="0"/>
    <n v="9918.7000000000007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6"/>
    <n v="9918.7000000000007"/>
    <n v="0"/>
    <n v="9918.7000000000007"/>
    <n v="0"/>
    <n v="0"/>
    <s v="ระบุในSD"/>
  </r>
  <r>
    <d v="2025-03-11T00:00:00"/>
    <x v="78"/>
    <x v="28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4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7"/>
    <n v="1159.5100000000002"/>
    <n v="1159.5100000000002"/>
    <n v="0"/>
    <n v="1159.5100000000002"/>
    <n v="0"/>
    <s v="ระบุในSD"/>
  </r>
  <r>
    <d v="2025-08-13T00:00:00"/>
    <x v="10"/>
    <x v="34"/>
    <s v="ราชสีห์ข้าวหอมมะลิ"/>
    <n v="23"/>
    <n v="37"/>
    <s v="ขาว"/>
    <s v="ใส"/>
    <n v="120"/>
    <s v="+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0"/>
    <n v="10756.900000000001"/>
    <n v="0"/>
    <n v="10756.900000000001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8"/>
    <n v="10756.900000000001"/>
    <n v="0"/>
    <n v="10756.900000000001"/>
    <n v="0"/>
    <n v="10756.900000000001"/>
    <s v="ระบุในSD"/>
  </r>
  <r>
    <d v="2024-11-05T00:00:00"/>
    <x v="79"/>
    <x v="35"/>
    <s v="Green for white sugar"/>
    <n v="23"/>
    <n v="37"/>
    <s v="ขาว"/>
    <n v="0"/>
    <n v="130"/>
    <s v="±"/>
    <n v="5"/>
    <s v="บิด"/>
    <n v="24"/>
    <n v="40"/>
    <n v="55"/>
    <n v="23.642634521087999"/>
    <n v="0"/>
    <n v="23.642634521087999"/>
    <s v="300แบน"/>
    <x v="0"/>
    <n v="50000"/>
    <n v="49274"/>
    <n v="726"/>
    <n v="54279"/>
    <n v="0"/>
    <x v="19"/>
    <n v="0"/>
    <n v="0"/>
    <n v="0"/>
    <n v="0"/>
    <n v="0"/>
    <n v="0"/>
  </r>
  <r>
    <d v="2024-11-05T00:00:00"/>
    <x v="79"/>
    <x v="35"/>
    <s v="Green for white sugar"/>
    <n v="23"/>
    <n v="37"/>
    <s v="ขาว"/>
    <n v="0"/>
    <n v="130"/>
    <s v="±"/>
    <n v="5"/>
    <s v="บิด"/>
    <n v="24"/>
    <n v="40"/>
    <n v="55"/>
    <n v="1628.2806143999999"/>
    <n v="0"/>
    <n v="1628.2806143999999"/>
    <s v="300แบน"/>
    <x v="14"/>
    <n v="50000"/>
    <n v="0"/>
    <n v="50000"/>
    <n v="15186"/>
    <n v="36554.700000000004"/>
    <x v="19"/>
    <n v="39321.525243000004"/>
    <n v="24881"/>
    <n v="14440.525243000004"/>
    <n v="0"/>
    <n v="0"/>
    <n v="0"/>
  </r>
  <r>
    <d v="2024-11-05T00:00:00"/>
    <x v="79"/>
    <x v="35"/>
    <s v="Green for white sugar"/>
    <n v="23"/>
    <n v="37"/>
    <s v="ขาว"/>
    <n v="0"/>
    <n v="130"/>
    <s v="±"/>
    <n v="5"/>
    <s v="บิด"/>
    <n v="24"/>
    <n v="40"/>
    <n v="55"/>
    <n v="3256.5612287999998"/>
    <n v="0"/>
    <n v="3256.5612287999998"/>
    <s v="300แบน"/>
    <x v="19"/>
    <n v="100000"/>
    <n v="0"/>
    <n v="100000"/>
    <n v="0"/>
    <n v="105000"/>
    <x v="19"/>
    <n v="107569.00000000001"/>
    <n v="0"/>
    <n v="107569.00000000001"/>
    <n v="0"/>
    <n v="0"/>
    <n v="0"/>
  </r>
  <r>
    <d v="2024-11-05T00:00:00"/>
    <x v="79"/>
    <x v="35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4"/>
    <n v="337878"/>
    <n v="0"/>
    <n v="337878"/>
    <n v="0"/>
    <n v="354771.9"/>
    <x v="19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9"/>
    <n v="510342.51106300007"/>
    <n v="24881"/>
    <n v="485461.51106300007"/>
    <n v="0"/>
    <n v="0"/>
    <s v="ระบุในSD"/>
  </r>
  <r>
    <s v="ประมาณการ"/>
    <x v="4"/>
    <x v="36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16"/>
    <n v="8000"/>
    <n v="0"/>
    <n v="8000"/>
    <n v="0"/>
    <n v="8400"/>
    <x v="20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20"/>
    <n v="9499.6"/>
    <n v="1765"/>
    <n v="7734.6"/>
    <n v="0"/>
    <n v="0"/>
    <s v="ระบุในSD"/>
  </r>
  <r>
    <d v="2025-08-05T00:00:00"/>
    <x v="80"/>
    <x v="3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0"/>
    <n v="10000"/>
    <n v="192"/>
    <n v="9808"/>
    <n v="10420"/>
    <n v="0"/>
    <x v="21"/>
    <n v="0"/>
    <n v="0"/>
    <n v="0"/>
    <n v="0"/>
    <n v="0"/>
    <s v="ห้ามเกิน-ขาดได้5%"/>
  </r>
  <r>
    <d v="2025-08-04T00:00:00"/>
    <x v="81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2"/>
    <n v="10000"/>
    <n v="10500"/>
    <n v="0"/>
    <n v="0"/>
    <n v="0"/>
    <x v="21"/>
    <n v="0"/>
    <n v="0"/>
    <n v="0"/>
    <n v="0"/>
    <n v="0"/>
    <n v="0"/>
  </r>
  <r>
    <d v="1899-12-30T00:00:00"/>
    <x v="2"/>
    <x v="2"/>
    <n v="0"/>
    <n v="26"/>
    <n v="43"/>
    <n v="0"/>
    <n v="0"/>
    <n v="100"/>
    <s v="±"/>
    <n v="5"/>
    <n v="0"/>
    <n v="0"/>
    <n v="0"/>
    <n v="0"/>
    <n v="0"/>
    <n v="0"/>
    <n v="0"/>
    <n v="0"/>
    <x v="2"/>
    <n v="0"/>
    <n v="0"/>
    <n v="0"/>
    <n v="0"/>
    <n v="0"/>
    <x v="21"/>
    <n v="0"/>
    <n v="0"/>
    <n v="0"/>
    <n v="0"/>
    <n v="0"/>
    <s v="ระบุในSD"/>
  </r>
  <r>
    <d v="2025-08-13T00:00:00"/>
    <x v="82"/>
    <x v="39"/>
    <s v="Soybean Meal"/>
    <n v="26"/>
    <n v="40"/>
    <s v="ขาว"/>
    <n v="0"/>
    <n v="108"/>
    <s v="±"/>
    <n v="5"/>
    <s v="ไม่"/>
    <n v="27"/>
    <n v="43"/>
    <n v="40"/>
    <n v="286.42936262399996"/>
    <n v="0"/>
    <n v="286.42936262399996"/>
    <s v="มัด100 ใช้สายรัด"/>
    <x v="15"/>
    <n v="10000"/>
    <n v="0"/>
    <n v="10000"/>
    <n v="0"/>
    <n v="10500"/>
    <x v="22"/>
    <n v="11595.1"/>
    <n v="11595.1"/>
    <n v="0"/>
    <n v="0"/>
    <n v="0"/>
    <s v="ห้ามขาด-ห้ามเกิน"/>
  </r>
  <r>
    <s v="ประมาณการ"/>
    <x v="4"/>
    <x v="30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0"/>
    <x v="22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22"/>
    <n v="24028.400000000001"/>
    <n v="24028.400000000001"/>
    <n v="0"/>
    <n v="0"/>
    <n v="0"/>
    <s v="ระบุในSD"/>
  </r>
  <r>
    <d v="2025-06-24T00:00:00"/>
    <x v="83"/>
    <x v="30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20000"/>
    <n v="20000"/>
    <n v="0"/>
    <n v="21970"/>
    <n v="0"/>
    <x v="23"/>
    <n v="0"/>
    <n v="0"/>
    <n v="0"/>
    <n v="0"/>
    <n v="0"/>
    <s v="ห้ามขาด-เกินได้5%"/>
  </r>
  <r>
    <d v="2025-07-23T00:00:00"/>
    <x v="84"/>
    <x v="3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4"/>
    <n v="15000"/>
    <n v="8828"/>
    <n v="6172"/>
    <n v="0"/>
    <n v="0"/>
    <x v="23"/>
    <n v="7673.8327599999993"/>
    <n v="7673.8327599999993"/>
    <n v="0"/>
    <n v="7673.8327599999993"/>
    <n v="0"/>
    <s v="ห้ามขาด-เกินได้5%"/>
  </r>
  <r>
    <s v="ประมาณการ"/>
    <x v="4"/>
    <x v="30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7"/>
    <n v="30000"/>
    <n v="0"/>
    <n v="30000"/>
    <n v="0"/>
    <n v="31500"/>
    <x v="23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23"/>
    <n v="44973.732759999992"/>
    <n v="44973.732759999992"/>
    <n v="0"/>
    <n v="7673.8327599999993"/>
    <n v="37299.899999999994"/>
    <s v="ระบุในSD"/>
  </r>
  <r>
    <d v="2025-07-19T00:00:00"/>
    <x v="85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0"/>
    <n v="34000"/>
    <n v="32000"/>
    <n v="2000"/>
    <n v="34283"/>
    <n v="0"/>
    <x v="24"/>
    <n v="0"/>
    <n v="0"/>
    <n v="0"/>
    <n v="0"/>
    <n v="0"/>
    <n v="0"/>
  </r>
  <r>
    <d v="1899-12-30T00:00:00"/>
    <x v="10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2"/>
    <n v="50000"/>
    <n v="0"/>
    <n v="50000"/>
    <n v="0"/>
    <n v="52500"/>
    <x v="24"/>
    <n v="59372.5"/>
    <n v="19923"/>
    <n v="39449.5"/>
    <n v="0"/>
    <n v="0"/>
    <n v="0"/>
  </r>
  <r>
    <s v="ประมาณการ"/>
    <x v="4"/>
    <x v="3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0"/>
    <x v="24"/>
    <n v="6775.4500000000007"/>
    <n v="0"/>
    <n v="6775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24"/>
    <n v="66147.95"/>
    <n v="19923"/>
    <n v="46224.95"/>
    <n v="0"/>
    <n v="6775.4500000000007"/>
    <s v="ระบุในSD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d v="2025-07-22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10000"/>
    <n v="0"/>
    <n v="10710"/>
    <n v="0"/>
    <x v="0"/>
    <n v="0"/>
    <n v="0"/>
    <n v="0"/>
    <n v="0"/>
    <n v="0"/>
    <s v="ลบสีทั้งหมด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2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0"/>
    <n v="3702.0499999999997"/>
    <n v="0"/>
    <n v="3702.049999999999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8-06T00:00:00"/>
    <x v="4"/>
    <x v="6"/>
    <s v="แชมป์เปี้ยน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5000"/>
    <n v="0"/>
    <n v="5000"/>
    <n v="5400"/>
    <n v="0"/>
    <x v="3"/>
    <n v="0"/>
    <n v="0"/>
    <n v="0"/>
    <n v="0"/>
    <n v="0"/>
    <n v="0"/>
  </r>
  <r>
    <d v="2025-08-01T00:00:00"/>
    <x v="5"/>
    <x v="7"/>
    <s v="W30"/>
    <n v="19"/>
    <n v="28"/>
    <s v="ขาว"/>
    <n v="0"/>
    <n v="56"/>
    <s v="±"/>
    <n v="5"/>
    <s v="ไม่"/>
    <n v="20"/>
    <n v="30"/>
    <n v="90"/>
    <n v="1248.9652439999998"/>
    <n v="0"/>
    <n v="1248.9652439999998"/>
    <s v="มัด100"/>
    <x v="5"/>
    <n v="40000"/>
    <n v="2500"/>
    <n v="37500"/>
    <n v="29350"/>
    <n v="11182.5"/>
    <x v="3"/>
    <n v="9216.9519749999999"/>
    <n v="9216.9519749999999"/>
    <n v="0"/>
    <n v="0"/>
    <n v="0"/>
    <n v="0"/>
  </r>
  <r>
    <d v="2025-08-13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30000"/>
    <n v="0"/>
    <n v="30000"/>
    <n v="0"/>
    <n v="31500"/>
    <x v="3"/>
    <n v="26403.3"/>
    <n v="26403.3"/>
    <n v="0"/>
    <n v="0"/>
    <n v="0"/>
    <n v="0"/>
  </r>
  <r>
    <s v="ประมาณการ"/>
    <x v="3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00000"/>
    <n v="0"/>
    <n v="100000"/>
    <n v="0"/>
    <n v="105000"/>
    <x v="3"/>
    <n v="88010.999999999985"/>
    <n v="5147"/>
    <n v="82863.999999999985"/>
    <n v="0"/>
    <n v="0"/>
    <n v="0"/>
  </r>
  <r>
    <s v="ประมาณการ"/>
    <x v="3"/>
    <x v="6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5000"/>
    <n v="0"/>
    <n v="25000"/>
    <n v="0"/>
    <n v="26250"/>
    <x v="3"/>
    <n v="22002.749999999996"/>
    <n v="0"/>
    <n v="22002.749999999996"/>
    <n v="0"/>
    <n v="0"/>
    <n v="0"/>
  </r>
  <r>
    <s v="ประมาณการ"/>
    <x v="3"/>
    <x v="9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3"/>
    <n v="18501.714330000003"/>
    <n v="0"/>
    <n v="18501.71433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64135.71630500001"/>
    <n v="40767.251974999999"/>
    <n v="123368.46432999999"/>
    <n v="0"/>
    <n v="0"/>
    <s v="ระบุในSD"/>
  </r>
  <r>
    <d v="2025-08-08T00:00:00"/>
    <x v="7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10000"/>
    <n v="10000"/>
    <n v="0"/>
    <n v="10410"/>
    <n v="0"/>
    <x v="4"/>
    <n v="0"/>
    <n v="0"/>
    <n v="0"/>
    <n v="0"/>
    <n v="0"/>
    <s v="PDR250260"/>
  </r>
  <r>
    <d v="2025-07-19T00:00:00"/>
    <x v="8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10000"/>
    <n v="10000"/>
    <n v="0"/>
    <n v="10300"/>
    <n v="0"/>
    <x v="4"/>
    <n v="0"/>
    <n v="0"/>
    <n v="0"/>
    <n v="0"/>
    <n v="0"/>
    <s v="PDR250240"/>
  </r>
  <r>
    <d v="2025-07-19T00:00:00"/>
    <x v="8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5000"/>
    <n v="0"/>
    <n v="5250"/>
    <n v="0"/>
    <x v="4"/>
    <n v="0"/>
    <n v="0"/>
    <n v="0"/>
    <n v="0"/>
    <n v="0"/>
    <s v="PDR250240"/>
  </r>
  <r>
    <d v="2025-07-19T00:00:00"/>
    <x v="8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5000"/>
    <n v="0"/>
    <n v="5200"/>
    <n v="0"/>
    <x v="4"/>
    <n v="0"/>
    <n v="0"/>
    <n v="0"/>
    <n v="0"/>
    <n v="0"/>
    <s v="PDR250240"/>
  </r>
  <r>
    <d v="2025-08-08T00:00:00"/>
    <x v="9"/>
    <x v="10"/>
    <s v="เคเอ็ม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7"/>
    <n v="5000"/>
    <n v="0"/>
    <n v="5000"/>
    <n v="0"/>
    <n v="5250"/>
    <x v="4"/>
    <n v="4679.9500000000007"/>
    <n v="4679.9500000000007"/>
    <n v="0"/>
    <n v="0"/>
    <n v="0"/>
    <s v="PDR250261"/>
  </r>
  <r>
    <d v="2025-07-19T00:00:00"/>
    <x v="8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4"/>
    <n v="4679.9500000000007"/>
    <n v="4679.9500000000007"/>
    <n v="0"/>
    <n v="0"/>
    <n v="0"/>
    <s v="PDR250241"/>
  </r>
  <r>
    <d v="2025-07-19T00:00:00"/>
    <x v="8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4"/>
    <n v="4679.9500000000007"/>
    <n v="4679.9500000000007"/>
    <n v="0"/>
    <n v="0"/>
    <n v="0"/>
    <s v="PDR250241"/>
  </r>
  <r>
    <d v="2025-07-19T00:00:00"/>
    <x v="8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1100"/>
    <n v="0"/>
    <x v="4"/>
    <n v="0"/>
    <n v="0"/>
    <n v="0"/>
    <n v="0"/>
    <n v="0"/>
    <s v="PDR250241"/>
  </r>
  <r>
    <d v="2025-07-31T00:00:00"/>
    <x v="10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4"/>
    <n v="4679.9500000000007"/>
    <n v="4679.9500000000007"/>
    <n v="0"/>
    <n v="0"/>
    <n v="0"/>
    <s v="PDR250250"/>
  </r>
  <r>
    <d v="2025-07-31T00:00:00"/>
    <x v="10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4"/>
    <n v="4679.9500000000007"/>
    <n v="4679.9500000000007"/>
    <n v="0"/>
    <n v="0"/>
    <n v="0"/>
    <s v="PDR250250"/>
  </r>
  <r>
    <d v="2025-07-31T00:00:00"/>
    <x v="10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4"/>
    <n v="4679.9500000000007"/>
    <n v="4679.9500000000007"/>
    <n v="0"/>
    <n v="0"/>
    <n v="0"/>
    <s v="PDR250250"/>
  </r>
  <r>
    <d v="2025-07-31T00:00:00"/>
    <x v="10"/>
    <x v="10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4"/>
    <n v="4679.9500000000007"/>
    <n v="4679.9500000000007"/>
    <n v="0"/>
    <n v="0"/>
    <n v="0"/>
    <s v="PDR250250"/>
  </r>
  <r>
    <d v="2025-07-31T00:00:00"/>
    <x v="11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0"/>
    <x v="4"/>
    <n v="5238.75"/>
    <n v="5238.75"/>
    <n v="0"/>
    <n v="0"/>
    <n v="0"/>
    <s v="PDR250250"/>
  </r>
  <r>
    <d v="2025-07-31T00:00:00"/>
    <x v="10"/>
    <x v="10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4679.9500000000007"/>
    <n v="0"/>
    <n v="0"/>
    <n v="0"/>
    <s v="PDR250251"/>
  </r>
  <r>
    <d v="2025-07-31T00:00:00"/>
    <x v="10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4679.9500000000007"/>
    <n v="0"/>
    <n v="0"/>
    <n v="0"/>
    <s v="PDR250251"/>
  </r>
  <r>
    <d v="2025-07-31T00:00:00"/>
    <x v="10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4679.9500000000007"/>
    <n v="0"/>
    <n v="0"/>
    <n v="0"/>
    <s v="PDR250251"/>
  </r>
  <r>
    <d v="2025-07-31T00:00:00"/>
    <x v="10"/>
    <x v="1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4679.9500000000007"/>
    <n v="0"/>
    <n v="0"/>
    <n v="0"/>
    <s v="PDR250251"/>
  </r>
  <r>
    <d v="2025-07-31T00:00:00"/>
    <x v="10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679.9500000000007"/>
    <n v="4679.9500000000007"/>
    <n v="0"/>
    <n v="0"/>
    <n v="0"/>
    <s v="PDR250251"/>
  </r>
  <r>
    <d v="2025-07-31T00:00:00"/>
    <x v="10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4679.9500000000007"/>
    <n v="0"/>
    <n v="0"/>
    <n v="0"/>
    <s v="PDR250252"/>
  </r>
  <r>
    <d v="2025-07-31T00:00:00"/>
    <x v="10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4679.9500000000007"/>
    <n v="0"/>
    <n v="0"/>
    <n v="0"/>
    <s v="PDR250252"/>
  </r>
  <r>
    <d v="2025-07-31T00:00:00"/>
    <x v="10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4679.9500000000007"/>
    <n v="0"/>
    <n v="0"/>
    <n v="0"/>
    <s v="PDR250252"/>
  </r>
  <r>
    <d v="2025-07-31T00:00:00"/>
    <x v="10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4679.9500000000007"/>
    <n v="0"/>
    <n v="0"/>
    <n v="0"/>
    <s v="PDR250252"/>
  </r>
  <r>
    <d v="2025-07-31T00:00:00"/>
    <x v="10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4679.9500000000007"/>
    <n v="0"/>
    <n v="0"/>
    <n v="0"/>
    <s v="PDR250252"/>
  </r>
  <r>
    <d v="2025-07-31T00:00:00"/>
    <x v="10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253"/>
  </r>
  <r>
    <d v="2025-07-31T00:00:00"/>
    <x v="10"/>
    <x v="10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253"/>
  </r>
  <r>
    <d v="2025-07-31T00:00:00"/>
    <x v="10"/>
    <x v="10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253"/>
  </r>
  <r>
    <d v="2025-07-31T00:00:00"/>
    <x v="10"/>
    <x v="10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253"/>
  </r>
  <r>
    <d v="2025-07-31T00:00:00"/>
    <x v="11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0"/>
    <x v="4"/>
    <n v="5238.75"/>
    <n v="5238.75"/>
    <n v="0"/>
    <n v="0"/>
    <n v="0"/>
    <s v="PDR250253"/>
  </r>
  <r>
    <d v="2025-08-01T00:00:00"/>
    <x v="12"/>
    <x v="10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20000"/>
    <n v="0"/>
    <n v="20000"/>
    <n v="0"/>
    <n v="0"/>
    <x v="4"/>
    <n v="18719.800000000003"/>
    <n v="9847"/>
    <n v="8872.8000000000029"/>
    <n v="0"/>
    <n v="0"/>
    <n v="0"/>
  </r>
  <r>
    <d v="2025-08-01T00:00:00"/>
    <x v="13"/>
    <x v="10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20000"/>
    <n v="0"/>
    <n v="20000"/>
    <n v="0"/>
    <n v="0"/>
    <x v="4"/>
    <n v="18719.800000000003"/>
    <n v="0"/>
    <n v="18719.800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146196.04999999999"/>
    <n v="118603.44999999997"/>
    <n v="27592.600000000006"/>
    <n v="0"/>
    <n v="0"/>
    <s v="ระบุในSD"/>
  </r>
  <r>
    <d v="2025-08-05T00:00:00"/>
    <x v="14"/>
    <x v="11"/>
    <s v="A.C.C.ภาษาอังกฤษ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13"/>
    <n v="10000"/>
    <n v="0"/>
    <n v="10000"/>
    <n v="0"/>
    <n v="10500"/>
    <x v="5"/>
    <n v="7683.5000000000009"/>
    <n v="7683.5000000000009"/>
    <n v="0"/>
    <n v="0"/>
    <n v="7683.5000000000009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5"/>
    <n v="7683.5000000000009"/>
    <n v="7683.5000000000009"/>
    <n v="0"/>
    <n v="0"/>
    <n v="7683.5000000000009"/>
    <s v="ระบุในSD"/>
  </r>
  <r>
    <d v="2025-08-05T00:00:00"/>
    <x v="15"/>
    <x v="12"/>
    <s v="เพอเฟคค์ 104S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6"/>
    <n v="4999.0247999999992"/>
    <n v="4999.0247999999992"/>
    <n v="0"/>
    <n v="0"/>
    <n v="4999.0247999999992"/>
    <n v="0"/>
  </r>
  <r>
    <d v="2025-05-19T00:00:00"/>
    <x v="16"/>
    <x v="12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4999.0247999999992"/>
    <n v="4999.0247999999992"/>
    <n v="0"/>
    <n v="0"/>
    <n v="4999.0247999999992"/>
    <s v="ระบุในSD"/>
  </r>
  <r>
    <d v="2025-08-06T00:00:00"/>
    <x v="17"/>
    <x v="13"/>
    <s v="แป้งหมักไก่แด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8"/>
    <n v="5000"/>
    <n v="0"/>
    <n v="5000"/>
    <n v="5400"/>
    <n v="0"/>
    <x v="7"/>
    <n v="0"/>
    <n v="0"/>
    <n v="0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8-04T00:00:00"/>
    <x v="18"/>
    <x v="14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0"/>
    <n v="4000"/>
    <n v="4097"/>
    <n v="0"/>
    <x v="8"/>
    <n v="0"/>
    <n v="0"/>
    <n v="0"/>
    <n v="0"/>
    <n v="0"/>
    <s v="ห้ามเกิน-ขาดได้5%"/>
  </r>
  <r>
    <d v="2025-08-04T00:00:00"/>
    <x v="19"/>
    <x v="15"/>
    <s v="JET 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20000"/>
    <n v="0"/>
    <n v="20000"/>
    <n v="20200"/>
    <n v="0"/>
    <x v="8"/>
    <n v="0"/>
    <n v="0"/>
    <n v="0"/>
    <n v="0"/>
    <n v="0"/>
    <n v="0"/>
  </r>
  <r>
    <d v="2025-08-04T00:00:00"/>
    <x v="20"/>
    <x v="15"/>
    <s v="SPEED PLUS 999 ENG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5100"/>
    <n v="0"/>
    <x v="8"/>
    <n v="0"/>
    <n v="0"/>
    <n v="0"/>
    <n v="0"/>
    <n v="0"/>
    <n v="0"/>
  </r>
  <r>
    <d v="2025-08-05T00:00:00"/>
    <x v="21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10000"/>
    <n v="0"/>
    <n v="10000"/>
    <n v="0"/>
    <n v="10500"/>
    <x v="8"/>
    <n v="10477.5"/>
    <n v="10477.5"/>
    <n v="0"/>
    <n v="0"/>
    <n v="10477.5"/>
    <n v="0"/>
  </r>
  <r>
    <d v="2025-05-19T00:00:00"/>
    <x v="22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614"/>
    <n v="0"/>
    <n v="614"/>
    <n v="0"/>
    <n v="644.70000000000005"/>
    <x v="8"/>
    <n v="643.31850000000009"/>
    <n v="643.31850000000009"/>
    <n v="0"/>
    <n v="0"/>
    <n v="643.31850000000009"/>
    <n v="0"/>
  </r>
  <r>
    <d v="2025-08-05T00:00:00"/>
    <x v="15"/>
    <x v="12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0"/>
    <n v="5292"/>
    <x v="8"/>
    <n v="5139.8424000000005"/>
    <n v="5139.8424000000005"/>
    <n v="0"/>
    <n v="0"/>
    <n v="5139.8424000000005"/>
    <n v="0"/>
  </r>
  <r>
    <d v="2025-06-19T00:00:00"/>
    <x v="23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3"/>
    <n v="455"/>
    <n v="0"/>
    <n v="455"/>
    <n v="0"/>
    <n v="477.75"/>
    <x v="8"/>
    <n v="464.01355000000001"/>
    <n v="464.01355000000001"/>
    <n v="0"/>
    <n v="0"/>
    <n v="464.01355000000001"/>
    <n v="0"/>
  </r>
  <r>
    <d v="2025-08-05T00:00:00"/>
    <x v="21"/>
    <x v="12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8"/>
    <n v="10477.5"/>
    <n v="10477.5"/>
    <n v="0"/>
    <n v="0"/>
    <n v="10477.5"/>
    <n v="0"/>
  </r>
  <r>
    <d v="2025-08-11T00:00:00"/>
    <x v="24"/>
    <x v="16"/>
    <s v="ลุงนัย ฟาร์ม1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13"/>
    <n v="5000"/>
    <n v="0"/>
    <n v="5000"/>
    <n v="0"/>
    <n v="5250"/>
    <x v="8"/>
    <n v="5518.15"/>
    <n v="5518.15"/>
    <n v="0"/>
    <n v="5518.15"/>
    <n v="0"/>
    <n v="0"/>
  </r>
  <r>
    <d v="2025-08-04T00:00:00"/>
    <x v="19"/>
    <x v="15"/>
    <s v="JET 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10000"/>
    <n v="0"/>
    <n v="10000"/>
    <n v="0"/>
    <n v="10500"/>
    <x v="8"/>
    <n v="10756.900000000001"/>
    <n v="10756.900000000001"/>
    <n v="0"/>
    <n v="0"/>
    <n v="10756.900000000001"/>
    <n v="0"/>
  </r>
  <r>
    <d v="2025-08-04T00:00:00"/>
    <x v="20"/>
    <x v="15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10000"/>
    <n v="0"/>
    <n v="10000"/>
    <n v="0"/>
    <n v="10500"/>
    <x v="8"/>
    <n v="10756.900000000001"/>
    <n v="9809"/>
    <n v="947.90000000000146"/>
    <n v="0"/>
    <n v="10756.900000000001"/>
    <n v="0"/>
  </r>
  <r>
    <d v="2025-07-30T00:00:00"/>
    <x v="25"/>
    <x v="15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0"/>
    <n v="30000"/>
    <n v="0"/>
    <n v="30900"/>
    <n v="0"/>
    <x v="8"/>
    <n v="0"/>
    <n v="0"/>
    <n v="0"/>
    <n v="0"/>
    <n v="0"/>
    <n v="0"/>
  </r>
  <r>
    <d v="2025-07-30T00:00:00"/>
    <x v="25"/>
    <x v="15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0000"/>
    <n v="20000"/>
    <n v="0"/>
    <n v="20197"/>
    <n v="0"/>
    <x v="8"/>
    <n v="0"/>
    <n v="0"/>
    <n v="0"/>
    <n v="0"/>
    <n v="0"/>
    <n v="0"/>
  </r>
  <r>
    <d v="2025-07-30T00:00:00"/>
    <x v="25"/>
    <x v="15"/>
    <s v="JET 180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5000"/>
    <n v="5000"/>
    <n v="0"/>
    <n v="5200"/>
    <n v="0"/>
    <x v="8"/>
    <n v="0"/>
    <n v="0"/>
    <n v="0"/>
    <n v="0"/>
    <n v="0"/>
    <n v="0"/>
  </r>
  <r>
    <d v="2025-07-12T00:00:00"/>
    <x v="26"/>
    <x v="14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00"/>
    <n v="0"/>
    <n v="4100"/>
    <n v="0"/>
    <x v="8"/>
    <n v="0"/>
    <n v="0"/>
    <n v="0"/>
    <n v="0"/>
    <n v="0"/>
    <n v="0"/>
  </r>
  <r>
    <d v="2025-08-04T00:00:00"/>
    <x v="27"/>
    <x v="14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0"/>
    <n v="4000"/>
    <n v="0"/>
    <n v="4200"/>
    <x v="8"/>
    <n v="4414.5199999999995"/>
    <n v="0"/>
    <n v="4414.5199999999995"/>
    <n v="0"/>
    <n v="4414.5199999999995"/>
    <s v="ห้ามเกิน-ขาดได้5%"/>
  </r>
  <r>
    <d v="2025-08-07T00:00:00"/>
    <x v="28"/>
    <x v="14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8"/>
    <n v="3310.89"/>
    <n v="0"/>
    <n v="3310.89"/>
    <n v="0"/>
    <n v="3310.89"/>
    <s v="ห้ามเกิน-ขาดได้5%"/>
  </r>
  <r>
    <d v="2025-08-07T00:00:00"/>
    <x v="28"/>
    <x v="14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8"/>
    <n v="3310.89"/>
    <n v="0"/>
    <n v="3310.89"/>
    <n v="0"/>
    <n v="3310.89"/>
    <s v="ห้ามเกิน-ขาดได้5%"/>
  </r>
  <r>
    <d v="2025-08-07T00:00:00"/>
    <x v="28"/>
    <x v="14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0"/>
    <n v="4000"/>
    <n v="0"/>
    <n v="4200"/>
    <x v="8"/>
    <n v="4414.5199999999995"/>
    <n v="0"/>
    <n v="4414.5199999999995"/>
    <n v="0"/>
    <n v="4414.5199999999995"/>
    <n v="0"/>
  </r>
  <r>
    <d v="2025-08-07T00:00:00"/>
    <x v="28"/>
    <x v="14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8"/>
    <n v="0"/>
    <n v="0"/>
    <n v="0"/>
    <n v="0"/>
    <n v="0"/>
    <n v="0"/>
  </r>
  <r>
    <d v="2025-07-12T00:00:00"/>
    <x v="29"/>
    <x v="14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0"/>
    <n v="4000"/>
    <n v="0"/>
    <n v="4200"/>
    <x v="8"/>
    <n v="4414.5199999999995"/>
    <n v="0"/>
    <n v="4414.5199999999995"/>
    <n v="0"/>
    <n v="4414.5199999999995"/>
    <n v="0"/>
  </r>
  <r>
    <d v="2025-08-04T00:00:00"/>
    <x v="30"/>
    <x v="14"/>
    <s v="ยู-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0"/>
    <n v="4000"/>
    <n v="0"/>
    <n v="4200"/>
    <x v="8"/>
    <n v="4414.5199999999995"/>
    <n v="0"/>
    <n v="4414.5199999999995"/>
    <n v="0"/>
    <n v="4414.5199999999995"/>
    <s v="ห้ามเกิน-ขาดได้5%"/>
  </r>
  <r>
    <s v="ประมาณการ"/>
    <x v="3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5"/>
    <n v="100000"/>
    <n v="0"/>
    <n v="100000"/>
    <n v="0"/>
    <n v="105000"/>
    <x v="8"/>
    <n v="104775.00000000001"/>
    <n v="0"/>
    <n v="104775.00000000001"/>
    <n v="0"/>
    <n v="104775.00000000001"/>
    <n v="0"/>
  </r>
  <r>
    <s v="ประมาณการ"/>
    <x v="3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8"/>
    <n v="21513.800000000003"/>
    <n v="0"/>
    <n v="21513.800000000003"/>
    <n v="0"/>
    <n v="21513.800000000003"/>
    <n v="0"/>
  </r>
  <r>
    <d v="2025-08-08T00:00:00"/>
    <x v="31"/>
    <x v="17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8"/>
    <n v="11036.3"/>
    <n v="0"/>
    <n v="11036.3"/>
    <n v="0"/>
    <n v="11036.3"/>
    <n v="0"/>
  </r>
  <r>
    <d v="2025-07-19T00:00:00"/>
    <x v="32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"/>
    <n v="0"/>
    <n v="120"/>
    <n v="11000"/>
    <n v="0"/>
    <x v="8"/>
    <n v="0"/>
    <n v="0"/>
    <n v="0"/>
    <n v="0"/>
    <n v="0"/>
    <n v="0"/>
  </r>
  <r>
    <d v="2025-08-04T00:00:00"/>
    <x v="33"/>
    <x v="14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0"/>
    <n v="4000"/>
    <n v="0"/>
    <n v="4200"/>
    <x v="8"/>
    <n v="4414.5199999999995"/>
    <n v="0"/>
    <n v="4414.5199999999995"/>
    <n v="0"/>
    <n v="4414.5199999999995"/>
    <s v="ห้ามเกิน-ขาดได้5%"/>
  </r>
  <r>
    <s v="ประมาณการ"/>
    <x v="3"/>
    <x v="19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8"/>
    <n v="110363"/>
    <n v="0"/>
    <n v="110363"/>
    <n v="0"/>
    <n v="110363"/>
    <n v="0"/>
  </r>
  <r>
    <d v="2025-06-17T00:00:00"/>
    <x v="34"/>
    <x v="12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7"/>
    <n v="0"/>
    <n v="127"/>
    <n v="6000"/>
    <n v="0"/>
    <x v="8"/>
    <n v="0"/>
    <n v="0"/>
    <n v="0"/>
    <n v="0"/>
    <n v="0"/>
    <n v="0"/>
  </r>
  <r>
    <d v="2025-06-17T00:00:00"/>
    <x v="35"/>
    <x v="12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5-19T00:00:00"/>
    <x v="36"/>
    <x v="12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8"/>
    <n v="0"/>
    <n v="0"/>
    <n v="0"/>
    <n v="0"/>
    <n v="0"/>
    <n v="0"/>
  </r>
  <r>
    <d v="2025-05-19T00:00:00"/>
    <x v="37"/>
    <x v="12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8"/>
    <n v="0"/>
    <n v="0"/>
    <n v="0"/>
    <n v="0"/>
    <n v="0"/>
    <n v="0"/>
  </r>
  <r>
    <d v="2025-05-19T00:00:00"/>
    <x v="38"/>
    <x v="12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5-19T00:00:00"/>
    <x v="39"/>
    <x v="12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8"/>
    <n v="0"/>
    <n v="0"/>
    <n v="0"/>
    <n v="0"/>
    <n v="0"/>
    <n v="0"/>
  </r>
  <r>
    <d v="2025-07-12T00:00:00"/>
    <x v="40"/>
    <x v="14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5-05T00:00:00"/>
    <x v="41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8"/>
    <n v="11036.3"/>
    <n v="0"/>
    <n v="11036.3"/>
    <n v="0"/>
    <n v="11036.3"/>
    <n v="0"/>
  </r>
  <r>
    <d v="2025-05-21T00:00:00"/>
    <x v="42"/>
    <x v="14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1-17T00:00:00"/>
    <x v="43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44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45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45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5-22T00:00:00"/>
    <x v="46"/>
    <x v="20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3840"/>
    <n v="160"/>
    <n v="8450"/>
    <n v="0"/>
    <x v="8"/>
    <n v="0"/>
    <n v="0"/>
    <n v="0"/>
    <n v="0"/>
    <n v="0"/>
    <s v="ห้ามขาด-ห้ามเกิน"/>
  </r>
  <r>
    <d v="2025-03-25T00:00:00"/>
    <x v="47"/>
    <x v="14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3857"/>
    <n v="143"/>
    <n v="4200"/>
    <n v="0"/>
    <x v="8"/>
    <n v="0"/>
    <n v="0"/>
    <n v="0"/>
    <n v="0"/>
    <n v="0"/>
    <n v="0"/>
  </r>
  <r>
    <d v="2025-03-04T00:00:00"/>
    <x v="28"/>
    <x v="14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4010"/>
    <n v="0"/>
    <n v="4470"/>
    <n v="0"/>
    <x v="8"/>
    <n v="0"/>
    <n v="0"/>
    <n v="0"/>
    <n v="0"/>
    <n v="0"/>
    <n v="0"/>
  </r>
  <r>
    <d v="2025-03-04T00:00:00"/>
    <x v="28"/>
    <x v="14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065"/>
    <n v="0"/>
    <n v="3300"/>
    <n v="0"/>
    <x v="8"/>
    <n v="0"/>
    <n v="0"/>
    <n v="0"/>
    <n v="0"/>
    <n v="0"/>
    <n v="0"/>
  </r>
  <r>
    <d v="2024-09-06T00:00:00"/>
    <x v="48"/>
    <x v="14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49"/>
    <x v="14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372554.54444999999"/>
    <n v="53286.224450000002"/>
    <n v="319268.32"/>
    <n v="5518.15"/>
    <n v="367036.39445000008"/>
    <s v="ระบุในSD"/>
  </r>
  <r>
    <s v="ประมาณการ"/>
    <x v="3"/>
    <x v="19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3157.00000000001"/>
    <n v="0"/>
    <n v="11315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13157.00000000001"/>
    <n v="0"/>
    <n v="113157.00000000001"/>
    <n v="0"/>
    <n v="0"/>
    <s v="ระบุในSD"/>
  </r>
  <r>
    <d v="2025-07-19T00:00:00"/>
    <x v="50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7120"/>
    <n v="25440"/>
    <n v="1680"/>
    <n v="154931"/>
    <n v="0"/>
    <x v="10"/>
    <n v="0"/>
    <n v="0"/>
    <n v="0"/>
    <n v="0"/>
    <n v="0"/>
    <s v="ห้ามขาด-ห้ามเกิน"/>
  </r>
  <r>
    <d v="2025-08-05T00:00:00"/>
    <x v="51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30000"/>
    <n v="0"/>
    <n v="30000"/>
    <n v="29505"/>
    <n v="519.75"/>
    <x v="10"/>
    <n v="544.5680625"/>
    <n v="544.5680625"/>
    <n v="0"/>
    <n v="0"/>
    <n v="0"/>
    <s v="ห้ามขาด-ห้ามเกิน"/>
  </r>
  <r>
    <d v="2025-07-24T00:00:00"/>
    <x v="52"/>
    <x v="21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124000"/>
    <n v="20000"/>
    <n v="104000"/>
    <n v="71420"/>
    <n v="55209"/>
    <x v="10"/>
    <n v="59387.769210000006"/>
    <n v="59387.769210000006"/>
    <n v="0"/>
    <n v="0"/>
    <n v="0"/>
    <s v="หนองบุญมาก"/>
  </r>
  <r>
    <d v="2025-07-24T00:00:00"/>
    <x v="53"/>
    <x v="21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28000"/>
    <n v="0"/>
    <n v="28000"/>
    <n v="0"/>
    <n v="29400"/>
    <x v="10"/>
    <n v="30119.320000000003"/>
    <n v="30119.320000000003"/>
    <n v="0"/>
    <n v="0"/>
    <n v="0"/>
    <s v="หนองบุญมาก"/>
  </r>
  <r>
    <d v="2025-07-24T00:00:00"/>
    <x v="54"/>
    <x v="21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7000"/>
    <n v="0"/>
    <n v="7000"/>
    <n v="0"/>
    <n v="7350"/>
    <x v="10"/>
    <n v="7529.8300000000008"/>
    <n v="7529.8300000000008"/>
    <n v="0"/>
    <n v="0"/>
    <n v="0"/>
    <s v="หนองบุญมาก"/>
  </r>
  <r>
    <d v="2025-07-24T00:00:00"/>
    <x v="54"/>
    <x v="21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5000"/>
    <n v="0"/>
    <n v="5000"/>
    <n v="0"/>
    <n v="5250"/>
    <x v="10"/>
    <n v="5378.4500000000007"/>
    <n v="5378.4500000000007"/>
    <n v="0"/>
    <n v="0"/>
    <n v="0"/>
    <s v="หนองบุญมาก"/>
  </r>
  <r>
    <d v="2025-07-24T00:00:00"/>
    <x v="55"/>
    <x v="21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7000"/>
    <n v="0"/>
    <n v="7000"/>
    <n v="0"/>
    <n v="7350"/>
    <x v="10"/>
    <n v="7529.8300000000008"/>
    <n v="7529.8300000000008"/>
    <n v="0"/>
    <n v="0"/>
    <n v="0"/>
    <s v="หนองบุญมาก"/>
  </r>
  <r>
    <d v="2025-07-24T00:00:00"/>
    <x v="55"/>
    <x v="21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14000"/>
    <n v="0"/>
    <n v="14000"/>
    <n v="0"/>
    <n v="14700"/>
    <x v="10"/>
    <n v="15059.660000000002"/>
    <n v="15059.660000000002"/>
    <n v="0"/>
    <n v="0"/>
    <n v="0"/>
    <s v="หนองบุญมาก"/>
  </r>
  <r>
    <d v="2025-08-08T00:00:00"/>
    <x v="56"/>
    <x v="22"/>
    <s v="ช้างจีนข้าวหอมชั้นดี(น้ำเงิน)(ถุงในเจาะรู)"/>
    <n v="20"/>
    <n v="32"/>
    <s v="ขาว"/>
    <n v="0"/>
    <n v="70"/>
    <s v="±"/>
    <n v="5"/>
    <s v="ไม่"/>
    <n v="21"/>
    <n v="35"/>
    <n v="40"/>
    <n v="164.24984646739199"/>
    <n v="0"/>
    <n v="164.24984646739199"/>
    <s v="500กระสอบแบน"/>
    <x v="16"/>
    <n v="9200"/>
    <n v="142"/>
    <n v="9058"/>
    <n v="0"/>
    <n v="9510.9"/>
    <x v="10"/>
    <n v="8478.1974200000004"/>
    <n v="8478.1974200000004"/>
    <n v="0"/>
    <n v="0"/>
    <n v="0"/>
    <n v="0"/>
  </r>
  <r>
    <d v="2025-08-01T00:00:00"/>
    <x v="57"/>
    <x v="21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0"/>
    <n v="5000"/>
    <n v="0"/>
    <n v="5250"/>
    <x v="10"/>
    <n v="5378.4500000000007"/>
    <n v="5378.4500000000007"/>
    <n v="0"/>
    <n v="0"/>
    <n v="0"/>
    <s v="ลพบุรี3"/>
  </r>
  <r>
    <d v="2025-08-01T00:00:00"/>
    <x v="57"/>
    <x v="21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20000"/>
    <n v="0"/>
    <n v="20000"/>
    <n v="0"/>
    <n v="21000"/>
    <x v="10"/>
    <n v="21513.800000000003"/>
    <n v="21513.800000000003"/>
    <n v="0"/>
    <n v="0"/>
    <n v="0"/>
    <s v="ลพบุรี3"/>
  </r>
  <r>
    <s v="ประมาณการ"/>
    <x v="3"/>
    <x v="12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70000"/>
    <n v="0"/>
    <n v="170000"/>
    <n v="0"/>
    <n v="178500"/>
    <x v="10"/>
    <n v="178117.5"/>
    <n v="86996"/>
    <n v="91121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339037.37469250005"/>
    <n v="247915.87469250005"/>
    <n v="91121.5"/>
    <n v="0"/>
    <n v="0"/>
    <s v="ระบุในSD"/>
  </r>
  <r>
    <d v="2025-08-09T00:00:00"/>
    <x v="58"/>
    <x v="23"/>
    <s v="ไม่พิมพ์"/>
    <n v="21"/>
    <n v="40"/>
    <s v="ขาว"/>
    <n v="0"/>
    <n v="73"/>
    <s v="±"/>
    <n v="5"/>
    <s v="ไม่"/>
    <n v="22"/>
    <n v="42"/>
    <n v="40"/>
    <n v="0"/>
    <n v="0"/>
    <n v="0"/>
    <s v="500กระสอบ"/>
    <x v="0"/>
    <n v="1500"/>
    <n v="1500"/>
    <n v="0"/>
    <n v="0"/>
    <n v="0"/>
    <x v="11"/>
    <n v="0"/>
    <n v="0"/>
    <n v="0"/>
    <n v="0"/>
    <n v="0"/>
    <s v="ใช้2121670SM"/>
  </r>
  <r>
    <d v="2025-08-07T00:00:00"/>
    <x v="59"/>
    <x v="9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5"/>
    <n v="20000"/>
    <n v="0"/>
    <n v="20000"/>
    <n v="0"/>
    <n v="21000"/>
    <x v="11"/>
    <n v="19837.400000000001"/>
    <n v="19837.400000000001"/>
    <n v="0"/>
    <n v="0"/>
    <n v="0"/>
    <s v="ใช้2121670SM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1"/>
    <n v="19837.400000000001"/>
    <n v="19837.400000000001"/>
    <n v="0"/>
    <n v="0"/>
    <n v="0"/>
    <s v="ระบุในSD"/>
  </r>
  <r>
    <d v="2025-07-29T00:00:00"/>
    <x v="60"/>
    <x v="24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17"/>
    <n v="5000"/>
    <n v="5000"/>
    <n v="0"/>
    <n v="5400"/>
    <n v="0"/>
    <x v="12"/>
    <n v="0"/>
    <n v="0"/>
    <n v="0"/>
    <n v="0"/>
    <n v="0"/>
    <n v="0"/>
  </r>
  <r>
    <d v="2025-08-07T00:00:00"/>
    <x v="61"/>
    <x v="14"/>
    <s v="โมโม่ 492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0"/>
    <n v="4000"/>
    <n v="4000"/>
    <n v="0"/>
    <n v="4100"/>
    <n v="0"/>
    <x v="12"/>
    <n v="0"/>
    <n v="0"/>
    <n v="0"/>
    <n v="0"/>
    <n v="0"/>
    <n v="0"/>
  </r>
  <r>
    <d v="2025-08-07T00:00:00"/>
    <x v="62"/>
    <x v="25"/>
    <s v="กัสโซ่ฟีด101-102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5"/>
    <n v="20000"/>
    <n v="0"/>
    <n v="20000"/>
    <n v="0"/>
    <n v="21000"/>
    <x v="12"/>
    <n v="21513.800000000003"/>
    <n v="21513.800000000003"/>
    <n v="0"/>
    <n v="21513.800000000003"/>
    <n v="0"/>
    <n v="0"/>
  </r>
  <r>
    <d v="2025-08-07T00:00:00"/>
    <x v="63"/>
    <x v="25"/>
    <s v="NB FISH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9"/>
    <n v="10000"/>
    <n v="0"/>
    <n v="10000"/>
    <n v="0"/>
    <n v="10500"/>
    <x v="12"/>
    <n v="10756.900000000001"/>
    <n v="10756.900000000001"/>
    <n v="0"/>
    <n v="10756.900000000001"/>
    <n v="0"/>
    <n v="0"/>
  </r>
  <r>
    <d v="2025-08-14T00:00:00"/>
    <x v="28"/>
    <x v="26"/>
    <s v="ไม่พิมพ์"/>
    <n v="21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1000"/>
    <n v="0"/>
    <n v="1000"/>
    <n v="0"/>
    <n v="0"/>
    <x v="12"/>
    <n v="1103.6299999999999"/>
    <n v="1103.6299999999999"/>
    <n v="0"/>
    <n v="1103.6299999999999"/>
    <n v="0"/>
    <n v="0"/>
  </r>
  <r>
    <d v="2025-08-07T00:00:00"/>
    <x v="28"/>
    <x v="14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3"/>
    <n v="3000"/>
    <n v="0"/>
    <n v="3000"/>
    <n v="0"/>
    <n v="3150"/>
    <x v="12"/>
    <n v="3478.5300000000007"/>
    <n v="3478.5300000000007"/>
    <n v="0"/>
    <n v="3478.5300000000007"/>
    <n v="0"/>
    <n v="0"/>
  </r>
  <r>
    <d v="2025-08-07T00:00:00"/>
    <x v="28"/>
    <x v="14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2"/>
    <n v="3310.89"/>
    <n v="3310.89"/>
    <n v="0"/>
    <n v="3310.89"/>
    <n v="0"/>
    <n v="0"/>
  </r>
  <r>
    <d v="2025-08-07T00:00:00"/>
    <x v="28"/>
    <x v="14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2"/>
    <n v="5797.55"/>
    <n v="5797.55"/>
    <n v="0"/>
    <n v="5797.55"/>
    <n v="0"/>
    <n v="0"/>
  </r>
  <r>
    <s v="ประมาณการ"/>
    <x v="3"/>
    <x v="2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6"/>
    <n v="100000"/>
    <n v="0"/>
    <n v="100000"/>
    <n v="0"/>
    <n v="105000"/>
    <x v="12"/>
    <n v="107569.00000000001"/>
    <n v="107569.00000000001"/>
    <n v="0"/>
    <n v="107569.00000000001"/>
    <n v="0"/>
    <n v="0"/>
  </r>
  <r>
    <s v="ประมาณการ"/>
    <x v="3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2"/>
    <n v="10756.900000000001"/>
    <n v="10756.900000000001"/>
    <n v="0"/>
    <n v="10756.900000000001"/>
    <n v="0"/>
    <n v="0"/>
  </r>
  <r>
    <d v="2025-07-16T00:00:00"/>
    <x v="64"/>
    <x v="17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d v="2025-07-16T00:00:00"/>
    <x v="65"/>
    <x v="17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d v="2025-06-18T00:00:00"/>
    <x v="66"/>
    <x v="14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2"/>
    <n v="8310.3338999999996"/>
    <n v="0"/>
    <n v="8310.3338999999996"/>
    <n v="0"/>
    <n v="8310.3338999999996"/>
    <n v="0"/>
  </r>
  <r>
    <d v="2024-12-02T00:00:00"/>
    <x v="67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2"/>
    <n v="8605.52"/>
    <n v="0"/>
    <n v="8605.52"/>
    <n v="0"/>
    <n v="8605.52"/>
    <n v="0"/>
  </r>
  <r>
    <d v="2024-12-05T00:00:00"/>
    <x v="68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2"/>
    <n v="17211.04"/>
    <n v="0"/>
    <n v="17211.04"/>
    <n v="0"/>
    <n v="17211.04"/>
    <n v="0"/>
  </r>
  <r>
    <d v="2024-12-05T00:00:00"/>
    <x v="69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2"/>
    <n v="17211.04"/>
    <n v="0"/>
    <n v="17211.04"/>
    <n v="0"/>
    <n v="17211.04"/>
    <n v="0"/>
  </r>
  <r>
    <d v="2023-05-20T00:00:00"/>
    <x v="70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2"/>
    <n v="227765.06390000004"/>
    <n v="164287.20000000001"/>
    <n v="63477.863900000004"/>
    <n v="164287.20000000001"/>
    <n v="63477.863900000004"/>
    <s v="ระบุในSD"/>
  </r>
  <r>
    <d v="2025-08-06T00:00:00"/>
    <x v="71"/>
    <x v="29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13"/>
    <n v="5518.15"/>
    <n v="5518.15"/>
    <n v="0"/>
    <n v="0"/>
    <n v="5518.15"/>
    <n v="0"/>
  </r>
  <r>
    <d v="2025-08-06T00:00:00"/>
    <x v="71"/>
    <x v="29"/>
    <s v="FELDSPAR SP SPAR 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13"/>
    <n v="5518.15"/>
    <n v="5518.15"/>
    <n v="0"/>
    <n v="0"/>
    <n v="5518.15"/>
    <n v="0"/>
  </r>
  <r>
    <d v="2025-08-06T00:00:00"/>
    <x v="72"/>
    <x v="29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3"/>
    <n v="5518.15"/>
    <n v="5518.15"/>
    <n v="0"/>
    <n v="0"/>
    <n v="5518.15"/>
    <n v="0"/>
  </r>
  <r>
    <d v="2025-08-06T00:00:00"/>
    <x v="72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3"/>
    <n v="5518.15"/>
    <n v="5518.15"/>
    <n v="0"/>
    <n v="0"/>
    <n v="5518.15"/>
    <n v="0"/>
  </r>
  <r>
    <s v="ประมาณการ"/>
    <x v="3"/>
    <x v="30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5"/>
    <n v="30000"/>
    <n v="0"/>
    <n v="30000"/>
    <n v="0"/>
    <n v="31500"/>
    <x v="13"/>
    <n v="29756.100000000002"/>
    <n v="25382"/>
    <n v="4374.1000000000022"/>
    <n v="0"/>
    <n v="0"/>
    <n v="0"/>
  </r>
  <r>
    <s v="ประมาณการ"/>
    <x v="3"/>
    <x v="31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0"/>
    <n v="30000"/>
    <n v="0"/>
    <n v="30000"/>
    <n v="0"/>
    <n v="31500"/>
    <x v="13"/>
    <n v="29756.100000000002"/>
    <n v="0"/>
    <n v="2975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81584.800000000003"/>
    <n v="47454.6"/>
    <n v="34130.200000000004"/>
    <n v="0"/>
    <n v="22072.6"/>
    <s v="ระบุในSD"/>
  </r>
  <r>
    <d v="2025-08-05T00:00:00"/>
    <x v="73"/>
    <x v="32"/>
    <s v="ศรีนครพันธุ์ข้าว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4"/>
    <n v="9918.7000000000007"/>
    <n v="9918.7000000000007"/>
    <n v="0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9918.7000000000007"/>
    <n v="9918.7000000000007"/>
    <n v="0"/>
    <n v="0"/>
    <n v="0"/>
    <n v="0"/>
  </r>
  <r>
    <s v="ประมาณการ"/>
    <x v="3"/>
    <x v="30"/>
    <s v="รอแบบ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5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9918.7000000000007"/>
    <n v="0"/>
    <n v="9918.7000000000007"/>
    <n v="0"/>
    <n v="0"/>
    <s v="ระบุในSD"/>
  </r>
  <r>
    <d v="2025-03-11T00:00:00"/>
    <x v="74"/>
    <x v="2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6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6"/>
    <n v="1159.5100000000002"/>
    <n v="1159.5100000000002"/>
    <n v="0"/>
    <n v="1159.5100000000002"/>
    <n v="0"/>
    <s v="ระบุในSD"/>
  </r>
  <r>
    <d v="2025-08-13T00:00:00"/>
    <x v="28"/>
    <x v="33"/>
    <s v="ราชสีห์ข้าวหอมมะลิ"/>
    <n v="23"/>
    <n v="37"/>
    <s v="ขาว"/>
    <s v="ใส"/>
    <n v="120"/>
    <s v="+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0"/>
    <n v="10756.900000000001"/>
    <n v="0"/>
    <n v="10756.900000000001"/>
    <n v="0"/>
  </r>
  <r>
    <d v="1899-12-30T00:00:00"/>
    <x v="1"/>
    <x v="1"/>
    <n v="0"/>
    <n v="23"/>
    <n v="37"/>
    <n v="0"/>
    <n v="0"/>
    <n v="120"/>
    <s v="+"/>
    <n v="5"/>
    <n v="0"/>
    <n v="0"/>
    <n v="0"/>
    <n v="0"/>
    <n v="0"/>
    <n v="0"/>
    <n v="0"/>
    <n v="0"/>
    <x v="1"/>
    <n v="0"/>
    <n v="0"/>
    <n v="0"/>
    <n v="0"/>
    <n v="0"/>
    <x v="17"/>
    <n v="10756.900000000001"/>
    <n v="0"/>
    <n v="10756.900000000001"/>
    <n v="0"/>
    <n v="10756.900000000001"/>
    <s v="ระบุในSD"/>
  </r>
  <r>
    <d v="2024-11-05T00:00:00"/>
    <x v="75"/>
    <x v="34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300แบน"/>
    <x v="18"/>
    <n v="50000"/>
    <n v="50700"/>
    <n v="0"/>
    <n v="54279"/>
    <n v="0"/>
    <x v="18"/>
    <n v="0"/>
    <n v="0"/>
    <n v="0"/>
    <n v="0"/>
    <n v="0"/>
    <n v="0"/>
  </r>
  <r>
    <d v="2024-11-05T00:00:00"/>
    <x v="75"/>
    <x v="34"/>
    <s v="Green for white sugar"/>
    <n v="23"/>
    <n v="37"/>
    <s v="ขาว"/>
    <n v="0"/>
    <n v="130"/>
    <s v="±"/>
    <n v="5"/>
    <s v="บิด"/>
    <n v="24"/>
    <n v="40"/>
    <n v="55"/>
    <n v="1628.2806143999999"/>
    <n v="0"/>
    <n v="1628.2806143999999"/>
    <s v="300แบน"/>
    <x v="13"/>
    <n v="50000"/>
    <n v="0"/>
    <n v="50000"/>
    <n v="32182"/>
    <n v="18708.900000000001"/>
    <x v="18"/>
    <n v="20124.976641000001"/>
    <n v="12962"/>
    <n v="7162.9766410000011"/>
    <n v="0"/>
    <n v="0"/>
    <n v="0"/>
  </r>
  <r>
    <d v="2024-11-05T00:00:00"/>
    <x v="75"/>
    <x v="34"/>
    <s v="Green for white sugar"/>
    <n v="23"/>
    <n v="37"/>
    <s v="ขาว"/>
    <n v="0"/>
    <n v="130"/>
    <s v="±"/>
    <n v="5"/>
    <s v="บิด"/>
    <n v="24"/>
    <n v="40"/>
    <n v="55"/>
    <n v="3256.5612287999998"/>
    <n v="0"/>
    <n v="3256.5612287999998"/>
    <s v="300แบน"/>
    <x v="3"/>
    <n v="100000"/>
    <n v="0"/>
    <n v="100000"/>
    <n v="0"/>
    <n v="105000"/>
    <x v="18"/>
    <n v="107569.00000000001"/>
    <n v="0"/>
    <n v="107569.00000000001"/>
    <n v="0"/>
    <n v="0"/>
    <n v="0"/>
  </r>
  <r>
    <d v="2024-11-05T00:00:00"/>
    <x v="75"/>
    <x v="3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8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491145.96246100008"/>
    <n v="12962"/>
    <n v="478183.96246100008"/>
    <n v="0"/>
    <n v="0"/>
    <s v="ระบุในSD"/>
  </r>
  <r>
    <s v="ประมาณการ"/>
    <x v="3"/>
    <x v="35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15"/>
    <n v="8000"/>
    <n v="0"/>
    <n v="8000"/>
    <n v="0"/>
    <n v="8400"/>
    <x v="19"/>
    <n v="9499.6"/>
    <n v="1765"/>
    <n v="7734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9"/>
    <n v="9499.6"/>
    <n v="1765"/>
    <n v="7734.6"/>
    <n v="0"/>
    <n v="0"/>
    <s v="ระบุในSD"/>
  </r>
  <r>
    <d v="2025-08-04T00:00:00"/>
    <x v="76"/>
    <x v="3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1"/>
    <n v="5000"/>
    <n v="5500"/>
    <n v="0"/>
    <n v="0"/>
    <n v="0"/>
    <x v="20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0"/>
    <n v="0"/>
    <n v="0"/>
    <n v="0"/>
    <n v="0"/>
    <n v="0"/>
    <s v="ระบุในSD"/>
  </r>
  <r>
    <d v="2025-08-13T00:00:00"/>
    <x v="77"/>
    <x v="37"/>
    <s v="Soybean Meal"/>
    <n v="26"/>
    <n v="40"/>
    <s v="ขาว"/>
    <n v="0"/>
    <n v="108"/>
    <s v="±"/>
    <n v="5"/>
    <s v="ไม่"/>
    <n v="27"/>
    <n v="43"/>
    <n v="40"/>
    <n v="275.17268867287675"/>
    <n v="0"/>
    <n v="275.17268867287675"/>
    <s v="มัด100 ใช้สายรัด"/>
    <x v="14"/>
    <n v="10000"/>
    <n v="393"/>
    <n v="9607"/>
    <n v="0"/>
    <n v="10087.35"/>
    <x v="21"/>
    <n v="11139.41257"/>
    <n v="11139.41257"/>
    <n v="0"/>
    <n v="0"/>
    <n v="0"/>
    <s v="ห้ามขาด-ห้ามเกิน"/>
  </r>
  <r>
    <s v="ประมาณการ"/>
    <x v="3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21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1"/>
    <n v="23572.71257"/>
    <n v="23572.71257"/>
    <n v="0"/>
    <n v="0"/>
    <n v="0"/>
    <s v="ระบุในSD"/>
  </r>
  <r>
    <d v="2025-07-23T00:00:00"/>
    <x v="78"/>
    <x v="2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15000"/>
    <n v="15000"/>
    <n v="0"/>
    <n v="0"/>
    <n v="0"/>
    <x v="22"/>
    <n v="0"/>
    <n v="0"/>
    <n v="0"/>
    <n v="0"/>
    <n v="0"/>
    <s v="ห้ามขาด-เกินได้5%"/>
  </r>
  <r>
    <s v="ประมาณการ"/>
    <x v="3"/>
    <x v="28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30000"/>
    <n v="0"/>
    <n v="30000"/>
    <n v="0"/>
    <n v="31500"/>
    <x v="22"/>
    <n v="37299.899999999994"/>
    <n v="37299.899999999994"/>
    <n v="0"/>
    <n v="0"/>
    <n v="37299.899999999994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2"/>
    <n v="37299.899999999994"/>
    <n v="37299.899999999994"/>
    <n v="0"/>
    <n v="0"/>
    <n v="37299.899999999994"/>
    <s v="ระบุในSD"/>
  </r>
  <r>
    <d v="2025-07-19T00:00:00"/>
    <x v="79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8"/>
    <n v="34000"/>
    <n v="34000"/>
    <n v="0"/>
    <n v="34283"/>
    <n v="0"/>
    <x v="23"/>
    <n v="0"/>
    <n v="0"/>
    <n v="0"/>
    <n v="0"/>
    <n v="0"/>
    <n v="0"/>
  </r>
  <r>
    <d v="1899-12-30T00:00:00"/>
    <x v="28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1"/>
    <n v="50000"/>
    <n v="0"/>
    <n v="50000"/>
    <n v="0"/>
    <n v="52500"/>
    <x v="23"/>
    <n v="59372.5"/>
    <n v="34819"/>
    <n v="24553.5"/>
    <n v="0"/>
    <n v="0"/>
    <n v="0"/>
  </r>
  <r>
    <s v="ประมาณการ"/>
    <x v="3"/>
    <x v="2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23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3"/>
    <n v="66147.95"/>
    <n v="34819"/>
    <n v="31328.9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E4B8-463D-455D-AA59-82881A793788}" name="PivotTable2" cacheId="12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0"/>
        <item x="4"/>
        <item x="5"/>
        <item x="6"/>
        <item x="7"/>
        <item x="12"/>
        <item x="20"/>
        <item x="26"/>
        <item x="14"/>
        <item x="21"/>
        <item x="15"/>
        <item x="16"/>
        <item x="19"/>
        <item x="22"/>
        <item x="23"/>
        <item x="24"/>
        <item x="25"/>
        <item x="27"/>
        <item x="28"/>
        <item x="29"/>
        <item x="30"/>
        <item x="38"/>
        <item x="39"/>
        <item x="40"/>
        <item x="41"/>
        <item x="42"/>
        <item x="43"/>
        <item x="44"/>
        <item x="45"/>
        <item x="48"/>
        <item x="54"/>
        <item x="55"/>
        <item x="53"/>
        <item x="61"/>
        <item x="62"/>
        <item x="63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8"/>
        <item x="29"/>
        <item x="4"/>
        <item x="5"/>
        <item x="10"/>
        <item x="9"/>
        <item x="2"/>
        <item x="6"/>
        <item x="12"/>
        <item x="15"/>
        <item x="20"/>
        <item x="21"/>
        <item x="26"/>
        <item x="28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4"/>
        <item x="12"/>
        <item h="1" x="13"/>
        <item h="1" x="15"/>
        <item x="19"/>
        <item x="20"/>
        <item x="18"/>
        <item x="16"/>
        <item x="21"/>
        <item x="22"/>
        <item x="23"/>
        <item x="24"/>
        <item x="25"/>
        <item h="1"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139">
      <pivotArea outline="0" collapsedLevelsAreSubtotals="1" fieldPosition="0"/>
    </format>
    <format dxfId="138">
      <pivotArea dataOnly="0" labelOnly="1" outline="0" axis="axisValues" fieldPosition="0"/>
    </format>
    <format dxfId="137">
      <pivotArea dataOnly="0" outline="0" fieldPosition="0">
        <references count="1">
          <reference field="25" count="0" defaultSubtotal="1"/>
        </references>
      </pivotArea>
    </format>
    <format dxfId="136">
      <pivotArea dataOnly="0" outline="0" fieldPosition="0">
        <references count="1">
          <reference field="25" count="0" defaultSubtotal="1"/>
        </references>
      </pivotArea>
    </format>
    <format dxfId="135">
      <pivotArea dataOnly="0" outline="0" fieldPosition="0">
        <references count="1">
          <reference field="25" count="0" defaultSubtotal="1"/>
        </references>
      </pivotArea>
    </format>
    <format dxfId="134">
      <pivotArea outline="0" fieldPosition="0">
        <references count="1">
          <reference field="4294967294" count="1" selected="0">
            <x v="3"/>
          </reference>
        </references>
      </pivotArea>
    </format>
    <format dxfId="133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132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131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9"/>
            <x v="10"/>
            <x v="12"/>
            <x v="13"/>
            <x v="19"/>
            <x v="20"/>
            <x v="23"/>
          </reference>
        </references>
      </pivotArea>
    </format>
    <format dxfId="130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129">
      <pivotArea outline="0" fieldPosition="0">
        <references count="2">
          <reference field="4294967294" count="1" selected="0">
            <x v="5"/>
          </reference>
          <reference field="25" count="5" selected="0">
            <x v="9"/>
            <x v="10"/>
            <x v="12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5B11E-73FA-41AC-BEFF-5327941B041D}" name="PivotTable2" cacheId="1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7">
        <item h="1" x="2"/>
        <item x="74"/>
        <item h="1" x="4"/>
        <item x="47"/>
        <item x="51"/>
        <item x="52"/>
        <item x="10"/>
        <item x="79"/>
        <item x="46"/>
        <item x="71"/>
        <item x="72"/>
        <item x="73"/>
        <item x="45"/>
        <item x="50"/>
        <item x="78"/>
        <item x="20"/>
        <item x="39"/>
        <item x="38"/>
        <item x="25"/>
        <item x="49"/>
        <item x="36"/>
        <item x="37"/>
        <item x="43"/>
        <item x="40"/>
        <item x="41"/>
        <item x="44"/>
        <item x="48"/>
        <item x="70"/>
        <item x="26"/>
        <item x="83"/>
        <item x="1"/>
        <item x="3"/>
        <item x="6"/>
        <item x="11"/>
        <item x="34"/>
        <item x="29"/>
        <item x="42"/>
        <item x="31"/>
        <item x="53"/>
        <item x="68"/>
        <item x="69"/>
        <item x="84"/>
        <item x="85"/>
        <item x="55"/>
        <item x="56"/>
        <item x="57"/>
        <item x="58"/>
        <item x="63"/>
        <item x="0"/>
        <item x="5"/>
        <item x="7"/>
        <item x="8"/>
        <item x="9"/>
        <item x="16"/>
        <item x="17"/>
        <item x="14"/>
        <item x="15"/>
        <item x="18"/>
        <item x="19"/>
        <item x="21"/>
        <item x="22"/>
        <item x="23"/>
        <item x="24"/>
        <item x="28"/>
        <item x="30"/>
        <item x="32"/>
        <item x="35"/>
        <item x="54"/>
        <item x="60"/>
        <item x="67"/>
        <item x="64"/>
        <item x="65"/>
        <item x="66"/>
        <item x="75"/>
        <item x="76"/>
        <item x="77"/>
        <item x="80"/>
        <item x="12"/>
        <item x="13"/>
        <item x="27"/>
        <item x="33"/>
        <item x="59"/>
        <item x="61"/>
        <item x="62"/>
        <item x="81"/>
        <item x="82"/>
        <item t="default"/>
      </items>
    </pivotField>
    <pivotField axis="axisPage" compact="0" outline="0" subtotalTop="0" showAll="0">
      <items count="42">
        <item x="2"/>
        <item x="14"/>
        <item x="30"/>
        <item x="21"/>
        <item x="35"/>
        <item x="24"/>
        <item x="12"/>
        <item x="16"/>
        <item x="17"/>
        <item x="20"/>
        <item x="28"/>
        <item x="36"/>
        <item x="40"/>
        <item x="38"/>
        <item x="18"/>
        <item x="31"/>
        <item x="4"/>
        <item x="32"/>
        <item x="6"/>
        <item x="7"/>
        <item x="13"/>
        <item x="10"/>
        <item x="23"/>
        <item x="3"/>
        <item x="15"/>
        <item x="22"/>
        <item x="1"/>
        <item x="8"/>
        <item x="29"/>
        <item x="27"/>
        <item x="0"/>
        <item x="5"/>
        <item x="9"/>
        <item x="11"/>
        <item x="33"/>
        <item x="37"/>
        <item x="19"/>
        <item x="25"/>
        <item x="26"/>
        <item x="34"/>
        <item x="3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4"/>
        <item h="1" x="3"/>
        <item h="1" x="18"/>
        <item h="1" x="0"/>
        <item h="1" x="1"/>
        <item h="1" x="5"/>
        <item h="1" x="14"/>
        <item h="1" x="8"/>
        <item h="1" x="6"/>
        <item h="1" x="9"/>
        <item h="1" x="17"/>
        <item h="1" x="10"/>
        <item h="1" x="15"/>
        <item h="1" x="11"/>
        <item h="1" x="12"/>
        <item h="1" x="13"/>
        <item h="1" x="16"/>
        <item x="19"/>
        <item x="7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8"/>
        <item x="19"/>
        <item x="17"/>
        <item x="14"/>
        <item x="20"/>
        <item x="21"/>
        <item x="22"/>
        <item x="23"/>
        <item x="24"/>
        <item x="16"/>
        <item x="15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">
    <i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128">
      <pivotArea outline="0" collapsedLevelsAreSubtotals="1" fieldPosition="0"/>
    </format>
    <format dxfId="127">
      <pivotArea dataOnly="0" labelOnly="1" outline="0" axis="axisValues" fieldPosition="0"/>
    </format>
    <format dxfId="126">
      <pivotArea dataOnly="0" outline="0" fieldPosition="0">
        <references count="1">
          <reference field="25" count="0" defaultSubtotal="1"/>
        </references>
      </pivotArea>
    </format>
    <format dxfId="125">
      <pivotArea dataOnly="0" outline="0" fieldPosition="0">
        <references count="1">
          <reference field="25" count="0" defaultSubtotal="1"/>
        </references>
      </pivotArea>
    </format>
    <format dxfId="124">
      <pivotArea dataOnly="0" outline="0" fieldPosition="0">
        <references count="1">
          <reference field="25" count="0" defaultSubtotal="1"/>
        </references>
      </pivotArea>
    </format>
    <format dxfId="123">
      <pivotArea outline="0" fieldPosition="0">
        <references count="2">
          <reference field="4294967294" count="1" selected="0">
            <x v="3"/>
          </reference>
          <reference field="25" count="1" selected="0">
            <x v="18"/>
          </reference>
        </references>
      </pivotArea>
    </format>
    <format dxfId="122">
      <pivotArea outline="0" fieldPosition="0">
        <references count="2">
          <reference field="4294967294" count="1" selected="0">
            <x v="2"/>
          </reference>
          <reference field="25" count="1" selected="0">
            <x v="21"/>
          </reference>
        </references>
      </pivotArea>
    </format>
    <format dxfId="121">
      <pivotArea outline="0" fieldPosition="0">
        <references count="2">
          <reference field="4294967294" count="1" selected="0">
            <x v="2"/>
          </reference>
          <reference field="25" count="1" selected="0">
            <x v="16"/>
          </reference>
        </references>
      </pivotArea>
    </format>
    <format dxfId="120">
      <pivotArea outline="0" fieldPosition="0">
        <references count="2">
          <reference field="4294967294" count="1" selected="0">
            <x v="2"/>
          </reference>
          <reference field="25" count="6" selected="0">
            <x v="6"/>
            <x v="9"/>
            <x v="10"/>
            <x v="12"/>
            <x v="15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6F210-6C56-4ECA-821A-77B1430C1AEB}" name="PivotTable2" cacheId="12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68">
        <item h="1" x="1"/>
        <item x="57"/>
        <item h="1" x="3"/>
        <item x="38"/>
        <item x="41"/>
        <item x="42"/>
        <item x="40"/>
        <item x="60"/>
        <item x="37"/>
        <item x="54"/>
        <item x="55"/>
        <item x="56"/>
        <item x="36"/>
        <item x="21"/>
        <item x="39"/>
        <item x="59"/>
        <item x="13"/>
        <item x="28"/>
        <item x="15"/>
        <item x="26"/>
        <item x="27"/>
        <item x="32"/>
        <item x="23"/>
        <item x="24"/>
        <item x="31"/>
        <item x="18"/>
        <item x="29"/>
        <item x="34"/>
        <item x="35"/>
        <item x="48"/>
        <item x="53"/>
        <item x="58"/>
        <item x="25"/>
        <item x="64"/>
        <item x="0"/>
        <item x="2"/>
        <item x="4"/>
        <item x="5"/>
        <item x="6"/>
        <item x="7"/>
        <item x="8"/>
        <item x="9"/>
        <item x="10"/>
        <item x="11"/>
        <item x="12"/>
        <item x="14"/>
        <item x="16"/>
        <item x="17"/>
        <item x="19"/>
        <item x="20"/>
        <item x="22"/>
        <item x="30"/>
        <item x="33"/>
        <item x="43"/>
        <item x="44"/>
        <item x="45"/>
        <item x="46"/>
        <item x="47"/>
        <item x="49"/>
        <item x="50"/>
        <item x="51"/>
        <item x="52"/>
        <item x="61"/>
        <item x="62"/>
        <item x="63"/>
        <item x="65"/>
        <item x="66"/>
        <item t="default"/>
      </items>
    </pivotField>
    <pivotField axis="axisRow" compact="0" outline="0" subtotalTop="0" showAll="0">
      <items count="33">
        <item x="1"/>
        <item x="11"/>
        <item x="24"/>
        <item x="17"/>
        <item x="28"/>
        <item x="21"/>
        <item x="8"/>
        <item x="13"/>
        <item x="16"/>
        <item x="15"/>
        <item x="23"/>
        <item x="29"/>
        <item x="31"/>
        <item x="30"/>
        <item x="14"/>
        <item x="27"/>
        <item x="3"/>
        <item x="26"/>
        <item x="5"/>
        <item x="6"/>
        <item x="10"/>
        <item x="9"/>
        <item x="19"/>
        <item x="25"/>
        <item x="2"/>
        <item x="12"/>
        <item x="18"/>
        <item x="0"/>
        <item x="4"/>
        <item x="7"/>
        <item x="20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3"/>
        <item h="1" x="17"/>
        <item x="6"/>
        <item x="7"/>
        <item x="2"/>
        <item x="8"/>
        <item h="1" x="9"/>
        <item h="1" x="10"/>
        <item h="1" x="18"/>
        <item h="1" x="11"/>
        <item h="1" x="12"/>
        <item h="1" x="4"/>
        <item h="1" x="0"/>
        <item h="1" x="13"/>
        <item h="1" x="19"/>
        <item h="1" x="14"/>
        <item h="1" x="16"/>
        <item h="1" x="5"/>
        <item h="1" x="1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4"/>
        <item x="6"/>
        <item x="8"/>
        <item x="5"/>
        <item x="7"/>
        <item x="11"/>
        <item x="12"/>
        <item x="9"/>
        <item x="10"/>
        <item x="14"/>
        <item x="13"/>
        <item x="15"/>
        <item x="19"/>
        <item x="18"/>
        <item x="16"/>
        <item x="20"/>
        <item x="21"/>
        <item x="22"/>
        <item x="23"/>
        <item x="24"/>
        <item x="17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5">
    <i>
      <x v="1"/>
      <x v="24"/>
    </i>
    <i t="default">
      <x v="1"/>
    </i>
    <i>
      <x v="2"/>
      <x v="28"/>
    </i>
    <i t="default">
      <x v="2"/>
    </i>
    <i>
      <x v="5"/>
      <x v="1"/>
    </i>
    <i t="default">
      <x v="5"/>
    </i>
    <i>
      <x v="8"/>
      <x v="25"/>
    </i>
    <i t="default">
      <x v="8"/>
    </i>
    <i>
      <x v="9"/>
      <x v="30"/>
    </i>
    <i t="default">
      <x v="9"/>
    </i>
    <i>
      <x v="10"/>
      <x v="1"/>
    </i>
    <i r="1">
      <x v="7"/>
    </i>
    <i t="default">
      <x v="10"/>
    </i>
    <i>
      <x v="11"/>
      <x v="7"/>
    </i>
    <i r="1">
      <x v="14"/>
    </i>
    <i t="default">
      <x v="11"/>
    </i>
    <i>
      <x v="13"/>
      <x v="31"/>
    </i>
    <i t="default">
      <x v="13"/>
    </i>
    <i>
      <x v="14"/>
      <x v="28"/>
    </i>
    <i t="default">
      <x v="14"/>
    </i>
    <i>
      <x v="20"/>
      <x v="13"/>
    </i>
    <i t="default">
      <x v="20"/>
    </i>
    <i>
      <x v="22"/>
      <x v="2"/>
    </i>
    <i t="default"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19">
      <pivotArea outline="0" collapsedLevelsAreSubtotals="1" fieldPosition="0"/>
    </format>
    <format dxfId="118">
      <pivotArea dataOnly="0" labelOnly="1" outline="0" axis="axisValues" fieldPosition="0"/>
    </format>
    <format dxfId="117">
      <pivotArea dataOnly="0" outline="0" fieldPosition="0">
        <references count="1">
          <reference field="25" count="0" defaultSubtotal="1"/>
        </references>
      </pivotArea>
    </format>
    <format dxfId="116">
      <pivotArea dataOnly="0" outline="0" fieldPosition="0">
        <references count="1">
          <reference field="25" count="0" defaultSubtotal="1"/>
        </references>
      </pivotArea>
    </format>
    <format dxfId="11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1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114">
      <pivotArea outline="0" collapsedLevelsAreSubtotals="1" fieldPosition="0"/>
    </format>
    <format dxfId="113">
      <pivotArea dataOnly="0" labelOnly="1" outline="0" axis="axisValues" fieldPosition="0"/>
    </format>
    <format dxfId="112">
      <pivotArea dataOnly="0" outline="0" fieldPosition="0">
        <references count="1">
          <reference field="24" count="0" defaultSubtotal="1"/>
        </references>
      </pivotArea>
    </format>
    <format dxfId="111">
      <pivotArea dataOnly="0" outline="0" fieldPosition="0">
        <references count="1">
          <reference field="24" count="0" defaultSubtotal="1"/>
        </references>
      </pivotArea>
    </format>
    <format dxfId="110">
      <pivotArea dataOnly="0" outline="0" fieldPosition="0">
        <references count="1">
          <reference field="24" count="0" defaultSubtotal="1"/>
        </references>
      </pivotArea>
    </format>
    <format dxfId="109">
      <pivotArea dataOnly="0" outline="0" fieldPosition="0">
        <references count="1">
          <reference field="1" count="1">
            <x v="11"/>
          </reference>
        </references>
      </pivotArea>
    </format>
    <format dxfId="108">
      <pivotArea dataOnly="0" outline="0" fieldPosition="0">
        <references count="1">
          <reference field="1" count="1">
            <x v="16"/>
          </reference>
        </references>
      </pivotArea>
    </format>
    <format dxfId="107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106">
      <pivotArea dataOnly="0" labelOnly="1" outline="0" fieldPosition="0">
        <references count="1">
          <reference field="24" count="1">
            <x v="22"/>
          </reference>
        </references>
      </pivotArea>
    </format>
    <format dxfId="105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104">
      <pivotArea dataOnly="0" labelOnly="1" outline="0" fieldPosition="0">
        <references count="1">
          <reference field="24" count="1">
            <x v="19"/>
          </reference>
        </references>
      </pivotArea>
    </format>
    <format dxfId="103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102">
      <pivotArea dataOnly="0" labelOnly="1" outline="0" fieldPosition="0">
        <references count="1">
          <reference field="24" count="1">
            <x v="18"/>
          </reference>
        </references>
      </pivotArea>
    </format>
    <format dxfId="101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100">
      <pivotArea dataOnly="0" labelOnly="1" outline="0" fieldPosition="0">
        <references count="1">
          <reference field="24" count="1">
            <x v="12"/>
          </reference>
        </references>
      </pivotArea>
    </format>
    <format dxfId="99">
      <pivotArea dataOnly="0" labelOnly="1" outline="0" fieldPosition="0">
        <references count="1">
          <reference field="24" count="1">
            <x v="10"/>
          </reference>
        </references>
      </pivotArea>
    </format>
    <format dxfId="98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97">
      <pivotArea dataOnly="0" labelOnly="1" outline="0" fieldPosition="0">
        <references count="1">
          <reference field="24" count="1">
            <x v="6"/>
          </reference>
        </references>
      </pivotArea>
    </format>
    <format dxfId="96">
      <pivotArea dataOnly="0" labelOnly="1" outline="0" fieldPosition="0">
        <references count="1">
          <reference field="24" count="1">
            <x v="4"/>
          </reference>
        </references>
      </pivotArea>
    </format>
    <format dxfId="95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1F460-FC64-4234-8CB1-D7F46E771DAC}" name="PivotTable2" cacheId="1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6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x="70"/>
        <item x="3"/>
        <item x="45"/>
        <item x="48"/>
        <item x="49"/>
        <item x="28"/>
        <item x="75"/>
        <item x="44"/>
        <item x="67"/>
        <item x="68"/>
        <item x="69"/>
        <item x="43"/>
        <item x="47"/>
        <item x="74"/>
        <item x="16"/>
        <item x="37"/>
        <item x="38"/>
        <item x="39"/>
        <item x="36"/>
        <item x="22"/>
        <item x="46"/>
        <item x="41"/>
        <item x="42"/>
        <item x="35"/>
        <item x="34"/>
        <item x="23"/>
        <item x="66"/>
        <item x="0"/>
        <item x="2"/>
        <item x="17"/>
        <item x="4"/>
        <item x="5"/>
        <item x="12"/>
        <item x="13"/>
        <item x="8"/>
        <item x="10"/>
        <item x="11"/>
        <item x="14"/>
        <item x="15"/>
        <item x="18"/>
        <item x="19"/>
        <item x="20"/>
        <item x="21"/>
        <item x="25"/>
        <item x="26"/>
        <item x="27"/>
        <item x="29"/>
        <item x="30"/>
        <item x="32"/>
        <item x="33"/>
        <item x="40"/>
        <item x="50"/>
        <item x="51"/>
        <item x="52"/>
        <item x="53"/>
        <item x="54"/>
        <item x="55"/>
        <item x="57"/>
        <item x="60"/>
        <item x="64"/>
        <item x="65"/>
        <item x="71"/>
        <item x="72"/>
        <item x="73"/>
        <item x="78"/>
        <item x="79"/>
        <item x="7"/>
        <item x="9"/>
        <item x="24"/>
        <item x="31"/>
        <item x="56"/>
        <item x="58"/>
        <item x="59"/>
        <item x="76"/>
        <item x="77"/>
        <item x="6"/>
        <item x="61"/>
        <item x="62"/>
        <item x="63"/>
        <item t="default"/>
      </items>
    </pivotField>
    <pivotField axis="axisRow" compact="0" outline="0" subtotalTop="0" showAll="0">
      <items count="40">
        <item x="1"/>
        <item x="10"/>
        <item x="28"/>
        <item x="18"/>
        <item x="34"/>
        <item x="21"/>
        <item x="8"/>
        <item x="12"/>
        <item x="14"/>
        <item x="17"/>
        <item x="27"/>
        <item x="35"/>
        <item x="38"/>
        <item x="36"/>
        <item x="30"/>
        <item x="3"/>
        <item x="31"/>
        <item x="4"/>
        <item x="5"/>
        <item x="9"/>
        <item x="20"/>
        <item x="2"/>
        <item x="7"/>
        <item x="6"/>
        <item x="11"/>
        <item x="15"/>
        <item x="19"/>
        <item x="0"/>
        <item x="29"/>
        <item x="13"/>
        <item x="24"/>
        <item x="25"/>
        <item x="32"/>
        <item x="16"/>
        <item x="22"/>
        <item x="23"/>
        <item x="33"/>
        <item x="37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2"/>
        <item x="17"/>
        <item x="18"/>
        <item x="0"/>
        <item x="4"/>
        <item x="13"/>
        <item x="7"/>
        <item x="5"/>
        <item x="8"/>
        <item x="16"/>
        <item x="9"/>
        <item x="14"/>
        <item x="10"/>
        <item x="11"/>
        <item x="12"/>
        <item x="15"/>
        <item h="1"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4"/>
        <item x="6"/>
        <item x="3"/>
        <item x="5"/>
        <item x="7"/>
        <item x="10"/>
        <item x="8"/>
        <item x="9"/>
        <item x="12"/>
        <item x="11"/>
        <item x="17"/>
        <item x="18"/>
        <item x="16"/>
        <item x="13"/>
        <item x="19"/>
        <item x="20"/>
        <item x="21"/>
        <item x="22"/>
        <item x="23"/>
        <item x="15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2">
    <i>
      <x/>
      <x v="27"/>
    </i>
    <i t="default">
      <x/>
    </i>
    <i>
      <x v="3"/>
      <x v="1"/>
    </i>
    <i t="default">
      <x v="3"/>
    </i>
    <i>
      <x v="4"/>
      <x v="7"/>
    </i>
    <i t="default">
      <x v="4"/>
    </i>
    <i>
      <x v="5"/>
      <x v="6"/>
    </i>
    <i r="1">
      <x v="22"/>
    </i>
    <i r="1">
      <x v="23"/>
    </i>
    <i t="default">
      <x v="5"/>
    </i>
    <i>
      <x v="6"/>
      <x v="24"/>
    </i>
    <i t="default">
      <x v="6"/>
    </i>
    <i>
      <x v="7"/>
      <x v="29"/>
    </i>
    <i t="default">
      <x v="7"/>
    </i>
    <i>
      <x v="8"/>
      <x v="5"/>
    </i>
    <i r="1">
      <x v="7"/>
    </i>
    <i r="1">
      <x v="34"/>
    </i>
    <i t="default">
      <x v="8"/>
    </i>
    <i>
      <x v="9"/>
      <x v="7"/>
    </i>
    <i r="1">
      <x v="8"/>
    </i>
    <i r="1">
      <x v="25"/>
    </i>
    <i r="1">
      <x v="33"/>
    </i>
    <i t="default">
      <x v="9"/>
    </i>
    <i>
      <x v="11"/>
      <x v="8"/>
    </i>
    <i r="1">
      <x v="30"/>
    </i>
    <i r="1">
      <x v="31"/>
    </i>
    <i r="1">
      <x v="38"/>
    </i>
    <i t="default">
      <x v="11"/>
    </i>
    <i>
      <x v="12"/>
      <x v="19"/>
    </i>
    <i r="1">
      <x v="35"/>
    </i>
    <i t="default">
      <x v="12"/>
    </i>
    <i>
      <x v="13"/>
      <x v="36"/>
    </i>
    <i t="default">
      <x v="13"/>
    </i>
    <i>
      <x v="14"/>
      <x v="4"/>
    </i>
    <i t="default">
      <x v="14"/>
    </i>
    <i>
      <x v="16"/>
      <x v="14"/>
    </i>
    <i r="1">
      <x v="16"/>
    </i>
    <i r="1">
      <x v="28"/>
    </i>
    <i t="default">
      <x v="16"/>
    </i>
    <i>
      <x v="17"/>
      <x v="11"/>
    </i>
    <i t="default">
      <x v="17"/>
    </i>
    <i>
      <x v="18"/>
      <x v="13"/>
    </i>
    <i t="default">
      <x v="18"/>
    </i>
    <i>
      <x v="19"/>
      <x v="37"/>
    </i>
    <i t="default">
      <x v="19"/>
    </i>
    <i>
      <x v="20"/>
      <x v="2"/>
    </i>
    <i t="default">
      <x v="20"/>
    </i>
    <i>
      <x v="21"/>
      <x v="12"/>
    </i>
    <i t="default">
      <x v="21"/>
    </i>
    <i>
      <x v="23"/>
      <x v="32"/>
    </i>
    <i t="default"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94">
      <pivotArea outline="0" collapsedLevelsAreSubtotals="1" fieldPosition="0"/>
    </format>
    <format dxfId="93">
      <pivotArea dataOnly="0" labelOnly="1" outline="0" axis="axisValues" fieldPosition="0"/>
    </format>
    <format dxfId="92">
      <pivotArea dataOnly="0" outline="0" fieldPosition="0">
        <references count="1">
          <reference field="25" count="0" defaultSubtotal="1"/>
        </references>
      </pivotArea>
    </format>
    <format dxfId="91">
      <pivotArea dataOnly="0" outline="0" fieldPosition="0">
        <references count="1">
          <reference field="25" count="0" defaultSubtotal="1"/>
        </references>
      </pivotArea>
    </format>
    <format dxfId="9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4AB1F-A51C-4B06-8C35-28919FF8DD67}" name="PivotTable2" cacheId="1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5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x="70"/>
        <item h="1" x="3"/>
        <item x="45"/>
        <item x="48"/>
        <item x="49"/>
        <item x="28"/>
        <item x="75"/>
        <item x="44"/>
        <item x="67"/>
        <item x="68"/>
        <item x="69"/>
        <item x="43"/>
        <item x="47"/>
        <item x="74"/>
        <item x="16"/>
        <item x="37"/>
        <item x="38"/>
        <item x="39"/>
        <item x="36"/>
        <item x="22"/>
        <item x="46"/>
        <item x="41"/>
        <item x="42"/>
        <item x="34"/>
        <item x="35"/>
        <item x="66"/>
        <item x="23"/>
        <item x="0"/>
        <item x="2"/>
        <item x="8"/>
        <item x="32"/>
        <item x="26"/>
        <item x="40"/>
        <item x="29"/>
        <item x="50"/>
        <item x="64"/>
        <item x="65"/>
        <item x="78"/>
        <item x="79"/>
        <item x="52"/>
        <item x="53"/>
        <item x="54"/>
        <item x="55"/>
        <item x="60"/>
        <item x="17"/>
        <item x="4"/>
        <item x="5"/>
        <item x="12"/>
        <item x="13"/>
        <item x="10"/>
        <item x="11"/>
        <item x="14"/>
        <item x="15"/>
        <item x="18"/>
        <item x="19"/>
        <item x="20"/>
        <item x="21"/>
        <item x="25"/>
        <item x="27"/>
        <item x="30"/>
        <item x="33"/>
        <item x="51"/>
        <item x="57"/>
        <item x="71"/>
        <item x="72"/>
        <item x="73"/>
        <item x="7"/>
        <item x="9"/>
        <item x="24"/>
        <item x="31"/>
        <item x="56"/>
        <item x="58"/>
        <item x="59"/>
        <item x="76"/>
        <item x="77"/>
        <item x="6"/>
        <item x="61"/>
        <item x="62"/>
        <item x="63"/>
        <item t="default"/>
      </items>
    </pivotField>
    <pivotField axis="axisPage" compact="0" outline="0" subtotalTop="0" showAll="0">
      <items count="40">
        <item x="1"/>
        <item x="10"/>
        <item x="28"/>
        <item x="18"/>
        <item x="34"/>
        <item x="21"/>
        <item x="8"/>
        <item x="12"/>
        <item x="14"/>
        <item x="17"/>
        <item x="27"/>
        <item x="35"/>
        <item x="38"/>
        <item x="36"/>
        <item x="30"/>
        <item x="3"/>
        <item x="31"/>
        <item x="4"/>
        <item x="5"/>
        <item x="9"/>
        <item x="20"/>
        <item x="6"/>
        <item x="15"/>
        <item x="2"/>
        <item x="11"/>
        <item x="19"/>
        <item x="0"/>
        <item x="29"/>
        <item x="25"/>
        <item x="24"/>
        <item x="13"/>
        <item x="7"/>
        <item x="32"/>
        <item x="16"/>
        <item x="22"/>
        <item x="23"/>
        <item x="33"/>
        <item x="37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2"/>
        <item x="17"/>
        <item x="18"/>
        <item x="0"/>
        <item x="4"/>
        <item x="13"/>
        <item x="7"/>
        <item x="5"/>
        <item x="8"/>
        <item x="16"/>
        <item x="9"/>
        <item x="14"/>
        <item x="10"/>
        <item x="11"/>
        <item x="12"/>
        <item x="15"/>
        <item h="1"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4"/>
        <item x="6"/>
        <item x="3"/>
        <item x="5"/>
        <item x="7"/>
        <item x="10"/>
        <item x="8"/>
        <item x="9"/>
        <item x="12"/>
        <item x="11"/>
        <item x="17"/>
        <item x="18"/>
        <item x="16"/>
        <item x="13"/>
        <item x="19"/>
        <item x="20"/>
        <item x="21"/>
        <item x="22"/>
        <item x="23"/>
        <item x="15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9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89">
      <pivotArea outline="0" collapsedLevelsAreSubtotals="1" fieldPosition="0"/>
    </format>
    <format dxfId="88">
      <pivotArea dataOnly="0" labelOnly="1" outline="0" axis="axisValues" fieldPosition="0"/>
    </format>
    <format dxfId="87">
      <pivotArea dataOnly="0" outline="0" fieldPosition="0">
        <references count="1">
          <reference field="25" count="0" defaultSubtotal="1"/>
        </references>
      </pivotArea>
    </format>
    <format dxfId="86">
      <pivotArea dataOnly="0" outline="0" fieldPosition="0">
        <references count="1">
          <reference field="25" count="0" defaultSubtotal="1"/>
        </references>
      </pivotArea>
    </format>
    <format dxfId="85">
      <pivotArea dataOnly="0" outline="0" fieldPosition="0">
        <references count="1">
          <reference field="25" count="0" defaultSubtotal="1"/>
        </references>
      </pivotArea>
    </format>
    <format dxfId="84">
      <pivotArea outline="0" fieldPosition="0">
        <references count="2">
          <reference field="4294967294" count="1" selected="0">
            <x v="3"/>
          </reference>
          <reference field="25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1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dataOnly="0" outline="0" fieldPosition="0">
        <references count="1">
          <reference field="24" count="0" defaultSubtotal="1"/>
        </references>
      </pivotArea>
    </format>
    <format dxfId="80">
      <pivotArea dataOnly="0" outline="0" fieldPosition="0">
        <references count="1">
          <reference field="24" count="0" defaultSubtotal="1"/>
        </references>
      </pivotArea>
    </format>
    <format dxfId="79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B119D-F19B-4AD6-B258-C7CF924DBCCE}" name="PivotTable2" cacheId="12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64">
        <item h="1" x="1"/>
        <item h="1" x="54"/>
        <item x="3"/>
        <item h="1" x="36"/>
        <item h="1" x="38"/>
        <item h="1" x="39"/>
        <item h="1" x="20"/>
        <item h="1" x="56"/>
        <item h="1" x="35"/>
        <item h="1" x="51"/>
        <item h="1" x="52"/>
        <item h="1" x="53"/>
        <item h="1" x="34"/>
        <item h="1" x="37"/>
        <item h="1" x="55"/>
        <item h="1" x="11"/>
        <item h="1" x="26"/>
        <item h="1" x="12"/>
        <item h="1" x="15"/>
        <item h="1" x="27"/>
        <item h="1" x="24"/>
        <item h="1" x="25"/>
        <item h="1" x="30"/>
        <item h="1" x="29"/>
        <item h="1" x="32"/>
        <item h="1" x="21"/>
        <item h="1" x="22"/>
        <item h="1" x="33"/>
        <item h="1" x="50"/>
        <item h="1" x="23"/>
        <item h="1" x="60"/>
        <item h="1" x="0"/>
        <item h="1" x="2"/>
        <item h="1" x="4"/>
        <item h="1" x="5"/>
        <item h="1" x="6"/>
        <item h="1" x="7"/>
        <item h="1" x="8"/>
        <item h="1" x="9"/>
        <item h="1" x="10"/>
        <item h="1" x="13"/>
        <item h="1" x="14"/>
        <item h="1" x="16"/>
        <item h="1" x="17"/>
        <item h="1" x="18"/>
        <item h="1" x="19"/>
        <item h="1" x="28"/>
        <item h="1" x="31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7"/>
        <item h="1" x="58"/>
        <item h="1" x="59"/>
        <item h="1" x="61"/>
        <item h="1" x="62"/>
        <item t="default"/>
      </items>
    </pivotField>
    <pivotField axis="axisRow" compact="0" outline="0" subtotalTop="0" showAll="0">
      <items count="31">
        <item x="1"/>
        <item x="10"/>
        <item x="23"/>
        <item x="16"/>
        <item x="26"/>
        <item x="19"/>
        <item x="7"/>
        <item x="12"/>
        <item x="14"/>
        <item x="13"/>
        <item x="22"/>
        <item x="27"/>
        <item x="29"/>
        <item x="28"/>
        <item x="25"/>
        <item x="3"/>
        <item x="24"/>
        <item x="4"/>
        <item x="5"/>
        <item x="9"/>
        <item x="18"/>
        <item x="8"/>
        <item x="15"/>
        <item x="2"/>
        <item x="11"/>
        <item x="17"/>
        <item x="0"/>
        <item x="6"/>
        <item x="20"/>
        <item x="2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18">
        <item h="1" x="3"/>
        <item h="1" x="14"/>
        <item h="1" x="2"/>
        <item x="6"/>
        <item x="7"/>
        <item x="15"/>
        <item x="8"/>
        <item x="9"/>
        <item x="4"/>
        <item x="0"/>
        <item x="10"/>
        <item x="16"/>
        <item x="11"/>
        <item x="13"/>
        <item x="5"/>
        <item x="12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3"/>
        <item x="5"/>
        <item x="7"/>
        <item x="4"/>
        <item x="6"/>
        <item x="10"/>
        <item x="8"/>
        <item x="9"/>
        <item x="11"/>
        <item x="15"/>
        <item x="14"/>
        <item x="12"/>
        <item x="16"/>
        <item x="17"/>
        <item x="18"/>
        <item x="19"/>
        <item x="20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6">
    <i>
      <x v="4"/>
      <x v="1"/>
    </i>
    <i t="default">
      <x v="4"/>
    </i>
    <i>
      <x v="6"/>
      <x v="6"/>
    </i>
    <i r="1">
      <x v="19"/>
    </i>
    <i r="1">
      <x v="21"/>
    </i>
    <i t="default">
      <x v="6"/>
    </i>
    <i>
      <x v="8"/>
      <x v="7"/>
    </i>
    <i t="default">
      <x v="8"/>
    </i>
    <i>
      <x v="9"/>
      <x v="3"/>
    </i>
    <i r="1">
      <x v="7"/>
    </i>
    <i r="1">
      <x v="9"/>
    </i>
    <i t="default">
      <x v="9"/>
    </i>
    <i>
      <x v="11"/>
      <x v="10"/>
    </i>
    <i r="1">
      <x v="28"/>
    </i>
    <i t="default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78">
      <pivotArea outline="0" collapsedLevelsAreSubtotals="1" fieldPosition="0"/>
    </format>
    <format dxfId="77">
      <pivotArea dataOnly="0" labelOnly="1" outline="0" axis="axisValues" fieldPosition="0"/>
    </format>
    <format dxfId="76">
      <pivotArea dataOnly="0" outline="0" fieldPosition="0">
        <references count="1">
          <reference field="25" count="0" defaultSubtotal="1"/>
        </references>
      </pivotArea>
    </format>
    <format dxfId="75">
      <pivotArea dataOnly="0" outline="0" fieldPosition="0">
        <references count="1">
          <reference field="25" count="0" defaultSubtotal="1"/>
        </references>
      </pivotArea>
    </format>
    <format dxfId="7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4" zoomScale="80" zoomScaleNormal="80" workbookViewId="0">
      <selection activeCell="A6" sqref="A6:XFD56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45883</v>
      </c>
      <c r="E3" s="82" t="s">
        <v>52</v>
      </c>
      <c r="F3" s="82"/>
      <c r="G3" s="83">
        <v>10.53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0" t="s">
        <v>46</v>
      </c>
      <c r="AA4" s="81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45860</v>
      </c>
      <c r="B7" s="14" t="str">
        <f>[2]หน้าผ้า!B16</f>
        <v>MK68-000920</v>
      </c>
      <c r="C7" s="9" t="str">
        <f>[2]หน้าผ้า!E16</f>
        <v>หจก.ปึงเป้งน้ำ</v>
      </c>
      <c r="D7" s="13" t="str">
        <f>[2]หน้าผ้า!F16</f>
        <v>เกลือตรามือ 10กก.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</v>
      </c>
      <c r="T7" s="12">
        <f>[2]หน้าผ้า!X16</f>
        <v>45884</v>
      </c>
      <c r="U7" s="11">
        <f>[2]หน้าผ้า!AA16</f>
        <v>10000</v>
      </c>
      <c r="V7" s="10">
        <f>[2]หน้าผ้า!AJ16</f>
        <v>10000</v>
      </c>
      <c r="W7" s="10">
        <f>[2]หน้าผ้า!AL16</f>
        <v>0</v>
      </c>
      <c r="X7" s="10">
        <f>[2]หน้าผ้า!AM16</f>
        <v>10710</v>
      </c>
      <c r="Y7" s="10">
        <f>[2]หน้าผ้า!AN16</f>
        <v>0</v>
      </c>
      <c r="Z7" s="9" t="str">
        <f>[2]หน้าผ้า!AO16</f>
        <v>WSWT1425800</v>
      </c>
      <c r="AA7" s="8">
        <f>[2]หน้าผ้า!AQ16</f>
        <v>0</v>
      </c>
      <c r="AB7" s="8">
        <f>[2]หน้าผ้า!AR16</f>
        <v>0</v>
      </c>
      <c r="AC7" s="8">
        <f>[2]หน้าผ้า!AS16</f>
        <v>0</v>
      </c>
      <c r="AD7" s="8">
        <f>[2]หน้าผ้า!AT16</f>
        <v>0</v>
      </c>
      <c r="AE7" s="8">
        <f>[2]หน้าผ้า!AU16</f>
        <v>0</v>
      </c>
      <c r="AF7" s="8" t="str">
        <f>[2]หน้าผ้า!AI16</f>
        <v>ลบสีทั้งหมด</v>
      </c>
      <c r="AG7" s="1" t="str">
        <f>[3]หน้าผ้า!DC19</f>
        <v>ยังไม่ได้พิมพ์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45884</v>
      </c>
      <c r="AK7" s="3">
        <f>[2]หน้าผ้า!DQ16</f>
        <v>45880</v>
      </c>
      <c r="AL7" s="3">
        <f>[2]หน้าผ้า!DR16</f>
        <v>45873</v>
      </c>
      <c r="AM7" s="3">
        <f>[2]หน้าผ้า!DS16</f>
        <v>45881</v>
      </c>
      <c r="AN7" s="3">
        <f>[2]หน้าผ้า!DT16</f>
        <v>45882</v>
      </c>
      <c r="AO7" s="3">
        <f>[2]หน้าผ้า!DU16</f>
        <v>45883</v>
      </c>
      <c r="AP7" s="3">
        <f>[2]หน้าผ้า!DP16</f>
        <v>45879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0</v>
      </c>
      <c r="AB8" s="8">
        <f>[2]หน้าผ้า!AR17</f>
        <v>0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45842</v>
      </c>
      <c r="B9" s="14" t="str">
        <f>[2]หน้าผ้า!B18</f>
        <v>MK68-000868</v>
      </c>
      <c r="C9" s="9" t="str">
        <f>[2]หน้าผ้า!E18</f>
        <v>พีมินเนอร์</v>
      </c>
      <c r="D9" s="13" t="str">
        <f>[2]หน้าผ้า!F18</f>
        <v>พี-มินเนอร์ นิวพลัส</v>
      </c>
      <c r="E9" s="9">
        <f>[2]หน้าผ้า!G18</f>
        <v>16</v>
      </c>
      <c r="F9" s="9">
        <f>[2]หน้าผ้า!H18</f>
        <v>28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56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>
        <f>[2]หน้าผ้า!T18</f>
        <v>19</v>
      </c>
      <c r="N9" s="9">
        <f>[2]หน้าผ้า!U18</f>
        <v>31</v>
      </c>
      <c r="O9" s="9">
        <f>[2]หน้าผ้า!V18</f>
        <v>40</v>
      </c>
      <c r="P9" s="10">
        <f>[2]หน้าผ้า!AB18</f>
        <v>1.1334313331327999</v>
      </c>
      <c r="Q9" s="10">
        <f>[2]หน้าผ้า!AC18</f>
        <v>0</v>
      </c>
      <c r="R9" s="10">
        <f>[2]หน้าผ้า!AD18</f>
        <v>1.1334313331327999</v>
      </c>
      <c r="S9" s="9" t="str">
        <f>[2]หน้าผ้า!Z18</f>
        <v>500กระสอบ</v>
      </c>
      <c r="T9" s="12" t="str">
        <f>[2]หน้าผ้า!X18</f>
        <v>รอส่ง</v>
      </c>
      <c r="U9" s="11">
        <f>[2]หน้าผ้า!AA18</f>
        <v>4000</v>
      </c>
      <c r="V9" s="10">
        <f>[2]หน้าผ้า!AJ18</f>
        <v>3922</v>
      </c>
      <c r="W9" s="10">
        <f>[2]หน้าผ้า!AL18</f>
        <v>78</v>
      </c>
      <c r="X9" s="10">
        <f>[2]หน้าผ้า!AM18</f>
        <v>5295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 t="str">
        <f>[2]หน้าผ้า!AI18</f>
        <v>รอส่ง รอลูกค้ามารับเอง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 t="str">
        <f>[2]หน้าผ้า!DN18</f>
        <v>รอส่ง</v>
      </c>
      <c r="AK9" s="3" t="e">
        <f>[2]หน้าผ้า!DQ18</f>
        <v>#VALUE!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 t="e">
        <f>[2]หน้าผ้า!DW18</f>
        <v>#VALUE!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 xml:space="preserve"> /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7.75" customHeight="1" x14ac:dyDescent="0.45">
      <c r="A10" s="3" t="str">
        <f>[2]หน้าผ้า!C19</f>
        <v>ประมาณการ</v>
      </c>
      <c r="B10" s="14" t="str">
        <f>[2]หน้าผ้า!B19</f>
        <v>ประมาณการ</v>
      </c>
      <c r="C10" s="9" t="str">
        <f>[2]หน้าผ้า!E19</f>
        <v>บจก.ซัน ซีเมนต์ โพรเซส</v>
      </c>
      <c r="D10" s="13" t="str">
        <f>[2]หน้าผ้า!F19</f>
        <v>พระอาทิตย์(ปูนนอน-ชริงค์)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50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บิด</v>
      </c>
      <c r="M10" s="10">
        <f>[2]หน้าผ้า!T19</f>
        <v>19</v>
      </c>
      <c r="N10" s="9">
        <f>[2]หน้าผ้า!U19</f>
        <v>28</v>
      </c>
      <c r="O10" s="9">
        <f>[2]หน้าผ้า!V19</f>
        <v>40</v>
      </c>
      <c r="P10" s="10">
        <f>[2]หน้าผ้า!AB19</f>
        <v>65.624642943999987</v>
      </c>
      <c r="Q10" s="10">
        <f>[2]หน้าผ้า!AC19</f>
        <v>0</v>
      </c>
      <c r="R10" s="10">
        <f>[2]หน้าผ้า!AD19</f>
        <v>65.624642943999987</v>
      </c>
      <c r="S10" s="9" t="str">
        <f>[2]หน้าผ้า!Z19</f>
        <v>500กระสอบ</v>
      </c>
      <c r="T10" s="12" t="str">
        <f>[2]หน้าผ้า!X19</f>
        <v>รอแจ้ง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0</v>
      </c>
      <c r="AC10" s="8">
        <f>[2]หน้าผ้า!AS19</f>
        <v>3702.0499999999997</v>
      </c>
      <c r="AD10" s="8">
        <f>[2]หน้าผ้า!AT19</f>
        <v>0</v>
      </c>
      <c r="AE10" s="8">
        <f>[2]หน้าผ้า!AU19</f>
        <v>3702.0499999999997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รอแจ้ง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210.60551111111116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 t="str">
        <f>[2]หน้าผ้า!F20</f>
        <v xml:space="preserve"> 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WSWT1625800SM</v>
      </c>
      <c r="AA11" s="8">
        <f>[2]หน้าผ้า!AQ20</f>
        <v>3702.0499999999997</v>
      </c>
      <c r="AB11" s="8">
        <f>[2]หน้าผ้า!AR20</f>
        <v>0</v>
      </c>
      <c r="AC11" s="8">
        <f>[2]หน้าผ้า!AS20</f>
        <v>3702.0499999999997</v>
      </c>
      <c r="AD11" s="8">
        <f>[2]หน้าผ้า!AT20</f>
        <v>0</v>
      </c>
      <c r="AE11" s="8">
        <f>[2]หน้าผ้า!AU20</f>
        <v>3702.0499999999997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47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WSWT1621720SMFX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พร้อมส่ง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WRWT160720/WRWT21720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พร้อมส่ง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7.75" customHeight="1" x14ac:dyDescent="0.45">
      <c r="A15" s="3" t="str">
        <f>[2]หน้าผ้า!C24</f>
        <v>ประมาณการ</v>
      </c>
      <c r="B15" s="14" t="str">
        <f>[2]หน้าผ้า!B24</f>
        <v>ประมาณการ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รถไฟ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232.02998755199997</v>
      </c>
      <c r="Q15" s="10">
        <f>[2]หน้าผ้า!AC24</f>
        <v>0</v>
      </c>
      <c r="R15" s="10">
        <f>[2]หน้าผ้า!AD24</f>
        <v>232.02998755199997</v>
      </c>
      <c r="S15" s="9" t="str">
        <f>[2]หน้าผ้า!Z24</f>
        <v>500กระสอบ</v>
      </c>
      <c r="T15" s="12" t="str">
        <f>[2]หน้าผ้า!X24</f>
        <v>รอแจ้ง</v>
      </c>
      <c r="U15" s="11">
        <f>[2]หน้าผ้า!AA24</f>
        <v>15000</v>
      </c>
      <c r="V15" s="10">
        <f>[2]หน้าผ้า!AJ24</f>
        <v>0</v>
      </c>
      <c r="W15" s="10">
        <f>[2]หน้าผ้า!AL24</f>
        <v>15000</v>
      </c>
      <c r="X15" s="10">
        <f>[2]หน้าผ้า!AM24</f>
        <v>0</v>
      </c>
      <c r="Y15" s="10">
        <f>[2]หน้าผ้า!AN24</f>
        <v>15750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2599</v>
      </c>
      <c r="AC15" s="8">
        <f>[2]หน้าผ้า!AS24</f>
        <v>10602.65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รอตัด</v>
      </c>
      <c r="AH15" s="1" t="str">
        <f>[2]หน้าผ้า!DL24</f>
        <v>P9</v>
      </c>
      <c r="AI15" s="1">
        <f>[2]หน้าผ้า!DM24</f>
        <v>3</v>
      </c>
      <c r="AJ15" s="3" t="str">
        <f>[2]หน้าผ้า!DN24</f>
        <v>รอแจ้ง</v>
      </c>
      <c r="AK15" s="3">
        <f>[2]หน้าผ้า!DQ24</f>
        <v>0</v>
      </c>
      <c r="AL15" s="3" t="e">
        <f>[2]หน้าผ้า!DR24</f>
        <v>#VALUE!</v>
      </c>
      <c r="AM15" s="3" t="e">
        <f>[2]หน้าผ้า!DS24</f>
        <v>#VALUE!</v>
      </c>
      <c r="AN15" s="3" t="e">
        <f>[2]หน้าผ้า!DT24</f>
        <v>#VALUE!</v>
      </c>
      <c r="AO15" s="3" t="e">
        <f>[2]หน้าผ้า!DU24</f>
        <v>#VALUE!</v>
      </c>
      <c r="AP15" s="3" t="e">
        <f>[2]หน้าผ้า!DP24</f>
        <v>#VALUE!</v>
      </c>
      <c r="AQ15" s="3" t="e">
        <f>[2]หน้าผ้า!DW24</f>
        <v>#VALUE!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729.46232000000009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2599</v>
      </c>
      <c r="AC16" s="8">
        <f>[2]หน้าผ้า!AS25</f>
        <v>10602.65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พิมพ์ไม่ครบ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0</v>
      </c>
      <c r="B17" s="14">
        <f>[2]หน้าผ้า!B26</f>
        <v>0</v>
      </c>
      <c r="C17" s="9">
        <f>[2]หน้าผ้า!E26</f>
        <v>0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25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WSWT1825800SM</v>
      </c>
      <c r="AA17" s="8" t="e">
        <f>[2]หน้าผ้า!AQ26</f>
        <v>#REF!</v>
      </c>
      <c r="AB17" s="8" t="e">
        <f>[2]หน้าผ้า!AR26</f>
        <v>#REF!</v>
      </c>
      <c r="AC17" s="8" t="e">
        <f>[2]หน้าผ้า!AS26</f>
        <v>#REF!</v>
      </c>
      <c r="AD17" s="8" t="e">
        <f>[2]หน้าผ้า!AT26</f>
        <v>#REF!</v>
      </c>
      <c r="AE17" s="8" t="e">
        <f>[2]หน้าผ้า!AU26</f>
        <v>#REF!</v>
      </c>
      <c r="AF17" s="8" t="str">
        <f>[2]หน้าผ้า!AI26</f>
        <v>ระบุในSD</v>
      </c>
      <c r="AG17" s="1" t="str">
        <f>[3]หน้าผ้า!DC29</f>
        <v>ยังไม่ได้พิมพ์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WRWT180800/WRWT25800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45875</v>
      </c>
      <c r="B18" s="14" t="str">
        <f>[2]หน้าผ้า!B27</f>
        <v>MK68-000974</v>
      </c>
      <c r="C18" s="9" t="str">
        <f>[2]หน้าผ้า!E27</f>
        <v>บจก.เอ็กเซลเล้นท์</v>
      </c>
      <c r="D18" s="13" t="str">
        <f>[2]หน้าผ้า!F27</f>
        <v>แชมป์เปี้ยนเหลือง</v>
      </c>
      <c r="E18" s="9">
        <f>[2]หน้าผ้า!G27</f>
        <v>19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60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บิด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</v>
      </c>
      <c r="T18" s="12">
        <f>[2]หน้าผ้า!X27</f>
        <v>45885</v>
      </c>
      <c r="U18" s="11">
        <f>[2]หน้าผ้า!AA27</f>
        <v>5000</v>
      </c>
      <c r="V18" s="10">
        <f>[2]หน้าผ้า!AJ27</f>
        <v>0</v>
      </c>
      <c r="W18" s="10">
        <f>[2]หน้าผ้า!AL27</f>
        <v>5000</v>
      </c>
      <c r="X18" s="10">
        <f>[2]หน้าผ้า!AM27</f>
        <v>5400</v>
      </c>
      <c r="Y18" s="10">
        <f>[2]หน้าผ้า!AN27</f>
        <v>0</v>
      </c>
      <c r="Z18" s="9" t="str">
        <f>[2]หน้าผ้า!AO27</f>
        <v>WSWT1925800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ยังไม่ได้พิมพ์</v>
      </c>
      <c r="AH18" s="1" t="str">
        <f>[2]หน้าผ้า!DL27</f>
        <v>P7</v>
      </c>
      <c r="AI18" s="1">
        <f>[2]หน้าผ้า!DM27</f>
        <v>2</v>
      </c>
      <c r="AJ18" s="3">
        <f>[2]หน้าผ้า!DN27</f>
        <v>45885</v>
      </c>
      <c r="AK18" s="3">
        <f>[2]หน้าผ้า!DQ27</f>
        <v>0</v>
      </c>
      <c r="AL18" s="3">
        <f>[2]หน้าผ้า!DR27</f>
        <v>45876</v>
      </c>
      <c r="AM18" s="3">
        <f>[2]หน้าผ้า!DS27</f>
        <v>45883</v>
      </c>
      <c r="AN18" s="3">
        <f>[2]หน้าผ้า!DT27</f>
        <v>45884</v>
      </c>
      <c r="AO18" s="3">
        <f>[2]หน้าผ้า!DU27</f>
        <v>45884</v>
      </c>
      <c r="AP18" s="3">
        <f>[2]หน้าผ้า!DP27</f>
        <v>45880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45870</v>
      </c>
      <c r="B19" s="14" t="str">
        <f>[2]หน้าผ้า!B28</f>
        <v>MK68-000951</v>
      </c>
      <c r="C19" s="9" t="str">
        <f>[2]หน้าผ้า!E28</f>
        <v>บจก.ซีแมน</v>
      </c>
      <c r="D19" s="13" t="str">
        <f>[2]หน้าผ้า!F28</f>
        <v>W30</v>
      </c>
      <c r="E19" s="9">
        <f>[2]หน้าผ้า!G28</f>
        <v>19</v>
      </c>
      <c r="F19" s="9">
        <f>[2]หน้าผ้า!H28</f>
        <v>28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56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>
        <f>[2]หน้าผ้า!T28</f>
        <v>20</v>
      </c>
      <c r="N19" s="9">
        <f>[2]หน้าผ้า!U28</f>
        <v>30</v>
      </c>
      <c r="O19" s="9">
        <f>[2]หน้าผ้า!V28</f>
        <v>90</v>
      </c>
      <c r="P19" s="10">
        <f>[2]หน้าผ้า!AB28</f>
        <v>1248.9652439999998</v>
      </c>
      <c r="Q19" s="10">
        <f>[2]หน้าผ้า!AC28</f>
        <v>0</v>
      </c>
      <c r="R19" s="10">
        <f>[2]หน้าผ้า!AD28</f>
        <v>1248.9652439999998</v>
      </c>
      <c r="S19" s="9" t="str">
        <f>[2]หน้าผ้า!Z28</f>
        <v>มัด100</v>
      </c>
      <c r="T19" s="12">
        <f>[2]หน้าผ้า!X28</f>
        <v>45889</v>
      </c>
      <c r="U19" s="11">
        <f>[2]หน้าผ้า!AA28</f>
        <v>40000</v>
      </c>
      <c r="V19" s="10">
        <f>[2]หน้าผ้า!AJ28</f>
        <v>2500</v>
      </c>
      <c r="W19" s="10">
        <f>[2]หน้าผ้า!AL28</f>
        <v>37500</v>
      </c>
      <c r="X19" s="10">
        <f>[2]หน้าผ้า!AM28</f>
        <v>29350</v>
      </c>
      <c r="Y19" s="10">
        <f>[2]หน้าผ้า!AN28</f>
        <v>11182.5</v>
      </c>
      <c r="Z19" s="9" t="str">
        <f>[2]หน้าผ้า!AO28</f>
        <v>WSWT1925800</v>
      </c>
      <c r="AA19" s="8">
        <f>[2]หน้าผ้า!AQ28</f>
        <v>9216.9519749999999</v>
      </c>
      <c r="AB19" s="8">
        <f>[2]หน้าผ้า!AR28</f>
        <v>9216.9519749999999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รอแบบ</v>
      </c>
      <c r="AH19" s="1" t="str">
        <f>[2]หน้าผ้า!DL28</f>
        <v>P9</v>
      </c>
      <c r="AI19" s="1">
        <f>[2]หน้าผ้า!DM28</f>
        <v>3</v>
      </c>
      <c r="AJ19" s="3">
        <f>[2]หน้าผ้า!DN28</f>
        <v>45889</v>
      </c>
      <c r="AK19" s="3">
        <f>[2]หน้าผ้า!DQ28</f>
        <v>0</v>
      </c>
      <c r="AL19" s="3">
        <f>[2]หน้าผ้า!DR28</f>
        <v>45879</v>
      </c>
      <c r="AM19" s="3">
        <f>[2]หน้าผ้า!DS28</f>
        <v>45886</v>
      </c>
      <c r="AN19" s="3">
        <f>[2]หน้าผ้า!DT28</f>
        <v>45887</v>
      </c>
      <c r="AO19" s="3">
        <f>[2]หน้าผ้า!DU28</f>
        <v>45887</v>
      </c>
      <c r="AP19" s="3">
        <f>[2]หน้าผ้า!DP28</f>
        <v>45884</v>
      </c>
      <c r="AQ19" s="3">
        <f>[2]หน้าผ้า!DW28</f>
        <v>45888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45882</v>
      </c>
      <c r="B20" s="14" t="str">
        <f>[2]หน้าผ้า!B29</f>
        <v>MK68-000996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ผึ้งชมพู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45889</v>
      </c>
      <c r="U20" s="11">
        <f>[2]หน้าผ้า!AA29</f>
        <v>30000</v>
      </c>
      <c r="V20" s="10">
        <f>[2]หน้าผ้า!AJ29</f>
        <v>0</v>
      </c>
      <c r="W20" s="10">
        <f>[2]หน้าผ้า!AL29</f>
        <v>30000</v>
      </c>
      <c r="X20" s="10">
        <f>[2]หน้าผ้า!AM29</f>
        <v>0</v>
      </c>
      <c r="Y20" s="10">
        <f>[2]หน้าผ้า!AN29</f>
        <v>31500</v>
      </c>
      <c r="Z20" s="9" t="str">
        <f>[2]หน้าผ้า!AO29</f>
        <v>WSWT1925800</v>
      </c>
      <c r="AA20" s="8">
        <f>[2]หน้าผ้า!AQ29</f>
        <v>26403.3</v>
      </c>
      <c r="AB20" s="8">
        <f>[2]หน้าผ้า!AR29</f>
        <v>26403.3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45889</v>
      </c>
      <c r="AK20" s="3">
        <f>[2]หน้าผ้า!DQ29</f>
        <v>0</v>
      </c>
      <c r="AL20" s="3">
        <f>[2]หน้าผ้า!DR29</f>
        <v>45880</v>
      </c>
      <c r="AM20" s="3">
        <f>[2]หน้าผ้า!DS29</f>
        <v>45887</v>
      </c>
      <c r="AN20" s="3">
        <f>[2]หน้าผ้า!DT29</f>
        <v>45888</v>
      </c>
      <c r="AO20" s="3">
        <f>[2]หน้าผ้า!DU29</f>
        <v>45888</v>
      </c>
      <c r="AP20" s="3">
        <f>[2]หน้าผ้า!DP29</f>
        <v>45884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 t="str">
        <f>[2]หน้าผ้า!AG29</f>
        <v>20/8/2025 เย็น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บจก.เพรซิเดนท์ฟลาวมิลล์</v>
      </c>
      <c r="D21" s="13" t="str">
        <f>[2]หน้าผ้า!F30</f>
        <v>ผึ้งเหลือง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45925</v>
      </c>
      <c r="U21" s="11">
        <f>[2]หน้าผ้า!AA30</f>
        <v>100000</v>
      </c>
      <c r="V21" s="10">
        <f>[2]หน้าผ้า!AJ30</f>
        <v>0</v>
      </c>
      <c r="W21" s="10">
        <f>[2]หน้าผ้า!AL30</f>
        <v>100000</v>
      </c>
      <c r="X21" s="10">
        <f>[2]หน้าผ้า!AM30</f>
        <v>0</v>
      </c>
      <c r="Y21" s="10">
        <f>[2]หน้าผ้า!AN30</f>
        <v>105000</v>
      </c>
      <c r="Z21" s="9" t="str">
        <f>[2]หน้าผ้า!AO30</f>
        <v>WSWT1925800</v>
      </c>
      <c r="AA21" s="8">
        <f>[2]หน้าผ้า!AQ30</f>
        <v>88010.999999999985</v>
      </c>
      <c r="AB21" s="8">
        <f>[2]หน้าผ้า!AR30</f>
        <v>5147</v>
      </c>
      <c r="AC21" s="8">
        <f>[2]หน้าผ้า!AS30</f>
        <v>82863.999999999985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45925</v>
      </c>
      <c r="AK21" s="3">
        <f>[2]หน้าผ้า!DQ30</f>
        <v>0</v>
      </c>
      <c r="AL21" s="3">
        <f>[2]หน้าผ้า!DR30</f>
        <v>45916</v>
      </c>
      <c r="AM21" s="3">
        <f>[2]หน้าผ้า!DS30</f>
        <v>45923</v>
      </c>
      <c r="AN21" s="3">
        <f>[2]หน้าผ้า!DT30</f>
        <v>45924</v>
      </c>
      <c r="AO21" s="3">
        <f>[2]หน้าผ้า!DU30</f>
        <v>45924</v>
      </c>
      <c r="AP21" s="3">
        <f>[2]หน้าผ้า!DP30</f>
        <v>45920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6017.767822222223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45925</v>
      </c>
      <c r="U22" s="11">
        <f>[2]หน้าผ้า!AA31</f>
        <v>25000</v>
      </c>
      <c r="V22" s="10">
        <f>[2]หน้าผ้า!AJ31</f>
        <v>0</v>
      </c>
      <c r="W22" s="10">
        <f>[2]หน้าผ้า!AL31</f>
        <v>25000</v>
      </c>
      <c r="X22" s="10">
        <f>[2]หน้าผ้า!AM31</f>
        <v>0</v>
      </c>
      <c r="Y22" s="10">
        <f>[2]หน้าผ้า!AN31</f>
        <v>26250</v>
      </c>
      <c r="Z22" s="9" t="str">
        <f>[2]หน้าผ้า!AO31</f>
        <v>WSWT1925800</v>
      </c>
      <c r="AA22" s="8">
        <f>[2]หน้าผ้า!AQ31</f>
        <v>22002.749999999996</v>
      </c>
      <c r="AB22" s="8">
        <f>[2]หน้าผ้า!AR31</f>
        <v>0</v>
      </c>
      <c r="AC22" s="8">
        <f>[2]หน้าผ้า!AS31</f>
        <v>22002.749999999996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45925</v>
      </c>
      <c r="AK22" s="3">
        <f>[2]หน้าผ้า!DQ31</f>
        <v>0</v>
      </c>
      <c r="AL22" s="3">
        <f>[2]หน้าผ้า!DR31</f>
        <v>45916</v>
      </c>
      <c r="AM22" s="3">
        <f>[2]หน้าผ้า!DS31</f>
        <v>45923</v>
      </c>
      <c r="AN22" s="3">
        <f>[2]หน้าผ้า!DT31</f>
        <v>45924</v>
      </c>
      <c r="AO22" s="3">
        <f>[2]หน้าผ้า!DU31</f>
        <v>45924</v>
      </c>
      <c r="AP22" s="3">
        <f>[2]หน้าผ้า!DP31</f>
        <v>45920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1597.8885999999998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บจก.ไลม์มาสเตอร์</v>
      </c>
      <c r="D23" s="13" t="str">
        <f>[2]หน้าผ้า!F32</f>
        <v>LMC 25 kg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35</v>
      </c>
      <c r="O23" s="9">
        <f>[2]หน้าผ้า!V32</f>
        <v>40</v>
      </c>
      <c r="P23" s="10">
        <f>[2]หน้าผ้า!AB32</f>
        <v>341.36903080895991</v>
      </c>
      <c r="Q23" s="10">
        <f>[2]หน้าผ้า!AC32</f>
        <v>0</v>
      </c>
      <c r="R23" s="10">
        <f>[2]หน้าผ้า!AD32</f>
        <v>341.36903080895991</v>
      </c>
      <c r="S23" s="9" t="str">
        <f>[2]หน้าผ้า!Z32</f>
        <v>500กระสอบแบน</v>
      </c>
      <c r="T23" s="12">
        <f>[2]หน้าผ้า!X32</f>
        <v>45925</v>
      </c>
      <c r="U23" s="11">
        <f>[2]หน้าผ้า!AA32</f>
        <v>20000</v>
      </c>
      <c r="V23" s="10">
        <f>[2]หน้าผ้า!AJ32</f>
        <v>233</v>
      </c>
      <c r="W23" s="10">
        <f>[2]หน้าผ้า!AL32</f>
        <v>19767</v>
      </c>
      <c r="X23" s="10">
        <f>[2]หน้าผ้า!AM32</f>
        <v>0</v>
      </c>
      <c r="Y23" s="10">
        <f>[2]หน้าผ้า!AN32</f>
        <v>20755.350000000002</v>
      </c>
      <c r="Z23" s="9" t="str">
        <f>[2]หน้าผ้า!AO32</f>
        <v>WSWT1925800</v>
      </c>
      <c r="AA23" s="8">
        <f>[2]หน้าผ้า!AQ32</f>
        <v>18501.714330000003</v>
      </c>
      <c r="AB23" s="8">
        <f>[2]หน้าผ้า!AR32</f>
        <v>0</v>
      </c>
      <c r="AC23" s="8">
        <f>[2]หน้าผ้า!AS32</f>
        <v>18501.714330000003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45925</v>
      </c>
      <c r="AK23" s="3">
        <f>[2]หน้าผ้า!DQ32</f>
        <v>0</v>
      </c>
      <c r="AL23" s="3">
        <f>[2]หน้าผ้า!DR32</f>
        <v>45915</v>
      </c>
      <c r="AM23" s="3">
        <f>[2]หน้าผ้า!DS32</f>
        <v>45922</v>
      </c>
      <c r="AN23" s="3">
        <f>[2]หน้าผ้า!DT32</f>
        <v>45923</v>
      </c>
      <c r="AO23" s="3">
        <f>[2]หน้าผ้า!DU32</f>
        <v>45923</v>
      </c>
      <c r="AP23" s="3">
        <f>[2]หน้าผ้า!DP32</f>
        <v>45920</v>
      </c>
      <c r="AQ23" s="3">
        <f>[2]หน้าผ้า!DW32</f>
        <v>45924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1343.6356095653334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164135.71630500001</v>
      </c>
      <c r="AB24" s="8">
        <f>[2]หน้าผ้า!AR33</f>
        <v>40767.251974999999</v>
      </c>
      <c r="AC24" s="8">
        <f>[2]หน้าผ้า!AS33</f>
        <v>123368.46432999999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พร้อมส่ง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45877</v>
      </c>
      <c r="B25" s="14" t="str">
        <f>[2]หน้าผ้า!B34</f>
        <v>MK68-000988</v>
      </c>
      <c r="C25" s="9" t="str">
        <f>[2]หน้าผ้า!E34</f>
        <v>บจก.เคอรี่ฟลาวมิลล์</v>
      </c>
      <c r="D25" s="13" t="str">
        <f>[2]หน้าผ้า!F34</f>
        <v>FW-Y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ไม่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ห่ออัดเบลแบน501</v>
      </c>
      <c r="T25" s="12">
        <f>[2]หน้าผ้า!X34</f>
        <v>45885</v>
      </c>
      <c r="U25" s="11">
        <f>[2]หน้าผ้า!AA34</f>
        <v>10000</v>
      </c>
      <c r="V25" s="10">
        <f>[2]หน้าผ้า!AJ34</f>
        <v>10000</v>
      </c>
      <c r="W25" s="10">
        <f>[2]หน้าผ้า!AL34</f>
        <v>0</v>
      </c>
      <c r="X25" s="10">
        <f>[2]หน้าผ้า!AM34</f>
        <v>10410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PDR250260</v>
      </c>
      <c r="AG25" s="1" t="str">
        <f>[3]หน้าผ้า!DC37</f>
        <v>พร้อมส่ง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45885</v>
      </c>
      <c r="AK25" s="3">
        <f>[2]หน้าผ้า!DQ34</f>
        <v>0</v>
      </c>
      <c r="AL25" s="3">
        <f>[2]หน้าผ้า!DR34</f>
        <v>45876</v>
      </c>
      <c r="AM25" s="3">
        <f>[2]หน้าผ้า!DS34</f>
        <v>45883</v>
      </c>
      <c r="AN25" s="3">
        <f>[2]หน้าผ้า!DT34</f>
        <v>45884</v>
      </c>
      <c r="AO25" s="3">
        <f>[2]หน้าผ้า!DU34</f>
        <v>45884</v>
      </c>
      <c r="AP25" s="3">
        <f>[2]หน้าผ้า!DP34</f>
        <v>45880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45857</v>
      </c>
      <c r="B26" s="14" t="str">
        <f>[2]หน้าผ้า!B35</f>
        <v>MK68-000910</v>
      </c>
      <c r="C26" s="9" t="str">
        <f>[2]หน้าผ้า!E35</f>
        <v>บจก.เคอรี่ฟลาวมิลล์</v>
      </c>
      <c r="D26" s="13" t="str">
        <f>[2]หน้าผ้า!F35</f>
        <v>ถุงทองแซนวิช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45885</v>
      </c>
      <c r="U26" s="11">
        <f>[2]หน้าผ้า!AA35</f>
        <v>10000</v>
      </c>
      <c r="V26" s="10">
        <f>[2]หน้าผ้า!AJ35</f>
        <v>10000</v>
      </c>
      <c r="W26" s="10">
        <f>[2]หน้าผ้า!AL35</f>
        <v>0</v>
      </c>
      <c r="X26" s="10">
        <f>[2]หน้าผ้า!AM35</f>
        <v>10300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PDR250240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45885</v>
      </c>
      <c r="AK26" s="3">
        <f>[2]หน้าผ้า!DQ35</f>
        <v>0</v>
      </c>
      <c r="AL26" s="3">
        <f>[2]หน้าผ้า!DR35</f>
        <v>45876</v>
      </c>
      <c r="AM26" s="3">
        <f>[2]หน้าผ้า!DS35</f>
        <v>45883</v>
      </c>
      <c r="AN26" s="3">
        <f>[2]หน้าผ้า!DT35</f>
        <v>45884</v>
      </c>
      <c r="AO26" s="3">
        <f>[2]หน้าผ้า!DU35</f>
        <v>45884</v>
      </c>
      <c r="AP26" s="3">
        <f>[2]หน้าผ้า!DP35</f>
        <v>45880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45857</v>
      </c>
      <c r="B27" s="14" t="str">
        <f>[2]หน้าผ้า!B36</f>
        <v>MK68-000910</v>
      </c>
      <c r="C27" s="9" t="str">
        <f>[2]หน้าผ้า!E36</f>
        <v>บจก.เคอรี่ฟลาวมิลล์</v>
      </c>
      <c r="D27" s="13" t="str">
        <f>[2]หน้าผ้า!F36</f>
        <v>ถุงเงิน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45885</v>
      </c>
      <c r="U27" s="11">
        <f>[2]หน้าผ้า!AA36</f>
        <v>5000</v>
      </c>
      <c r="V27" s="10">
        <f>[2]หน้าผ้า!AJ36</f>
        <v>5000</v>
      </c>
      <c r="W27" s="10">
        <f>[2]หน้าผ้า!AL36</f>
        <v>0</v>
      </c>
      <c r="X27" s="10">
        <f>[2]หน้าผ้า!AM36</f>
        <v>5250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PDR250240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45885</v>
      </c>
      <c r="AK27" s="3">
        <f>[2]หน้าผ้า!DQ36</f>
        <v>0</v>
      </c>
      <c r="AL27" s="3">
        <f>[2]หน้าผ้า!DR36</f>
        <v>45876</v>
      </c>
      <c r="AM27" s="3">
        <f>[2]หน้าผ้า!DS36</f>
        <v>45883</v>
      </c>
      <c r="AN27" s="3">
        <f>[2]หน้าผ้า!DT36</f>
        <v>45884</v>
      </c>
      <c r="AO27" s="3">
        <f>[2]หน้าผ้า!DU36</f>
        <v>45884</v>
      </c>
      <c r="AP27" s="3">
        <f>[2]หน้าผ้า!DP36</f>
        <v>45880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45857</v>
      </c>
      <c r="B28" s="14" t="str">
        <f>[2]หน้าผ้า!B37</f>
        <v>MK68-000910</v>
      </c>
      <c r="C28" s="9" t="str">
        <f>[2]หน้าผ้า!E37</f>
        <v>บจก.เคอรี่ฟลาวมิลล์</v>
      </c>
      <c r="D28" s="13" t="str">
        <f>[2]หน้าผ้า!F37</f>
        <v>ปลาโลมาแดง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45885</v>
      </c>
      <c r="U28" s="11">
        <f>[2]หน้าผ้า!AA37</f>
        <v>5000</v>
      </c>
      <c r="V28" s="10">
        <f>[2]หน้าผ้า!AJ37</f>
        <v>5000</v>
      </c>
      <c r="W28" s="10">
        <f>[2]หน้าผ้า!AL37</f>
        <v>0</v>
      </c>
      <c r="X28" s="10">
        <f>[2]หน้าผ้า!AM37</f>
        <v>5200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PDR250240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45885</v>
      </c>
      <c r="AK28" s="3">
        <f>[2]หน้าผ้า!DQ37</f>
        <v>0</v>
      </c>
      <c r="AL28" s="3">
        <f>[2]หน้าผ้า!DR37</f>
        <v>45876</v>
      </c>
      <c r="AM28" s="3">
        <f>[2]หน้าผ้า!DS37</f>
        <v>45883</v>
      </c>
      <c r="AN28" s="3">
        <f>[2]หน้าผ้า!DT37</f>
        <v>45884</v>
      </c>
      <c r="AO28" s="3">
        <f>[2]หน้าผ้า!DU37</f>
        <v>45884</v>
      </c>
      <c r="AP28" s="3">
        <f>[2]หน้าผ้า!DP37</f>
        <v>45880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45877</v>
      </c>
      <c r="B29" s="14" t="str">
        <f>[2]หน้าผ้า!B38</f>
        <v>MK68-000989</v>
      </c>
      <c r="C29" s="9" t="str">
        <f>[2]หน้าผ้า!E38</f>
        <v>บจก.เคอรี่ฟลาวมิลล์</v>
      </c>
      <c r="D29" s="13" t="str">
        <f>[2]หน้าผ้า!F38</f>
        <v>เคเอ็ม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ไม่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ห่ออัดเบลแบน501</v>
      </c>
      <c r="T29" s="12">
        <f>[2]หน้าผ้า!X38</f>
        <v>45888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0</v>
      </c>
      <c r="Y29" s="10">
        <f>[2]หน้าผ้า!AN38</f>
        <v>5250</v>
      </c>
      <c r="Z29" s="9" t="str">
        <f>[2]หน้าผ้า!AO38</f>
        <v>WSWT1921720</v>
      </c>
      <c r="AA29" s="8">
        <f>[2]หน้าผ้า!AQ38</f>
        <v>4679.9500000000007</v>
      </c>
      <c r="AB29" s="8">
        <f>[2]หน้าผ้า!AR38</f>
        <v>4679.9500000000007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PDR250261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45888</v>
      </c>
      <c r="AK29" s="3">
        <f>[2]หน้าผ้า!DQ38</f>
        <v>0</v>
      </c>
      <c r="AL29" s="3">
        <f>[2]หน้าผ้า!DR38</f>
        <v>45879</v>
      </c>
      <c r="AM29" s="3">
        <f>[2]หน้าผ้า!DS38</f>
        <v>45886</v>
      </c>
      <c r="AN29" s="3">
        <f>[2]หน้าผ้า!DT38</f>
        <v>45887</v>
      </c>
      <c r="AO29" s="3">
        <f>[2]หน้าผ้า!DU38</f>
        <v>45887</v>
      </c>
      <c r="AP29" s="3">
        <f>[2]หน้าผ้า!DP38</f>
        <v>45883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45857</v>
      </c>
      <c r="B30" s="14" t="str">
        <f>[2]หน้าผ้า!B39</f>
        <v>MK68-000910</v>
      </c>
      <c r="C30" s="9" t="str">
        <f>[2]หน้าผ้า!E39</f>
        <v>บจก.เคอรี่ฟลาวมิลล์</v>
      </c>
      <c r="D30" s="13" t="str">
        <f>[2]หน้าผ้า!F39</f>
        <v>แต้มแดง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45888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0</v>
      </c>
      <c r="Y30" s="10">
        <f>[2]หน้าผ้า!AN39</f>
        <v>5250</v>
      </c>
      <c r="Z30" s="9" t="str">
        <f>[2]หน้าผ้า!AO39</f>
        <v>WSWT1921720</v>
      </c>
      <c r="AA30" s="8">
        <f>[2]หน้าผ้า!AQ39</f>
        <v>4679.9500000000007</v>
      </c>
      <c r="AB30" s="8">
        <f>[2]หน้าผ้า!AR39</f>
        <v>4679.9500000000007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PDR250241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45888</v>
      </c>
      <c r="AK30" s="3">
        <f>[2]หน้าผ้า!DQ39</f>
        <v>0</v>
      </c>
      <c r="AL30" s="3">
        <f>[2]หน้าผ้า!DR39</f>
        <v>45879</v>
      </c>
      <c r="AM30" s="3">
        <f>[2]หน้าผ้า!DS39</f>
        <v>45886</v>
      </c>
      <c r="AN30" s="3">
        <f>[2]หน้าผ้า!DT39</f>
        <v>45887</v>
      </c>
      <c r="AO30" s="3">
        <f>[2]หน้าผ้า!DU39</f>
        <v>45887</v>
      </c>
      <c r="AP30" s="3">
        <f>[2]หน้าผ้า!DP39</f>
        <v>45883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45857</v>
      </c>
      <c r="B31" s="14" t="str">
        <f>[2]หน้าผ้า!B40</f>
        <v>MK68-000910</v>
      </c>
      <c r="C31" s="9" t="str">
        <f>[2]หน้าผ้า!E40</f>
        <v>บจก.เคอรี่ฟลาวมิลล์</v>
      </c>
      <c r="D31" s="13" t="str">
        <f>[2]หน้าผ้า!F40</f>
        <v>ดอกไม้เขียว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45888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4679.9500000000007</v>
      </c>
      <c r="AB31" s="8">
        <f>[2]หน้าผ้า!AR40</f>
        <v>4679.9500000000007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PDR250241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45888</v>
      </c>
      <c r="AK31" s="3">
        <f>[2]หน้าผ้า!DQ40</f>
        <v>0</v>
      </c>
      <c r="AL31" s="3">
        <f>[2]หน้าผ้า!DR40</f>
        <v>45879</v>
      </c>
      <c r="AM31" s="3">
        <f>[2]หน้าผ้า!DS40</f>
        <v>45886</v>
      </c>
      <c r="AN31" s="3">
        <f>[2]หน้าผ้า!DT40</f>
        <v>45887</v>
      </c>
      <c r="AO31" s="3">
        <f>[2]หน้าผ้า!DU40</f>
        <v>45887</v>
      </c>
      <c r="AP31" s="3">
        <f>[2]หน้าผ้า!DP40</f>
        <v>45883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45857</v>
      </c>
      <c r="B32" s="14" t="str">
        <f>[2]หน้าผ้า!B41</f>
        <v>MK68-000910</v>
      </c>
      <c r="C32" s="9" t="str">
        <f>[2]หน้าผ้า!E41</f>
        <v>บจก.เคอรี่ฟลาวมิลล์</v>
      </c>
      <c r="D32" s="13" t="str">
        <f>[2]หน้าผ้า!F41</f>
        <v>ถุงเขียว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45888</v>
      </c>
      <c r="U32" s="11">
        <f>[2]หน้าผ้า!AA41</f>
        <v>10000</v>
      </c>
      <c r="V32" s="10">
        <f>[2]หน้าผ้า!AJ41</f>
        <v>10000</v>
      </c>
      <c r="W32" s="10">
        <f>[2]หน้าผ้า!AL41</f>
        <v>0</v>
      </c>
      <c r="X32" s="10">
        <f>[2]หน้าผ้า!AM41</f>
        <v>11100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PDR250241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45888</v>
      </c>
      <c r="AK32" s="3">
        <f>[2]หน้าผ้า!DQ41</f>
        <v>0</v>
      </c>
      <c r="AL32" s="3">
        <f>[2]หน้าผ้า!DR41</f>
        <v>45879</v>
      </c>
      <c r="AM32" s="3">
        <f>[2]หน้าผ้า!DS41</f>
        <v>45886</v>
      </c>
      <c r="AN32" s="3">
        <f>[2]หน้าผ้า!DT41</f>
        <v>45887</v>
      </c>
      <c r="AO32" s="3">
        <f>[2]หน้าผ้า!DU41</f>
        <v>45887</v>
      </c>
      <c r="AP32" s="3">
        <f>[2]หน้าผ้า!DP41</f>
        <v>45883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45869</v>
      </c>
      <c r="B33" s="14" t="str">
        <f>[2]หน้าผ้า!B42</f>
        <v>MK68-000944</v>
      </c>
      <c r="C33" s="9" t="str">
        <f>[2]หน้าผ้า!E42</f>
        <v>บจก.เคอรี่ฟลาวมิลล์</v>
      </c>
      <c r="D33" s="13" t="str">
        <f>[2]หน้าผ้า!F42</f>
        <v>บะหมี่เตี๊ยว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45890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4679.9500000000007</v>
      </c>
      <c r="AB33" s="8">
        <f>[2]หน้าผ้า!AR42</f>
        <v>4679.9500000000007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PDR250250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45890</v>
      </c>
      <c r="AK33" s="3">
        <f>[2]หน้าผ้า!DQ42</f>
        <v>0</v>
      </c>
      <c r="AL33" s="3">
        <f>[2]หน้าผ้า!DR42</f>
        <v>45881</v>
      </c>
      <c r="AM33" s="3">
        <f>[2]หน้าผ้า!DS42</f>
        <v>45888</v>
      </c>
      <c r="AN33" s="3">
        <f>[2]หน้าผ้า!DT42</f>
        <v>45889</v>
      </c>
      <c r="AO33" s="3">
        <f>[2]หน้าผ้า!DU42</f>
        <v>45889</v>
      </c>
      <c r="AP33" s="3">
        <f>[2]หน้าผ้า!DP42</f>
        <v>45885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45869</v>
      </c>
      <c r="B34" s="14" t="str">
        <f>[2]หน้าผ้า!B43</f>
        <v>MK68-000944</v>
      </c>
      <c r="C34" s="9" t="str">
        <f>[2]หน้าผ้า!E43</f>
        <v>บจก.เคอรี่ฟลาวมิลล์</v>
      </c>
      <c r="D34" s="13" t="str">
        <f>[2]หน้าผ้า!F43</f>
        <v>ดอกไม้แดง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45890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4679.9500000000007</v>
      </c>
      <c r="AB34" s="8">
        <f>[2]หน้าผ้า!AR43</f>
        <v>4679.9500000000007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PDR250250</v>
      </c>
      <c r="AG34" s="1" t="str">
        <f>[3]หน้าผ้า!DC46</f>
        <v>ผ้าขาว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45890</v>
      </c>
      <c r="AK34" s="3">
        <f>[2]หน้าผ้า!DQ43</f>
        <v>0</v>
      </c>
      <c r="AL34" s="3">
        <f>[2]หน้าผ้า!DR43</f>
        <v>45881</v>
      </c>
      <c r="AM34" s="3">
        <f>[2]หน้าผ้า!DS43</f>
        <v>45888</v>
      </c>
      <c r="AN34" s="3">
        <f>[2]หน้าผ้า!DT43</f>
        <v>45889</v>
      </c>
      <c r="AO34" s="3">
        <f>[2]หน้าผ้า!DU43</f>
        <v>45889</v>
      </c>
      <c r="AP34" s="3">
        <f>[2]หน้าผ้า!DP43</f>
        <v>45885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45869</v>
      </c>
      <c r="B35" s="14" t="str">
        <f>[2]หน้าผ้า!B44</f>
        <v>MK68-000944</v>
      </c>
      <c r="C35" s="9" t="str">
        <f>[2]หน้าผ้า!E44</f>
        <v>บจก.เคอรี่ฟลาวมิลล์</v>
      </c>
      <c r="D35" s="13" t="str">
        <f>[2]หน้าผ้า!F44</f>
        <v>โบว์น้ำเงิน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45890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0</v>
      </c>
      <c r="Y35" s="10">
        <f>[2]หน้าผ้า!AN44</f>
        <v>5250</v>
      </c>
      <c r="Z35" s="9" t="str">
        <f>[2]หน้าผ้า!AO44</f>
        <v>WSWT1921720</v>
      </c>
      <c r="AA35" s="8">
        <f>[2]หน้าผ้า!AQ44</f>
        <v>4679.9500000000007</v>
      </c>
      <c r="AB35" s="8">
        <f>[2]หน้าผ้า!AR44</f>
        <v>4679.9500000000007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PDR250250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45890</v>
      </c>
      <c r="AK35" s="3">
        <f>[2]หน้าผ้า!DQ44</f>
        <v>0</v>
      </c>
      <c r="AL35" s="3">
        <f>[2]หน้าผ้า!DR44</f>
        <v>45881</v>
      </c>
      <c r="AM35" s="3">
        <f>[2]หน้าผ้า!DS44</f>
        <v>45888</v>
      </c>
      <c r="AN35" s="3">
        <f>[2]หน้าผ้า!DT44</f>
        <v>45889</v>
      </c>
      <c r="AO35" s="3">
        <f>[2]หน้าผ้า!DU44</f>
        <v>45889</v>
      </c>
      <c r="AP35" s="3">
        <f>[2]หน้าผ้า!DP44</f>
        <v>45885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45869</v>
      </c>
      <c r="B36" s="14" t="str">
        <f>[2]หน้าผ้า!B45</f>
        <v>MK68-000944</v>
      </c>
      <c r="C36" s="9" t="str">
        <f>[2]หน้าผ้า!E45</f>
        <v>บจก.เคอรี่ฟลาวมิลล์</v>
      </c>
      <c r="D36" s="13" t="str">
        <f>[2]หน้าผ้า!F45</f>
        <v>บลูทีมเหลือง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45890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4679.9500000000007</v>
      </c>
      <c r="AB36" s="8">
        <f>[2]หน้าผ้า!AR45</f>
        <v>4679.9500000000007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PDR250250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45890</v>
      </c>
      <c r="AK36" s="3">
        <f>[2]หน้าผ้า!DQ45</f>
        <v>0</v>
      </c>
      <c r="AL36" s="3">
        <f>[2]หน้าผ้า!DR45</f>
        <v>45881</v>
      </c>
      <c r="AM36" s="3">
        <f>[2]หน้าผ้า!DS45</f>
        <v>45888</v>
      </c>
      <c r="AN36" s="3">
        <f>[2]หน้าผ้า!DT45</f>
        <v>45889</v>
      </c>
      <c r="AO36" s="3">
        <f>[2]หน้าผ้า!DU45</f>
        <v>45889</v>
      </c>
      <c r="AP36" s="3">
        <f>[2]หน้าผ้า!DP45</f>
        <v>45885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45869</v>
      </c>
      <c r="B37" s="14" t="str">
        <f>[2]หน้าผ้า!B46</f>
        <v>MK68-000945</v>
      </c>
      <c r="C37" s="9" t="str">
        <f>[2]หน้าผ้า!E46</f>
        <v>บจก.เคอรี่ฟลาวมิลล์</v>
      </c>
      <c r="D37" s="13" t="str">
        <f>[2]หน้าผ้า!F46</f>
        <v>ไม่พิมพ์</v>
      </c>
      <c r="E37" s="9">
        <f>[2]หน้าผ้า!G46</f>
        <v>19</v>
      </c>
      <c r="F37" s="9">
        <f>[2]หน้าผ้า!H46</f>
        <v>36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75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ไม่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45890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5238.75</v>
      </c>
      <c r="AB37" s="8">
        <f>[2]หน้าผ้า!AR46</f>
        <v>5238.75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PDR250250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45890</v>
      </c>
      <c r="AK37" s="3">
        <f>[2]หน้าผ้า!DQ46</f>
        <v>0</v>
      </c>
      <c r="AL37" s="3">
        <f>[2]หน้าผ้า!DR46</f>
        <v>45881</v>
      </c>
      <c r="AM37" s="3">
        <f>[2]หน้าผ้า!DS46</f>
        <v>45888</v>
      </c>
      <c r="AN37" s="3">
        <f>[2]หน้าผ้า!DT46</f>
        <v>45889</v>
      </c>
      <c r="AO37" s="3">
        <f>[2]หน้าผ้า!DU46</f>
        <v>45889</v>
      </c>
      <c r="AP37" s="3">
        <f>[2]หน้าผ้า!DP46</f>
        <v>45885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45869</v>
      </c>
      <c r="B38" s="14" t="str">
        <f>[2]หน้าผ้า!B47</f>
        <v>MK68-000944</v>
      </c>
      <c r="C38" s="9" t="str">
        <f>[2]หน้าผ้า!E47</f>
        <v>บจก.เคอรี่ฟลาวมิลล์</v>
      </c>
      <c r="D38" s="13" t="str">
        <f>[2]หน้าผ้า!F47</f>
        <v>ชามแดง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45892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4679.9500000000007</v>
      </c>
      <c r="AB38" s="8">
        <f>[2]หน้าผ้า!AR47</f>
        <v>4679.9500000000007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PDR250251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45892</v>
      </c>
      <c r="AK38" s="3">
        <f>[2]หน้าผ้า!DQ47</f>
        <v>0</v>
      </c>
      <c r="AL38" s="3">
        <f>[2]หน้าผ้า!DR47</f>
        <v>45883</v>
      </c>
      <c r="AM38" s="3">
        <f>[2]หน้าผ้า!DS47</f>
        <v>45890</v>
      </c>
      <c r="AN38" s="3">
        <f>[2]หน้าผ้า!DT47</f>
        <v>45891</v>
      </c>
      <c r="AO38" s="3">
        <f>[2]หน้าผ้า!DU47</f>
        <v>45891</v>
      </c>
      <c r="AP38" s="3">
        <f>[2]หน้าผ้า!DP47</f>
        <v>45887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45869</v>
      </c>
      <c r="B39" s="14" t="str">
        <f>[2]หน้าผ้า!B48</f>
        <v>MK68-000944</v>
      </c>
      <c r="C39" s="9" t="str">
        <f>[2]หน้าผ้า!E48</f>
        <v>บจก.เคอรี่ฟลาวมิลล์</v>
      </c>
      <c r="D39" s="13" t="str">
        <f>[2]หน้าผ้า!F48</f>
        <v>ปลาโลมาเทา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45892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4679.9500000000007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PDR250251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45892</v>
      </c>
      <c r="AK39" s="3">
        <f>[2]หน้าผ้า!DQ48</f>
        <v>0</v>
      </c>
      <c r="AL39" s="3">
        <f>[2]หน้าผ้า!DR48</f>
        <v>45883</v>
      </c>
      <c r="AM39" s="3">
        <f>[2]หน้าผ้า!DS48</f>
        <v>45890</v>
      </c>
      <c r="AN39" s="3">
        <f>[2]หน้าผ้า!DT48</f>
        <v>45891</v>
      </c>
      <c r="AO39" s="3">
        <f>[2]หน้าผ้า!DU48</f>
        <v>45891</v>
      </c>
      <c r="AP39" s="3">
        <f>[2]หน้าผ้า!DP48</f>
        <v>45887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45869</v>
      </c>
      <c r="B40" s="14" t="str">
        <f>[2]หน้าผ้า!B49</f>
        <v>MK68-000944</v>
      </c>
      <c r="C40" s="9" t="str">
        <f>[2]หน้าผ้า!E49</f>
        <v>บจก.เคอรี่ฟลาวมิลล์</v>
      </c>
      <c r="D40" s="13" t="str">
        <f>[2]หน้าผ้า!F49</f>
        <v>ปลาโลมาแดง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45892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4679.9500000000007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PDR250251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45892</v>
      </c>
      <c r="AK40" s="3">
        <f>[2]หน้าผ้า!DQ49</f>
        <v>0</v>
      </c>
      <c r="AL40" s="3">
        <f>[2]หน้าผ้า!DR49</f>
        <v>45883</v>
      </c>
      <c r="AM40" s="3">
        <f>[2]หน้าผ้า!DS49</f>
        <v>45890</v>
      </c>
      <c r="AN40" s="3">
        <f>[2]หน้าผ้า!DT49</f>
        <v>45891</v>
      </c>
      <c r="AO40" s="3">
        <f>[2]หน้าผ้า!DU49</f>
        <v>45891</v>
      </c>
      <c r="AP40" s="3">
        <f>[2]หน้าผ้า!DP49</f>
        <v>45887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45869</v>
      </c>
      <c r="B41" s="14" t="str">
        <f>[2]หน้าผ้า!B50</f>
        <v>MK68-000944</v>
      </c>
      <c r="C41" s="9" t="str">
        <f>[2]หน้าผ้า!E50</f>
        <v>บจก.เคอรี่ฟลาวมิลล์</v>
      </c>
      <c r="D41" s="13" t="str">
        <f>[2]หน้าผ้า!F50</f>
        <v>KFM-HF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45892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4679.9500000000007</v>
      </c>
      <c r="AB41" s="8">
        <f>[2]หน้าผ้า!AR50</f>
        <v>4679.9500000000007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PDR250251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45892</v>
      </c>
      <c r="AK41" s="3">
        <f>[2]หน้าผ้า!DQ50</f>
        <v>0</v>
      </c>
      <c r="AL41" s="3">
        <f>[2]หน้าผ้า!DR50</f>
        <v>45883</v>
      </c>
      <c r="AM41" s="3">
        <f>[2]หน้าผ้า!DS50</f>
        <v>45890</v>
      </c>
      <c r="AN41" s="3">
        <f>[2]หน้าผ้า!DT50</f>
        <v>45891</v>
      </c>
      <c r="AO41" s="3">
        <f>[2]หน้าผ้า!DU50</f>
        <v>45891</v>
      </c>
      <c r="AP41" s="3">
        <f>[2]หน้าผ้า!DP50</f>
        <v>45887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45869</v>
      </c>
      <c r="B42" s="14" t="str">
        <f>[2]หน้าผ้า!B51</f>
        <v>MK68-000944</v>
      </c>
      <c r="C42" s="9" t="str">
        <f>[2]หน้าผ้า!E51</f>
        <v>บจก.เคอรี่ฟลาวมิลล์</v>
      </c>
      <c r="D42" s="13" t="str">
        <f>[2]หน้าผ้า!F51</f>
        <v>FW-Y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45892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4679.9500000000007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PDR250251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45892</v>
      </c>
      <c r="AK42" s="3">
        <f>[2]หน้าผ้า!DQ51</f>
        <v>0</v>
      </c>
      <c r="AL42" s="3">
        <f>[2]หน้าผ้า!DR51</f>
        <v>45883</v>
      </c>
      <c r="AM42" s="3">
        <f>[2]หน้าผ้า!DS51</f>
        <v>45890</v>
      </c>
      <c r="AN42" s="3">
        <f>[2]หน้าผ้า!DT51</f>
        <v>45891</v>
      </c>
      <c r="AO42" s="3">
        <f>[2]หน้าผ้า!DU51</f>
        <v>45891</v>
      </c>
      <c r="AP42" s="3">
        <f>[2]หน้าผ้า!DP51</f>
        <v>45887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45869</v>
      </c>
      <c r="B43" s="14" t="str">
        <f>[2]หน้าผ้า!B52</f>
        <v>MK68-000944</v>
      </c>
      <c r="C43" s="9" t="str">
        <f>[2]หน้าผ้า!E52</f>
        <v>บจก.เคอรี่ฟลาวมิลล์</v>
      </c>
      <c r="D43" s="13" t="str">
        <f>[2]หน้าผ้า!F52</f>
        <v>เคเอ็ม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45895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4679.9500000000007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PDR250252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45895</v>
      </c>
      <c r="AK43" s="3">
        <f>[2]หน้าผ้า!DQ52</f>
        <v>0</v>
      </c>
      <c r="AL43" s="3">
        <f>[2]หน้าผ้า!DR52</f>
        <v>45886</v>
      </c>
      <c r="AM43" s="3">
        <f>[2]หน้าผ้า!DS52</f>
        <v>45893</v>
      </c>
      <c r="AN43" s="3">
        <f>[2]หน้าผ้า!DT52</f>
        <v>45894</v>
      </c>
      <c r="AO43" s="3">
        <f>[2]หน้าผ้า!DU52</f>
        <v>45894</v>
      </c>
      <c r="AP43" s="3">
        <f>[2]หน้าผ้า!DP52</f>
        <v>45890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45869</v>
      </c>
      <c r="B44" s="14" t="str">
        <f>[2]หน้าผ้า!B53</f>
        <v>MK68-000944</v>
      </c>
      <c r="C44" s="9" t="str">
        <f>[2]หน้าผ้า!E53</f>
        <v>บจก.เคอรี่ฟลาวมิลล์</v>
      </c>
      <c r="D44" s="13" t="str">
        <f>[2]หน้าผ้า!F53</f>
        <v>แต้มแดง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45895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4679.9500000000007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PDR250252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45895</v>
      </c>
      <c r="AK44" s="3">
        <f>[2]หน้าผ้า!DQ53</f>
        <v>0</v>
      </c>
      <c r="AL44" s="3">
        <f>[2]หน้าผ้า!DR53</f>
        <v>45886</v>
      </c>
      <c r="AM44" s="3">
        <f>[2]หน้าผ้า!DS53</f>
        <v>45893</v>
      </c>
      <c r="AN44" s="3">
        <f>[2]หน้าผ้า!DT53</f>
        <v>45894</v>
      </c>
      <c r="AO44" s="3">
        <f>[2]หน้าผ้า!DU53</f>
        <v>45894</v>
      </c>
      <c r="AP44" s="3">
        <f>[2]หน้าผ้า!DP53</f>
        <v>45890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45869</v>
      </c>
      <c r="B45" s="14" t="str">
        <f>[2]หน้าผ้า!B54</f>
        <v>MK68-000944</v>
      </c>
      <c r="C45" s="9" t="str">
        <f>[2]หน้าผ้า!E54</f>
        <v>บจก.เคอรี่ฟลาวมิลล์</v>
      </c>
      <c r="D45" s="13" t="str">
        <f>[2]หน้าผ้า!F54</f>
        <v>ถุงเงิน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45895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4679.9500000000007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PDR250252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45895</v>
      </c>
      <c r="AK45" s="3">
        <f>[2]หน้าผ้า!DQ54</f>
        <v>0</v>
      </c>
      <c r="AL45" s="3">
        <f>[2]หน้าผ้า!DR54</f>
        <v>45886</v>
      </c>
      <c r="AM45" s="3">
        <f>[2]หน้าผ้า!DS54</f>
        <v>45893</v>
      </c>
      <c r="AN45" s="3">
        <f>[2]หน้าผ้า!DT54</f>
        <v>45894</v>
      </c>
      <c r="AO45" s="3">
        <f>[2]หน้าผ้า!DU54</f>
        <v>45894</v>
      </c>
      <c r="AP45" s="3">
        <f>[2]หน้าผ้า!DP54</f>
        <v>45890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45869</v>
      </c>
      <c r="B46" s="14" t="str">
        <f>[2]หน้าผ้า!B55</f>
        <v>MK68-000944</v>
      </c>
      <c r="C46" s="9" t="str">
        <f>[2]หน้าผ้า!E55</f>
        <v>บจก.เคอรี่ฟลาวมิลล์</v>
      </c>
      <c r="D46" s="13" t="str">
        <f>[2]หน้าผ้า!F55</f>
        <v>ดอกไม้เขียว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45895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4679.9500000000007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PDR250252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45895</v>
      </c>
      <c r="AK46" s="3">
        <f>[2]หน้าผ้า!DQ55</f>
        <v>0</v>
      </c>
      <c r="AL46" s="3">
        <f>[2]หน้าผ้า!DR55</f>
        <v>45886</v>
      </c>
      <c r="AM46" s="3">
        <f>[2]หน้าผ้า!DS55</f>
        <v>45893</v>
      </c>
      <c r="AN46" s="3">
        <f>[2]หน้าผ้า!DT55</f>
        <v>45894</v>
      </c>
      <c r="AO46" s="3">
        <f>[2]หน้าผ้า!DU55</f>
        <v>45894</v>
      </c>
      <c r="AP46" s="3">
        <f>[2]หน้าผ้า!DP55</f>
        <v>45890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45869</v>
      </c>
      <c r="B47" s="14" t="str">
        <f>[2]หน้าผ้า!B56</f>
        <v>MK68-000944</v>
      </c>
      <c r="C47" s="9" t="str">
        <f>[2]หน้าผ้า!E56</f>
        <v>บจก.เคอรี่ฟลาวมิลล์</v>
      </c>
      <c r="D47" s="13">
        <f>[2]หน้าผ้า!F56</f>
        <v>997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ไม่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45895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4679.9500000000007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PDR250252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45895</v>
      </c>
      <c r="AK47" s="3">
        <f>[2]หน้าผ้า!DQ56</f>
        <v>0</v>
      </c>
      <c r="AL47" s="3">
        <f>[2]หน้าผ้า!DR56</f>
        <v>45886</v>
      </c>
      <c r="AM47" s="3">
        <f>[2]หน้าผ้า!DS56</f>
        <v>45893</v>
      </c>
      <c r="AN47" s="3">
        <f>[2]หน้าผ้า!DT56</f>
        <v>45894</v>
      </c>
      <c r="AO47" s="3">
        <f>[2]หน้าผ้า!DU56</f>
        <v>45894</v>
      </c>
      <c r="AP47" s="3">
        <f>[2]หน้าผ้า!DP56</f>
        <v>45890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45869</v>
      </c>
      <c r="B48" s="14" t="str">
        <f>[2]หน้าผ้า!B57</f>
        <v>MK68-000944</v>
      </c>
      <c r="C48" s="9" t="str">
        <f>[2]หน้าผ้า!E57</f>
        <v>บจก.เคอรี่ฟลาวมิลล์</v>
      </c>
      <c r="D48" s="13" t="str">
        <f>[2]หน้าผ้า!F57</f>
        <v>ถุงทองแซนวิช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45897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4679.9500000000007</v>
      </c>
      <c r="AB48" s="8">
        <f>[2]หน้าผ้า!AR57</f>
        <v>4679.9500000000007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PDR250253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45897</v>
      </c>
      <c r="AK48" s="3">
        <f>[2]หน้าผ้า!DQ57</f>
        <v>0</v>
      </c>
      <c r="AL48" s="3">
        <f>[2]หน้าผ้า!DR57</f>
        <v>45888</v>
      </c>
      <c r="AM48" s="3">
        <f>[2]หน้าผ้า!DS57</f>
        <v>45895</v>
      </c>
      <c r="AN48" s="3">
        <f>[2]หน้าผ้า!DT57</f>
        <v>45896</v>
      </c>
      <c r="AO48" s="3">
        <f>[2]หน้าผ้า!DU57</f>
        <v>45896</v>
      </c>
      <c r="AP48" s="3">
        <f>[2]หน้าผ้า!DP57</f>
        <v>45892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45869</v>
      </c>
      <c r="B49" s="14" t="str">
        <f>[2]หน้าผ้า!B58</f>
        <v>MK68-000944</v>
      </c>
      <c r="C49" s="9" t="str">
        <f>[2]หน้าผ้า!E58</f>
        <v>บจก.เคอรี่ฟลาวมิลล์</v>
      </c>
      <c r="D49" s="13" t="str">
        <f>[2]หน้าผ้า!F58</f>
        <v>แต้มฟ้า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45897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4679.9500000000007</v>
      </c>
      <c r="AB49" s="8">
        <f>[2]หน้าผ้า!AR58</f>
        <v>4679.9500000000007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PDR250253</v>
      </c>
      <c r="AG49" s="1" t="str">
        <f>[3]หน้าผ้า!DC61</f>
        <v>ผ้าขาว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45897</v>
      </c>
      <c r="AK49" s="3">
        <f>[2]หน้าผ้า!DQ58</f>
        <v>0</v>
      </c>
      <c r="AL49" s="3">
        <f>[2]หน้าผ้า!DR58</f>
        <v>45888</v>
      </c>
      <c r="AM49" s="3">
        <f>[2]หน้าผ้า!DS58</f>
        <v>45895</v>
      </c>
      <c r="AN49" s="3">
        <f>[2]หน้าผ้า!DT58</f>
        <v>45896</v>
      </c>
      <c r="AO49" s="3">
        <f>[2]หน้าผ้า!DU58</f>
        <v>45896</v>
      </c>
      <c r="AP49" s="3">
        <f>[2]หน้าผ้า!DP58</f>
        <v>45892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45869</v>
      </c>
      <c r="B50" s="14" t="str">
        <f>[2]หน้าผ้า!B59</f>
        <v>MK68-000944</v>
      </c>
      <c r="C50" s="9" t="str">
        <f>[2]หน้าผ้า!E59</f>
        <v>บจก.เคอรี่ฟลาวมิลล์</v>
      </c>
      <c r="D50" s="13" t="str">
        <f>[2]หน้าผ้า!F59</f>
        <v>หีบเพลงฟ้า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45897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4679.9500000000007</v>
      </c>
      <c r="AB50" s="8">
        <f>[2]หน้าผ้า!AR59</f>
        <v>4679.9500000000007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PDR250253</v>
      </c>
      <c r="AG50" s="1" t="str">
        <f>[3]หน้าผ้า!DC62</f>
        <v>ผ้าขาว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45897</v>
      </c>
      <c r="AK50" s="3">
        <f>[2]หน้าผ้า!DQ59</f>
        <v>0</v>
      </c>
      <c r="AL50" s="3">
        <f>[2]หน้าผ้า!DR59</f>
        <v>45888</v>
      </c>
      <c r="AM50" s="3">
        <f>[2]หน้าผ้า!DS59</f>
        <v>45895</v>
      </c>
      <c r="AN50" s="3">
        <f>[2]หน้าผ้า!DT59</f>
        <v>45896</v>
      </c>
      <c r="AO50" s="3">
        <f>[2]หน้าผ้า!DU59</f>
        <v>45896</v>
      </c>
      <c r="AP50" s="3">
        <f>[2]หน้าผ้า!DP59</f>
        <v>45892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45869</v>
      </c>
      <c r="B51" s="14" t="str">
        <f>[2]หน้าผ้า!B60</f>
        <v>MK68-000944</v>
      </c>
      <c r="C51" s="9" t="str">
        <f>[2]หน้าผ้า!E60</f>
        <v>บจก.เคอรี่ฟลาวมิลล์</v>
      </c>
      <c r="D51" s="13" t="str">
        <f>[2]หน้าผ้า!F60</f>
        <v>หีบเพลงเหลือง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45897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4679.9500000000007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PDR250253</v>
      </c>
      <c r="AG51" s="1" t="str">
        <f>[3]หน้าผ้า!DC63</f>
        <v>ผ้าขาว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45897</v>
      </c>
      <c r="AK51" s="3">
        <f>[2]หน้าผ้า!DQ60</f>
        <v>0</v>
      </c>
      <c r="AL51" s="3">
        <f>[2]หน้าผ้า!DR60</f>
        <v>45888</v>
      </c>
      <c r="AM51" s="3">
        <f>[2]หน้าผ้า!DS60</f>
        <v>45895</v>
      </c>
      <c r="AN51" s="3">
        <f>[2]หน้าผ้า!DT60</f>
        <v>45896</v>
      </c>
      <c r="AO51" s="3">
        <f>[2]หน้าผ้า!DU60</f>
        <v>45896</v>
      </c>
      <c r="AP51" s="3">
        <f>[2]หน้าผ้า!DP60</f>
        <v>45892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45869</v>
      </c>
      <c r="B52" s="14" t="str">
        <f>[2]หน้าผ้า!B61</f>
        <v>MK68-000945</v>
      </c>
      <c r="C52" s="9" t="str">
        <f>[2]หน้าผ้า!E61</f>
        <v>บจก.เคอรี่ฟลาวมิลล์</v>
      </c>
      <c r="D52" s="13" t="str">
        <f>[2]หน้าผ้า!F61</f>
        <v>ไม่พิมพ์</v>
      </c>
      <c r="E52" s="9">
        <f>[2]หน้าผ้า!G61</f>
        <v>19</v>
      </c>
      <c r="F52" s="9">
        <f>[2]หน้าผ้า!H61</f>
        <v>36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75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45897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WSWT1921720</v>
      </c>
      <c r="AA52" s="8">
        <f>[2]หน้าผ้า!AQ61</f>
        <v>5238.75</v>
      </c>
      <c r="AB52" s="8">
        <f>[2]หน้าผ้า!AR61</f>
        <v>5238.75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PDR250253</v>
      </c>
      <c r="AG52" s="1" t="str">
        <f>[3]หน้าผ้า!DC64</f>
        <v>พร้อมส่ง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45897</v>
      </c>
      <c r="AK52" s="3">
        <f>[2]หน้าผ้า!DQ61</f>
        <v>0</v>
      </c>
      <c r="AL52" s="3">
        <f>[2]หน้าผ้า!DR61</f>
        <v>45888</v>
      </c>
      <c r="AM52" s="3">
        <f>[2]หน้าผ้า!DS61</f>
        <v>45895</v>
      </c>
      <c r="AN52" s="3">
        <f>[2]หน้าผ้า!DT61</f>
        <v>45896</v>
      </c>
      <c r="AO52" s="3">
        <f>[2]หน้าผ้า!DU61</f>
        <v>45896</v>
      </c>
      <c r="AP52" s="3">
        <f>[2]หน้าผ้า!DP61</f>
        <v>45892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45870</v>
      </c>
      <c r="B53" s="14" t="str">
        <f>[2]หน้าผ้า!B62</f>
        <v>MK68-000953</v>
      </c>
      <c r="C53" s="9" t="str">
        <f>[2]หน้าผ้า!E62</f>
        <v>บจก.เคอรี่ฟลาวมิลล์</v>
      </c>
      <c r="D53" s="13" t="str">
        <f>[2]หน้าผ้า!F62</f>
        <v>ไม่พิมพ์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45898</v>
      </c>
      <c r="U53" s="11">
        <f>[2]หน้าผ้า!AA62</f>
        <v>20000</v>
      </c>
      <c r="V53" s="10">
        <f>[2]หน้าผ้า!AJ62</f>
        <v>0</v>
      </c>
      <c r="W53" s="10">
        <f>[2]หน้าผ้า!AL62</f>
        <v>20000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WSWT1921720</v>
      </c>
      <c r="AA53" s="8">
        <f>[2]หน้าผ้า!AQ62</f>
        <v>18719.800000000003</v>
      </c>
      <c r="AB53" s="8">
        <f>[2]หน้าผ้า!AR62</f>
        <v>9847</v>
      </c>
      <c r="AC53" s="8">
        <f>[2]หน้าผ้า!AS62</f>
        <v>8872.8000000000029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ยังไม่ได้พิมพ์</v>
      </c>
      <c r="AH53" s="1" t="str">
        <f>[2]หน้าผ้า!DL62</f>
        <v>P3</v>
      </c>
      <c r="AI53" s="1">
        <f>[2]หน้าผ้า!DM62</f>
        <v>1</v>
      </c>
      <c r="AJ53" s="3">
        <f>[2]หน้าผ้า!DN62</f>
        <v>45898</v>
      </c>
      <c r="AK53" s="3">
        <f>[2]หน้าผ้า!DQ62</f>
        <v>0</v>
      </c>
      <c r="AL53" s="3">
        <f>[2]หน้าผ้า!DR62</f>
        <v>0</v>
      </c>
      <c r="AM53" s="3">
        <f>[2]หน้าผ้า!DS62</f>
        <v>0</v>
      </c>
      <c r="AN53" s="3">
        <f>[2]หน้าผ้า!DT62</f>
        <v>0</v>
      </c>
      <c r="AO53" s="3">
        <f>[2]หน้าผ้า!DU62</f>
        <v>45897</v>
      </c>
      <c r="AP53" s="3">
        <f>[2]หน้าผ้า!DP62</f>
        <v>45893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ตัด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668.33873066666672</v>
      </c>
    </row>
    <row r="54" spans="1:56" ht="27.75" customHeight="1" x14ac:dyDescent="0.45">
      <c r="A54" s="3">
        <f>[2]หน้าผ้า!C63</f>
        <v>45870</v>
      </c>
      <c r="B54" s="14" t="str">
        <f>[2]หน้าผ้า!B63</f>
        <v>MK68-000954</v>
      </c>
      <c r="C54" s="9" t="str">
        <f>[2]หน้าผ้า!E63</f>
        <v>บจก.เคอรี่ฟลาวมิลล์</v>
      </c>
      <c r="D54" s="13" t="str">
        <f>[2]หน้าผ้า!F63</f>
        <v>ไม่พิมพ์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45898</v>
      </c>
      <c r="U54" s="11">
        <f>[2]หน้าผ้า!AA63</f>
        <v>20000</v>
      </c>
      <c r="V54" s="10">
        <f>[2]หน้าผ้า!AJ63</f>
        <v>0</v>
      </c>
      <c r="W54" s="10">
        <f>[2]หน้าผ้า!AL63</f>
        <v>20000</v>
      </c>
      <c r="X54" s="10">
        <f>[2]หน้าผ้า!AM63</f>
        <v>0</v>
      </c>
      <c r="Y54" s="10">
        <f>[2]หน้าผ้า!AN63</f>
        <v>0</v>
      </c>
      <c r="Z54" s="9" t="str">
        <f>[2]หน้าผ้า!AO63</f>
        <v>WSWT1921720</v>
      </c>
      <c r="AA54" s="8">
        <f>[2]หน้าผ้า!AQ63</f>
        <v>18719.800000000003</v>
      </c>
      <c r="AB54" s="8">
        <f>[2]หน้าผ้า!AR63</f>
        <v>0</v>
      </c>
      <c r="AC54" s="8">
        <f>[2]หน้าผ้า!AS63</f>
        <v>18719.800000000003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พร้อมส่ง</v>
      </c>
      <c r="AH54" s="1" t="str">
        <f>[2]หน้าผ้า!DL63</f>
        <v>P3</v>
      </c>
      <c r="AI54" s="1">
        <f>[2]หน้าผ้า!DM63</f>
        <v>1</v>
      </c>
      <c r="AJ54" s="3">
        <f>[2]หน้าผ้า!DN63</f>
        <v>45898</v>
      </c>
      <c r="AK54" s="3">
        <f>[2]หน้าผ้า!DQ63</f>
        <v>0</v>
      </c>
      <c r="AL54" s="3">
        <f>[2]หน้าผ้า!DR63</f>
        <v>0</v>
      </c>
      <c r="AM54" s="3">
        <f>[2]หน้าผ้า!DS63</f>
        <v>0</v>
      </c>
      <c r="AN54" s="3">
        <f>[2]หน้าผ้า!DT63</f>
        <v>0</v>
      </c>
      <c r="AO54" s="3">
        <f>[2]หน้าผ้า!DU63</f>
        <v>45897</v>
      </c>
      <c r="AP54" s="3">
        <f>[2]หน้าผ้า!DP63</f>
        <v>45893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ตัด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1410.0585351111113</v>
      </c>
    </row>
    <row r="55" spans="1:56" ht="27.75" customHeight="1" x14ac:dyDescent="0.45">
      <c r="A55" s="3">
        <f>[2]หน้าผ้า!C64</f>
        <v>0</v>
      </c>
      <c r="B55" s="14">
        <f>[2]หน้าผ้า!B64</f>
        <v>0</v>
      </c>
      <c r="C55" s="9">
        <f>[2]หน้าผ้า!E64</f>
        <v>0</v>
      </c>
      <c r="D55" s="13">
        <f>[2]หน้าผ้า!F64</f>
        <v>0</v>
      </c>
      <c r="E55" s="9">
        <f>[2]หน้าผ้า!G64</f>
        <v>19</v>
      </c>
      <c r="F55" s="9">
        <f>[2]หน้าผ้า!H64</f>
        <v>30</v>
      </c>
      <c r="G55" s="9">
        <f>[2]หน้าผ้า!I64</f>
        <v>0</v>
      </c>
      <c r="H55" s="9">
        <f>[2]หน้าผ้า!J64</f>
        <v>0</v>
      </c>
      <c r="I55" s="9">
        <f>[2]หน้าผ้า!L64</f>
        <v>63</v>
      </c>
      <c r="J55" s="9" t="str">
        <f>[2]หน้าผ้า!M64</f>
        <v>+</v>
      </c>
      <c r="K55" s="9">
        <f>[2]หน้าผ้า!N64</f>
        <v>5</v>
      </c>
      <c r="L55" s="9">
        <f>[2]หน้าผ้า!R64</f>
        <v>0</v>
      </c>
      <c r="M55" s="10">
        <f>[2]หน้าผ้า!T64</f>
        <v>0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>
        <f>[2]หน้าผ้า!Z64</f>
        <v>0</v>
      </c>
      <c r="T55" s="12">
        <f>[2]หน้าผ้า!X64</f>
        <v>0</v>
      </c>
      <c r="U55" s="11">
        <f>[2]หน้าผ้า!AA64</f>
        <v>0</v>
      </c>
      <c r="V55" s="10">
        <f>[2]หน้าผ้า!AJ64</f>
        <v>0</v>
      </c>
      <c r="W55" s="10">
        <f>[2]หน้าผ้า!AL64</f>
        <v>0</v>
      </c>
      <c r="X55" s="10">
        <f>[2]หน้าผ้า!AM64</f>
        <v>0</v>
      </c>
      <c r="Y55" s="10">
        <f>[2]หน้าผ้า!AN64</f>
        <v>0</v>
      </c>
      <c r="Z55" s="9" t="str">
        <f>[2]หน้าผ้า!AO64</f>
        <v>WSWT1921720</v>
      </c>
      <c r="AA55" s="8">
        <f>[2]หน้าผ้า!AQ64</f>
        <v>146196.04999999999</v>
      </c>
      <c r="AB55" s="8">
        <f>[2]หน้าผ้า!AR64</f>
        <v>118603.44999999997</v>
      </c>
      <c r="AC55" s="8">
        <f>[2]หน้าผ้า!AS64</f>
        <v>27592.600000000006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ระบุในSD</v>
      </c>
      <c r="AG55" s="1" t="str">
        <f>[3]หน้าผ้า!DC67</f>
        <v>ยังไม่ได้พิมพ์</v>
      </c>
      <c r="AH55" s="1">
        <f>[2]หน้าผ้า!DL64</f>
        <v>0</v>
      </c>
      <c r="AI55" s="1" t="str">
        <f>[2]หน้าผ้า!DM64</f>
        <v>Lead time</v>
      </c>
      <c r="AJ55" s="3">
        <f>[2]หน้าผ้า!DN64</f>
        <v>0</v>
      </c>
      <c r="AK55" s="3">
        <f>[2]หน้าผ้า!DQ64</f>
        <v>0</v>
      </c>
      <c r="AL55" s="3">
        <f>[2]หน้าผ้า!DR64</f>
        <v>0</v>
      </c>
      <c r="AM55" s="3">
        <f>[2]หน้าผ้า!DS64</f>
        <v>0</v>
      </c>
      <c r="AN55" s="3">
        <f>[2]หน้าผ้า!DT64</f>
        <v>0</v>
      </c>
      <c r="AO55" s="3">
        <f>[2]หน้าผ้า!DU64</f>
        <v>0</v>
      </c>
      <c r="AP55" s="3">
        <f>[2]หน้าผ้า!DP64</f>
        <v>0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>
        <f>[2]หน้าผ้า!EC64</f>
        <v>0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WRWT190720/WRWT25800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45874</v>
      </c>
      <c r="B56" s="14" t="str">
        <f>[2]หน้าผ้า!B65</f>
        <v>MK68-000959</v>
      </c>
      <c r="C56" s="9" t="str">
        <f>[2]หน้าผ้า!E65</f>
        <v>บจก.เอเชี่ยนเคมิคัล</v>
      </c>
      <c r="D56" s="13" t="str">
        <f>[2]หน้าผ้า!F65</f>
        <v>A.C.C.ภาษาอังกฤษ</v>
      </c>
      <c r="E56" s="9">
        <f>[2]หน้าผ้า!G65</f>
        <v>19</v>
      </c>
      <c r="F56" s="9">
        <f>[2]หน้าผ้า!H65</f>
        <v>26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70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ไม่</v>
      </c>
      <c r="M56" s="10">
        <f>[2]หน้าผ้า!T65</f>
        <v>20</v>
      </c>
      <c r="N56" s="9">
        <f>[2]หน้าผ้า!U65</f>
        <v>28</v>
      </c>
      <c r="O56" s="9">
        <f>[2]หน้าผ้า!V65</f>
        <v>50</v>
      </c>
      <c r="P56" s="10">
        <f>[2]หน้าผ้า!AB65</f>
        <v>172.69642879999998</v>
      </c>
      <c r="Q56" s="10">
        <f>[2]หน้าผ้า!AC65</f>
        <v>0</v>
      </c>
      <c r="R56" s="10">
        <f>[2]หน้าผ้า!AD65</f>
        <v>172.69642879999998</v>
      </c>
      <c r="S56" s="9" t="str">
        <f>[2]หน้าผ้า!Z65</f>
        <v>มัด100</v>
      </c>
      <c r="T56" s="12">
        <f>[2]หน้าผ้า!X65</f>
        <v>45887</v>
      </c>
      <c r="U56" s="11">
        <f>[2]หน้าผ้า!AA65</f>
        <v>10000</v>
      </c>
      <c r="V56" s="10">
        <f>[2]หน้าผ้า!AJ65</f>
        <v>0</v>
      </c>
      <c r="W56" s="10">
        <f>[2]หน้าผ้า!AL65</f>
        <v>10000</v>
      </c>
      <c r="X56" s="10">
        <f>[2]หน้าผ้า!AM65</f>
        <v>0</v>
      </c>
      <c r="Y56" s="10">
        <f>[2]หน้าผ้า!AN65</f>
        <v>10500</v>
      </c>
      <c r="Z56" s="9" t="str">
        <f>[2]หน้าผ้า!AO65</f>
        <v>WSWT1925800SM</v>
      </c>
      <c r="AA56" s="8">
        <f>[2]หน้าผ้า!AQ65</f>
        <v>7683.5000000000009</v>
      </c>
      <c r="AB56" s="8">
        <f>[2]หน้าผ้า!AR65</f>
        <v>7683.5000000000009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7683.5000000000009</v>
      </c>
      <c r="AF56" s="8">
        <f>[2]หน้าผ้า!AI65</f>
        <v>0</v>
      </c>
      <c r="AG56" s="1" t="str">
        <f>[3]หน้าผ้า!DC68</f>
        <v>พร้อมส่ง</v>
      </c>
      <c r="AH56" s="1" t="str">
        <f>[2]หน้าผ้า!DL65</f>
        <v>P8</v>
      </c>
      <c r="AI56" s="1">
        <f>[2]หน้าผ้า!DM65</f>
        <v>4</v>
      </c>
      <c r="AJ56" s="3">
        <f>[2]หน้าผ้า!DN65</f>
        <v>45887</v>
      </c>
      <c r="AK56" s="3">
        <f>[2]หน้าผ้า!DQ65</f>
        <v>45883</v>
      </c>
      <c r="AL56" s="3">
        <f>[2]หน้าผ้า!DR65</f>
        <v>45877</v>
      </c>
      <c r="AM56" s="3">
        <f>[2]หน้าผ้า!DS65</f>
        <v>45884</v>
      </c>
      <c r="AN56" s="3">
        <f>[2]หน้าผ้า!DT65</f>
        <v>45885</v>
      </c>
      <c r="AO56" s="3">
        <f>[2]หน้าผ้า!DU65</f>
        <v>45885</v>
      </c>
      <c r="AP56" s="3">
        <f>[2]หน้าผ้า!DP65</f>
        <v>45882</v>
      </c>
      <c r="AQ56" s="3">
        <f>[2]หน้าผ้า!DW65</f>
        <v>45886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>รอART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WRWT25800/WRWT25800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0</v>
      </c>
      <c r="B57" s="14">
        <f>[2]หน้าผ้า!B66</f>
        <v>0</v>
      </c>
      <c r="C57" s="9">
        <f>[2]หน้าผ้า!E66</f>
        <v>0</v>
      </c>
      <c r="D57" s="13">
        <f>[2]หน้าผ้า!F66</f>
        <v>0</v>
      </c>
      <c r="E57" s="9">
        <f>[2]หน้าผ้า!G66</f>
        <v>19</v>
      </c>
      <c r="F57" s="9">
        <f>[2]หน้าผ้า!H66</f>
        <v>30</v>
      </c>
      <c r="G57" s="9">
        <f>[2]หน้าผ้า!I66</f>
        <v>0</v>
      </c>
      <c r="H57" s="9">
        <f>[2]หน้าผ้า!J66</f>
        <v>0</v>
      </c>
      <c r="I57" s="9">
        <f>[2]หน้าผ้า!L66</f>
        <v>56</v>
      </c>
      <c r="J57" s="9" t="str">
        <f>[2]หน้าผ้า!M66</f>
        <v>±</v>
      </c>
      <c r="K57" s="9">
        <f>[2]หน้าผ้า!N66</f>
        <v>5</v>
      </c>
      <c r="L57" s="9">
        <f>[2]หน้าผ้า!R66</f>
        <v>0</v>
      </c>
      <c r="M57" s="10">
        <f>[2]หน้าผ้า!T66</f>
        <v>0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>
        <f>[2]หน้าผ้า!Z66</f>
        <v>0</v>
      </c>
      <c r="T57" s="12">
        <f>[2]หน้าผ้า!X66</f>
        <v>0</v>
      </c>
      <c r="U57" s="11">
        <f>[2]หน้าผ้า!AA66</f>
        <v>0</v>
      </c>
      <c r="V57" s="10" t="str">
        <f>[2]หน้าผ้า!AJ66</f>
        <v xml:space="preserve"> </v>
      </c>
      <c r="W57" s="10">
        <f>[2]หน้าผ้า!AL66</f>
        <v>0</v>
      </c>
      <c r="X57" s="10">
        <f>[2]หน้าผ้า!AM66</f>
        <v>0</v>
      </c>
      <c r="Y57" s="10">
        <f>[2]หน้าผ้า!AN66</f>
        <v>0</v>
      </c>
      <c r="Z57" s="9" t="str">
        <f>[2]หน้าผ้า!AO66</f>
        <v>WSWT1925800SM</v>
      </c>
      <c r="AA57" s="8">
        <f>[2]หน้าผ้า!AQ66</f>
        <v>7683.5000000000009</v>
      </c>
      <c r="AB57" s="8">
        <f>[2]หน้าผ้า!AR66</f>
        <v>7683.5000000000009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7683.5000000000009</v>
      </c>
      <c r="AF57" s="8" t="str">
        <f>[2]หน้าผ้า!AI66</f>
        <v>ระบุในSD</v>
      </c>
      <c r="AG57" s="1" t="str">
        <f>[3]หน้าผ้า!DC69</f>
        <v>พร้อมส่ง</v>
      </c>
      <c r="AH57" s="1">
        <f>[2]หน้าผ้า!DL66</f>
        <v>0</v>
      </c>
      <c r="AI57" s="1" t="str">
        <f>[2]หน้าผ้า!DM66</f>
        <v>Lead time</v>
      </c>
      <c r="AJ57" s="3">
        <f>[2]หน้าผ้า!DN66</f>
        <v>0</v>
      </c>
      <c r="AK57" s="3">
        <f>[2]หน้าผ้า!DQ66</f>
        <v>0</v>
      </c>
      <c r="AL57" s="3">
        <f>[2]หน้าผ้า!DR66</f>
        <v>0</v>
      </c>
      <c r="AM57" s="3">
        <f>[2]หน้าผ้า!DS66</f>
        <v>0</v>
      </c>
      <c r="AN57" s="3">
        <f>[2]หน้าผ้า!DT66</f>
        <v>0</v>
      </c>
      <c r="AO57" s="3">
        <f>[2]หน้าผ้า!DU66</f>
        <v>0</v>
      </c>
      <c r="AP57" s="3">
        <f>[2]หน้าผ้า!DP66</f>
        <v>0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>
        <f>[2]หน้าผ้า!EC66</f>
        <v>0</v>
      </c>
      <c r="AX57" s="2">
        <f>[2]หน้าผ้า!ED66</f>
        <v>0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WRWT190800/WRWT25800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45874</v>
      </c>
      <c r="B58" s="14" t="str">
        <f>[2]หน้าผ้า!B67</f>
        <v>MK68-000967</v>
      </c>
      <c r="C58" s="9" t="str">
        <f>[2]หน้าผ้า!E67</f>
        <v>บจก.อินเทคค์ โกลบอล</v>
      </c>
      <c r="D58" s="13" t="str">
        <f>[2]หน้าผ้า!F67</f>
        <v>เพอเฟคค์ 104Sโกลด์</v>
      </c>
      <c r="E58" s="9">
        <f>[2]หน้าผ้า!G67</f>
        <v>19</v>
      </c>
      <c r="F58" s="9">
        <f>[2]หน้าผ้า!H67</f>
        <v>34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จับจีบ4"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>
        <f>[2]หน้าผ้า!X67</f>
        <v>45889</v>
      </c>
      <c r="U58" s="11">
        <f>[2]หน้าผ้า!AA67</f>
        <v>5040</v>
      </c>
      <c r="V58" s="10">
        <f>[2]หน้าผ้า!AJ67</f>
        <v>0</v>
      </c>
      <c r="W58" s="10">
        <f>[2]หน้าผ้า!AL67</f>
        <v>5040</v>
      </c>
      <c r="X58" s="10">
        <f>[2]หน้าผ้า!AM67</f>
        <v>0</v>
      </c>
      <c r="Y58" s="10">
        <f>[2]หน้าผ้า!AN67</f>
        <v>5292</v>
      </c>
      <c r="Z58" s="9" t="str">
        <f>[2]หน้าผ้า!AO67</f>
        <v>WSWT19251000SM</v>
      </c>
      <c r="AA58" s="8">
        <f>[2]หน้าผ้า!AQ67</f>
        <v>4999.0247999999992</v>
      </c>
      <c r="AB58" s="8">
        <f>[2]หน้าผ้า!AR67</f>
        <v>4999.0247999999992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4999.0247999999992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45889</v>
      </c>
      <c r="AK58" s="3">
        <f>[2]หน้าผ้า!DQ67</f>
        <v>45885</v>
      </c>
      <c r="AL58" s="3">
        <f>[2]หน้าผ้า!DR67</f>
        <v>45878</v>
      </c>
      <c r="AM58" s="3">
        <f>[2]หน้าผ้า!DS67</f>
        <v>45886</v>
      </c>
      <c r="AN58" s="3">
        <f>[2]หน้าผ้า!DT67</f>
        <v>45887</v>
      </c>
      <c r="AO58" s="3">
        <f>[2]หน้าผ้า!DU67</f>
        <v>45888</v>
      </c>
      <c r="AP58" s="3">
        <f>[2]หน้าผ้า!DP67</f>
        <v>45884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>รอART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WRWT251000/WRWT251000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45796</v>
      </c>
      <c r="B59" s="14" t="str">
        <f>[2]หน้าผ้า!B68</f>
        <v>MK68-000680</v>
      </c>
      <c r="C59" s="9" t="str">
        <f>[2]หน้าผ้า!E68</f>
        <v>บจก.อินเทคค์ โกลบอล</v>
      </c>
      <c r="D59" s="13" t="str">
        <f>[2]หน้าผ้า!F68</f>
        <v>เพอเฟคค์103P โกลด์</v>
      </c>
      <c r="E59" s="9">
        <f>[2]หน้าผ้า!G68</f>
        <v>19</v>
      </c>
      <c r="F59" s="9">
        <f>[2]หน้าผ้า!H68</f>
        <v>34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จับจีบ4"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มัด80 ใช้สายรัด</v>
      </c>
      <c r="T59" s="12" t="str">
        <f>[2]หน้าผ้า!X68</f>
        <v>รอแจ้ง</v>
      </c>
      <c r="U59" s="11">
        <f>[2]หน้าผ้า!AA68</f>
        <v>503</v>
      </c>
      <c r="V59" s="10">
        <f>[2]หน้าผ้า!AJ68</f>
        <v>0</v>
      </c>
      <c r="W59" s="10">
        <f>[2]หน้าผ้า!AL68</f>
        <v>503</v>
      </c>
      <c r="X59" s="10">
        <f>[2]หน้าผ้า!AM68</f>
        <v>5250</v>
      </c>
      <c r="Y59" s="10">
        <f>[2]หน้าผ้า!AN68</f>
        <v>0</v>
      </c>
      <c r="Z59" s="9" t="str">
        <f>[2]หน้าผ้า!AO68</f>
        <v>WSWT19251000SM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รอตัด</v>
      </c>
      <c r="AH59" s="1" t="str">
        <f>[2]หน้าผ้า!DL68</f>
        <v>P6</v>
      </c>
      <c r="AI59" s="1">
        <f>[2]หน้าผ้า!DM68</f>
        <v>4</v>
      </c>
      <c r="AJ59" s="3" t="str">
        <f>[2]หน้าผ้า!DN68</f>
        <v>รอแจ้ง</v>
      </c>
      <c r="AK59" s="3" t="e">
        <f>[2]หน้าผ้า!DQ68</f>
        <v>#VALUE!</v>
      </c>
      <c r="AL59" s="3" t="e">
        <f>[2]หน้าผ้า!DR68</f>
        <v>#VALUE!</v>
      </c>
      <c r="AM59" s="3" t="e">
        <f>[2]หน้าผ้า!DS68</f>
        <v>#VALUE!</v>
      </c>
      <c r="AN59" s="3" t="e">
        <f>[2]หน้าผ้า!DT68</f>
        <v>#VALUE!</v>
      </c>
      <c r="AO59" s="3" t="e">
        <f>[2]หน้าผ้า!DU68</f>
        <v>#VALUE!</v>
      </c>
      <c r="AP59" s="3" t="e">
        <f>[2]หน้าผ้า!DP68</f>
        <v>#VALUE!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WRWT251000/WRWT251000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0</v>
      </c>
      <c r="B60" s="14">
        <f>[2]หน้าผ้า!B69</f>
        <v>0</v>
      </c>
      <c r="C60" s="9">
        <f>[2]หน้าผ้า!E69</f>
        <v>0</v>
      </c>
      <c r="D60" s="13">
        <f>[2]หน้าผ้า!F69</f>
        <v>0</v>
      </c>
      <c r="E60" s="9">
        <f>[2]หน้าผ้า!G69</f>
        <v>19</v>
      </c>
      <c r="F60" s="9">
        <f>[2]หน้าผ้า!H69</f>
        <v>34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80</v>
      </c>
      <c r="J60" s="9" t="str">
        <f>[2]หน้าผ้า!M69</f>
        <v>±</v>
      </c>
      <c r="K60" s="9">
        <f>[2]หน้าผ้า!N69</f>
        <v>5</v>
      </c>
      <c r="L60" s="9">
        <f>[2]หน้าผ้า!R69</f>
        <v>0</v>
      </c>
      <c r="M60" s="10">
        <f>[2]หน้าผ้า!T69</f>
        <v>0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>
        <f>[2]หน้าผ้า!Z69</f>
        <v>0</v>
      </c>
      <c r="T60" s="12">
        <f>[2]หน้าผ้า!X69</f>
        <v>0</v>
      </c>
      <c r="U60" s="11">
        <f>[2]หน้าผ้า!AA69</f>
        <v>0</v>
      </c>
      <c r="V60" s="10">
        <f>[2]หน้าผ้า!AJ69</f>
        <v>0</v>
      </c>
      <c r="W60" s="10">
        <f>[2]หน้าผ้า!AL69</f>
        <v>0</v>
      </c>
      <c r="X60" s="10">
        <f>[2]หน้าผ้า!AM69</f>
        <v>0</v>
      </c>
      <c r="Y60" s="10">
        <f>[2]หน้าผ้า!AN69</f>
        <v>0</v>
      </c>
      <c r="Z60" s="9" t="str">
        <f>[2]หน้าผ้า!AO69</f>
        <v>WSWT19251000SM</v>
      </c>
      <c r="AA60" s="8">
        <f>[2]หน้าผ้า!AQ69</f>
        <v>4999.0247999999992</v>
      </c>
      <c r="AB60" s="8">
        <f>[2]หน้าผ้า!AR69</f>
        <v>4999.0247999999992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4999.0247999999992</v>
      </c>
      <c r="AF60" s="8" t="str">
        <f>[2]หน้าผ้า!AI69</f>
        <v>ระบุในSD</v>
      </c>
      <c r="AG60" s="1" t="str">
        <f>[3]หน้าผ้า!DC72</f>
        <v>พร้อมส่ง</v>
      </c>
      <c r="AH60" s="1">
        <f>[2]หน้าผ้า!DL69</f>
        <v>0</v>
      </c>
      <c r="AI60" s="1" t="str">
        <f>[2]หน้าผ้า!DM69</f>
        <v>Lead time</v>
      </c>
      <c r="AJ60" s="3">
        <f>[2]หน้าผ้า!DN69</f>
        <v>0</v>
      </c>
      <c r="AK60" s="3">
        <f>[2]หน้าผ้า!DQ69</f>
        <v>0</v>
      </c>
      <c r="AL60" s="3">
        <f>[2]หน้าผ้า!DR69</f>
        <v>0</v>
      </c>
      <c r="AM60" s="3">
        <f>[2]หน้าผ้า!DS69</f>
        <v>0</v>
      </c>
      <c r="AN60" s="3">
        <f>[2]หน้าผ้า!DT69</f>
        <v>0</v>
      </c>
      <c r="AO60" s="3">
        <f>[2]หน้าผ้า!DU69</f>
        <v>0</v>
      </c>
      <c r="AP60" s="3">
        <f>[2]หน้าผ้า!DP69</f>
        <v>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>
        <f>[2]หน้าผ้า!EC69</f>
        <v>0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WRWT251000/WRYL251000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0</v>
      </c>
      <c r="B61" s="14">
        <f>[2]หน้าผ้า!B70</f>
        <v>0</v>
      </c>
      <c r="C61" s="9">
        <f>[2]หน้าผ้า!E70</f>
        <v>0</v>
      </c>
      <c r="D61" s="13">
        <f>[2]หน้าผ้า!F70</f>
        <v>0</v>
      </c>
      <c r="E61" s="9">
        <f>[2]หน้าผ้า!G70</f>
        <v>20</v>
      </c>
      <c r="F61" s="9">
        <f>[2]หน้าผ้า!H70</f>
        <v>37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65</v>
      </c>
      <c r="J61" s="9" t="str">
        <f>[2]หน้าผ้า!M70</f>
        <v>±</v>
      </c>
      <c r="K61" s="9">
        <f>[2]หน้าผ้า!N70</f>
        <v>5</v>
      </c>
      <c r="L61" s="9">
        <f>[2]หน้าผ้า!R70</f>
        <v>0</v>
      </c>
      <c r="M61" s="10">
        <f>[2]หน้าผ้า!T70</f>
        <v>0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>
        <f>[2]หน้าผ้า!Z70</f>
        <v>0</v>
      </c>
      <c r="T61" s="12">
        <f>[2]หน้าผ้า!X70</f>
        <v>0</v>
      </c>
      <c r="U61" s="11">
        <f>[2]หน้าผ้า!AA70</f>
        <v>0</v>
      </c>
      <c r="V61" s="10">
        <f>[2]หน้าผ้า!AJ70</f>
        <v>0</v>
      </c>
      <c r="W61" s="10">
        <f>[2]หน้าผ้า!AL70</f>
        <v>0</v>
      </c>
      <c r="X61" s="10">
        <f>[2]หน้าผ้า!AM70</f>
        <v>0</v>
      </c>
      <c r="Y61" s="10">
        <f>[2]หน้าผ้า!AN70</f>
        <v>0</v>
      </c>
      <c r="Z61" s="9" t="str">
        <f>[2]หน้าผ้า!AO70</f>
        <v>WSWT2025650</v>
      </c>
      <c r="AA61" s="8" t="e">
        <f>[2]หน้าผ้า!AQ70</f>
        <v>#REF!</v>
      </c>
      <c r="AB61" s="8" t="e">
        <f>[2]หน้าผ้า!AR70</f>
        <v>#REF!</v>
      </c>
      <c r="AC61" s="8" t="e">
        <f>[2]หน้าผ้า!AS70</f>
        <v>#REF!</v>
      </c>
      <c r="AD61" s="8" t="e">
        <f>[2]หน้าผ้า!AT70</f>
        <v>#REF!</v>
      </c>
      <c r="AE61" s="8" t="e">
        <f>[2]หน้าผ้า!AU70</f>
        <v>#REF!</v>
      </c>
      <c r="AF61" s="8" t="str">
        <f>[2]หน้าผ้า!AI70</f>
        <v>ระบุในSD</v>
      </c>
      <c r="AG61" s="1" t="str">
        <f>[3]หน้าผ้า!DC73</f>
        <v>รอตัด</v>
      </c>
      <c r="AH61" s="1">
        <f>[2]หน้าผ้า!DL70</f>
        <v>0</v>
      </c>
      <c r="AI61" s="1" t="str">
        <f>[2]หน้าผ้า!DM70</f>
        <v>Lead time</v>
      </c>
      <c r="AJ61" s="3">
        <f>[2]หน้าผ้า!DN70</f>
        <v>0</v>
      </c>
      <c r="AK61" s="3">
        <f>[2]หน้าผ้า!DQ70</f>
        <v>0</v>
      </c>
      <c r="AL61" s="3">
        <f>[2]หน้าผ้า!DR70</f>
        <v>0</v>
      </c>
      <c r="AM61" s="3">
        <f>[2]หน้าผ้า!DS70</f>
        <v>0</v>
      </c>
      <c r="AN61" s="3">
        <f>[2]หน้าผ้า!DT70</f>
        <v>0</v>
      </c>
      <c r="AO61" s="3">
        <f>[2]หน้าผ้า!DU70</f>
        <v>0</v>
      </c>
      <c r="AP61" s="3">
        <f>[2]หน้าผ้า!DP70</f>
        <v>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>
        <f>[2]หน้าผ้า!EC70</f>
        <v>0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WRWT25650/WRWT25650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45875</v>
      </c>
      <c r="B62" s="14" t="str">
        <f>[2]หน้าผ้า!B71</f>
        <v>MK68-000973</v>
      </c>
      <c r="C62" s="9" t="str">
        <f>[2]หน้าผ้า!E71</f>
        <v>บจก.เอ็มทีเอส</v>
      </c>
      <c r="D62" s="13" t="str">
        <f>[2]หน้าผ้า!F71</f>
        <v>แป้งหมักไก่แดงMTS(ถุงในเจาะรู)</v>
      </c>
      <c r="E62" s="9">
        <f>[2]หน้าผ้า!G71</f>
        <v>20</v>
      </c>
      <c r="F62" s="9">
        <f>[2]หน้าผ้า!H71</f>
        <v>37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70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ไม่</v>
      </c>
      <c r="M62" s="10">
        <f>[2]หน้าผ้า!T71</f>
        <v>21</v>
      </c>
      <c r="N62" s="9">
        <f>[2]หน้าผ้า!U71</f>
        <v>40</v>
      </c>
      <c r="O62" s="9">
        <f>[2]หน้าผ้า!V71</f>
        <v>40</v>
      </c>
      <c r="P62" s="10">
        <f>[2]หน้าผ้า!AB71</f>
        <v>103.61785728</v>
      </c>
      <c r="Q62" s="10">
        <f>[2]หน้าผ้า!AC71</f>
        <v>0</v>
      </c>
      <c r="R62" s="10">
        <f>[2]หน้าผ้า!AD71</f>
        <v>103.61785728</v>
      </c>
      <c r="S62" s="9" t="str">
        <f>[2]หน้าผ้า!Z71</f>
        <v>500กระสอบ</v>
      </c>
      <c r="T62" s="12">
        <f>[2]หน้าผ้า!X71</f>
        <v>45890</v>
      </c>
      <c r="U62" s="11">
        <f>[2]หน้าผ้า!AA71</f>
        <v>5000</v>
      </c>
      <c r="V62" s="10">
        <f>[2]หน้าผ้า!AJ71</f>
        <v>0</v>
      </c>
      <c r="W62" s="10">
        <f>[2]หน้าผ้า!AL71</f>
        <v>5000</v>
      </c>
      <c r="X62" s="10">
        <f>[2]หน้าผ้า!AM71</f>
        <v>5400</v>
      </c>
      <c r="Y62" s="10">
        <f>[2]หน้าผ้า!AN71</f>
        <v>0</v>
      </c>
      <c r="Z62" s="9" t="str">
        <f>[2]หน้าผ้า!AO71</f>
        <v>WSWT2025700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รอตัด</v>
      </c>
      <c r="AH62" s="1" t="str">
        <f>[2]หน้าผ้า!DL71</f>
        <v>P9</v>
      </c>
      <c r="AI62" s="1">
        <f>[2]หน้าผ้า!DM71</f>
        <v>3</v>
      </c>
      <c r="AJ62" s="3">
        <f>[2]หน้าผ้า!DN71</f>
        <v>45890</v>
      </c>
      <c r="AK62" s="3">
        <f>[2]หน้าผ้า!DQ71</f>
        <v>0</v>
      </c>
      <c r="AL62" s="3">
        <f>[2]หน้าผ้า!DR71</f>
        <v>45880</v>
      </c>
      <c r="AM62" s="3">
        <f>[2]หน้าผ้า!DS71</f>
        <v>45887</v>
      </c>
      <c r="AN62" s="3">
        <f>[2]หน้าผ้า!DT71</f>
        <v>45888</v>
      </c>
      <c r="AO62" s="3">
        <f>[2]หน้าผ้า!DU71</f>
        <v>45888</v>
      </c>
      <c r="AP62" s="3">
        <f>[2]หน้าผ้า!DP71</f>
        <v>45885</v>
      </c>
      <c r="AQ62" s="3">
        <f>[2]หน้าผ้า!DW71</f>
        <v>45889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>รอART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WRWT25800/WRWT25650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0</v>
      </c>
      <c r="B63" s="14">
        <f>[2]หน้าผ้า!B72</f>
        <v>0</v>
      </c>
      <c r="C63" s="9">
        <f>[2]หน้าผ้า!E72</f>
        <v>0</v>
      </c>
      <c r="D63" s="13">
        <f>[2]หน้าผ้า!F72</f>
        <v>0</v>
      </c>
      <c r="E63" s="9">
        <f>[2]หน้าผ้า!G72</f>
        <v>20</v>
      </c>
      <c r="F63" s="9">
        <f>[2]หน้าผ้า!H72</f>
        <v>37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70</v>
      </c>
      <c r="J63" s="9" t="str">
        <f>[2]หน้าผ้า!M72</f>
        <v>±</v>
      </c>
      <c r="K63" s="9">
        <f>[2]หน้าผ้า!N72</f>
        <v>5</v>
      </c>
      <c r="L63" s="9">
        <f>[2]หน้าผ้า!R72</f>
        <v>0</v>
      </c>
      <c r="M63" s="10">
        <f>[2]หน้าผ้า!T72</f>
        <v>0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>
        <f>[2]หน้าผ้า!Z72</f>
        <v>0</v>
      </c>
      <c r="T63" s="12">
        <f>[2]หน้าผ้า!X72</f>
        <v>0</v>
      </c>
      <c r="U63" s="11">
        <f>[2]หน้าผ้า!AA72</f>
        <v>0</v>
      </c>
      <c r="V63" s="10">
        <f>[2]หน้าผ้า!AJ72</f>
        <v>0</v>
      </c>
      <c r="W63" s="10">
        <f>[2]หน้าผ้า!AL72</f>
        <v>0</v>
      </c>
      <c r="X63" s="10">
        <f>[2]หน้าผ้า!AM72</f>
        <v>0</v>
      </c>
      <c r="Y63" s="10">
        <f>[2]หน้าผ้า!AN72</f>
        <v>0</v>
      </c>
      <c r="Z63" s="9" t="str">
        <f>[2]หน้าผ้า!AO72</f>
        <v>WSWT2025700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ระบุในSD</v>
      </c>
      <c r="AG63" s="1" t="str">
        <f>[3]หน้าผ้า!DC75</f>
        <v>รอตัด</v>
      </c>
      <c r="AH63" s="1">
        <f>[2]หน้าผ้า!DL72</f>
        <v>0</v>
      </c>
      <c r="AI63" s="1" t="str">
        <f>[2]หน้าผ้า!DM72</f>
        <v>Lead time</v>
      </c>
      <c r="AJ63" s="3">
        <f>[2]หน้าผ้า!DN72</f>
        <v>0</v>
      </c>
      <c r="AK63" s="3">
        <f>[2]หน้าผ้า!DQ72</f>
        <v>0</v>
      </c>
      <c r="AL63" s="3">
        <f>[2]หน้าผ้า!DR72</f>
        <v>0</v>
      </c>
      <c r="AM63" s="3">
        <f>[2]หน้าผ้า!DS72</f>
        <v>0</v>
      </c>
      <c r="AN63" s="3">
        <f>[2]หน้าผ้า!DT72</f>
        <v>0</v>
      </c>
      <c r="AO63" s="3">
        <f>[2]หน้าผ้า!DU72</f>
        <v>0</v>
      </c>
      <c r="AP63" s="3">
        <f>[2]หน้าผ้า!DP72</f>
        <v>0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>
        <f>[2]หน้าผ้า!EC72</f>
        <v>0</v>
      </c>
      <c r="AX63" s="2">
        <f>[2]หน้าผ้า!ED72</f>
        <v>0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WRWT25800/WRWT25650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45873</v>
      </c>
      <c r="B64" s="14" t="str">
        <f>[2]หน้าผ้า!B73</f>
        <v>MK68-000960</v>
      </c>
      <c r="C64" s="9" t="str">
        <f>[2]หน้าผ้า!E73</f>
        <v>บจก.เอพีเอ็ม อะโกร</v>
      </c>
      <c r="D64" s="13" t="str">
        <f>[2]หน้าผ้า!F73</f>
        <v>U-FEED U4(เอส)</v>
      </c>
      <c r="E64" s="9">
        <f>[2]หน้าผ้า!G73</f>
        <v>20</v>
      </c>
      <c r="F64" s="9">
        <f>[2]หน้าผ้า!H73</f>
        <v>38</v>
      </c>
      <c r="G64" s="9" t="str">
        <f>[2]หน้าผ้า!I73</f>
        <v>ขาว</v>
      </c>
      <c r="H64" s="9" t="str">
        <f>[2]หน้าผ้า!J73</f>
        <v>ใส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500กระสอบแบน</v>
      </c>
      <c r="T64" s="12">
        <f>[2]หน้าผ้า!X73</f>
        <v>45884</v>
      </c>
      <c r="U64" s="11">
        <f>[2]หน้าผ้า!AA73</f>
        <v>4000</v>
      </c>
      <c r="V64" s="10">
        <f>[2]หน้าผ้า!AJ73</f>
        <v>0</v>
      </c>
      <c r="W64" s="10">
        <f>[2]หน้าผ้า!AL73</f>
        <v>4000</v>
      </c>
      <c r="X64" s="10">
        <f>[2]หน้าผ้า!AM73</f>
        <v>4097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ห้ามเกิน-ขาดได้5%</v>
      </c>
      <c r="AG64" s="1" t="str">
        <f>[3]หน้าผ้า!DC76</f>
        <v>ยังไม่ได้พิมพ์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45884</v>
      </c>
      <c r="AK64" s="3">
        <f>[2]หน้าผ้า!DQ73</f>
        <v>45880</v>
      </c>
      <c r="AL64" s="3">
        <f>[2]หน้าผ้า!DR73</f>
        <v>45873</v>
      </c>
      <c r="AM64" s="3">
        <f>[2]หน้าผ้า!DS73</f>
        <v>45881</v>
      </c>
      <c r="AN64" s="3">
        <f>[2]หน้าผ้า!DT73</f>
        <v>45882</v>
      </c>
      <c r="AO64" s="3">
        <f>[2]หน้าผ้า!DU73</f>
        <v>45883</v>
      </c>
      <c r="AP64" s="3">
        <f>[2]หน้าผ้า!DP73</f>
        <v>45879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45873</v>
      </c>
      <c r="B65" s="14" t="str">
        <f>[2]หน้าผ้า!B74</f>
        <v>MK68-000957</v>
      </c>
      <c r="C65" s="9" t="str">
        <f>[2]หน้าผ้า!E74</f>
        <v>บจก.วีซีเอฟ</v>
      </c>
      <c r="D65" s="13" t="str">
        <f>[2]หน้าผ้า!F74</f>
        <v>JET 405โปรตีน18%</v>
      </c>
      <c r="E65" s="9">
        <f>[2]หน้าผ้า!G74</f>
        <v>20</v>
      </c>
      <c r="F65" s="9">
        <f>[2]หน้าผ้า!H74</f>
        <v>37</v>
      </c>
      <c r="G65" s="9" t="str">
        <f>[2]หน้าผ้า!I74</f>
        <v>ขาว</v>
      </c>
      <c r="H65" s="9" t="str">
        <f>[2]หน้าผ้า!J74</f>
        <v>ใส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500กระสอบแบน</v>
      </c>
      <c r="T65" s="12">
        <f>[2]หน้าผ้า!X74</f>
        <v>45884</v>
      </c>
      <c r="U65" s="11">
        <f>[2]หน้าผ้า!AA74</f>
        <v>20000</v>
      </c>
      <c r="V65" s="10">
        <f>[2]หน้าผ้า!AJ74</f>
        <v>0</v>
      </c>
      <c r="W65" s="10">
        <f>[2]หน้าผ้า!AL74</f>
        <v>20000</v>
      </c>
      <c r="X65" s="10">
        <f>[2]หน้าผ้า!AM74</f>
        <v>20200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พร้อมส่ง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45884</v>
      </c>
      <c r="AK65" s="3">
        <f>[2]หน้าผ้า!DQ74</f>
        <v>45880</v>
      </c>
      <c r="AL65" s="3">
        <f>[2]หน้าผ้า!DR74</f>
        <v>45873</v>
      </c>
      <c r="AM65" s="3">
        <f>[2]หน้าผ้า!DS74</f>
        <v>45881</v>
      </c>
      <c r="AN65" s="3">
        <f>[2]หน้าผ้า!DT74</f>
        <v>45882</v>
      </c>
      <c r="AO65" s="3">
        <f>[2]หน้าผ้า!DU74</f>
        <v>45883</v>
      </c>
      <c r="AP65" s="3">
        <f>[2]หน้าผ้า!DP74</f>
        <v>45879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45873</v>
      </c>
      <c r="B66" s="14" t="str">
        <f>[2]หน้าผ้า!B75</f>
        <v>MK68-000956</v>
      </c>
      <c r="C66" s="9" t="str">
        <f>[2]หน้าผ้า!E75</f>
        <v>บจก.วีซีเอฟ</v>
      </c>
      <c r="D66" s="13" t="str">
        <f>[2]หน้าผ้า!F75</f>
        <v>SPEED PLUS 999 ENG</v>
      </c>
      <c r="E66" s="9">
        <f>[2]หน้าผ้า!G75</f>
        <v>20</v>
      </c>
      <c r="F66" s="9">
        <f>[2]หน้าผ้า!H75</f>
        <v>37</v>
      </c>
      <c r="G66" s="9" t="str">
        <f>[2]หน้าผ้า!I75</f>
        <v>ขาว</v>
      </c>
      <c r="H66" s="9" t="str">
        <f>[2]หน้าผ้า!J75</f>
        <v>ใส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ไม่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500กระสอบแบน</v>
      </c>
      <c r="T66" s="12">
        <f>[2]หน้าผ้า!X75</f>
        <v>45884</v>
      </c>
      <c r="U66" s="11">
        <f>[2]หน้าผ้า!AA75</f>
        <v>5000</v>
      </c>
      <c r="V66" s="10">
        <f>[2]หน้าผ้า!AJ75</f>
        <v>0</v>
      </c>
      <c r="W66" s="10">
        <f>[2]หน้าผ้า!AL75</f>
        <v>5000</v>
      </c>
      <c r="X66" s="10">
        <f>[2]หน้าผ้า!AM75</f>
        <v>5100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45884</v>
      </c>
      <c r="AK66" s="3">
        <f>[2]หน้าผ้า!DQ75</f>
        <v>45880</v>
      </c>
      <c r="AL66" s="3">
        <f>[2]หน้าผ้า!DR75</f>
        <v>45873</v>
      </c>
      <c r="AM66" s="3">
        <f>[2]หน้าผ้า!DS75</f>
        <v>45881</v>
      </c>
      <c r="AN66" s="3">
        <f>[2]หน้าผ้า!DT75</f>
        <v>45882</v>
      </c>
      <c r="AO66" s="3">
        <f>[2]หน้าผ้า!DU75</f>
        <v>45883</v>
      </c>
      <c r="AP66" s="3">
        <f>[2]หน้าผ้า!DP75</f>
        <v>45879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45874</v>
      </c>
      <c r="B67" s="14" t="str">
        <f>[2]หน้าผ้า!B76</f>
        <v>MK68-000966</v>
      </c>
      <c r="C67" s="9" t="str">
        <f>[2]หน้าผ้า!E76</f>
        <v>บจก.อินเทคค์ โกลบอล</v>
      </c>
      <c r="D67" s="13" t="str">
        <f>[2]หน้าผ้า!F76</f>
        <v>เพอเฟคค์ 916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>
        <f>[2]หน้าผ้า!X76</f>
        <v>45887</v>
      </c>
      <c r="U67" s="11">
        <f>[2]หน้าผ้า!AA76</f>
        <v>10000</v>
      </c>
      <c r="V67" s="10">
        <f>[2]หน้าผ้า!AJ76</f>
        <v>0</v>
      </c>
      <c r="W67" s="10">
        <f>[2]หน้าผ้า!AL76</f>
        <v>10000</v>
      </c>
      <c r="X67" s="10">
        <f>[2]หน้าผ้า!AM76</f>
        <v>0</v>
      </c>
      <c r="Y67" s="10">
        <f>[2]หน้าผ้า!AN76</f>
        <v>10500</v>
      </c>
      <c r="Z67" s="9" t="str">
        <f>[2]หน้าผ้า!AO76</f>
        <v>WSWT2025800SM</v>
      </c>
      <c r="AA67" s="8">
        <f>[2]หน้าผ้า!AQ76</f>
        <v>10477.5</v>
      </c>
      <c r="AB67" s="8">
        <f>[2]หน้าผ้า!AR76</f>
        <v>10477.5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10477.5</v>
      </c>
      <c r="AF67" s="8">
        <f>[2]หน้าผ้า!AI76</f>
        <v>0</v>
      </c>
      <c r="AG67" s="1" t="str">
        <f>[3]หน้าผ้า!DC79</f>
        <v>พร้อมส่ง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45887</v>
      </c>
      <c r="AK67" s="3">
        <f>[2]หน้าผ้า!DQ76</f>
        <v>45883</v>
      </c>
      <c r="AL67" s="3">
        <f>[2]หน้าผ้า!DR76</f>
        <v>45876</v>
      </c>
      <c r="AM67" s="3">
        <f>[2]หน้าผ้า!DS76</f>
        <v>45884</v>
      </c>
      <c r="AN67" s="3">
        <f>[2]หน้าผ้า!DT76</f>
        <v>45885</v>
      </c>
      <c r="AO67" s="3">
        <f>[2]หน้าผ้า!DU76</f>
        <v>45886</v>
      </c>
      <c r="AP67" s="3">
        <f>[2]หน้าผ้า!DP76</f>
        <v>45882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>รอART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45796</v>
      </c>
      <c r="B68" s="14" t="str">
        <f>[2]หน้าผ้า!B77</f>
        <v>MK68-000676</v>
      </c>
      <c r="C68" s="9" t="str">
        <f>[2]หน้าผ้า!E77</f>
        <v>บจก.อินเทคค์ โกลบอล</v>
      </c>
      <c r="D68" s="13" t="str">
        <f>[2]หน้าผ้า!F77</f>
        <v>เพอเฟคค์ 916</v>
      </c>
      <c r="E68" s="9">
        <f>[2]หน้าผ้า!G77</f>
        <v>20</v>
      </c>
      <c r="F68" s="9">
        <f>[2]หน้าผ้า!H77</f>
        <v>36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>
        <f>[2]หน้าผ้า!X77</f>
        <v>45887</v>
      </c>
      <c r="U68" s="11">
        <f>[2]หน้าผ้า!AA77</f>
        <v>614</v>
      </c>
      <c r="V68" s="10">
        <f>[2]หน้าผ้า!AJ77</f>
        <v>0</v>
      </c>
      <c r="W68" s="10">
        <f>[2]หน้าผ้า!AL77</f>
        <v>614</v>
      </c>
      <c r="X68" s="10">
        <f>[2]หน้าผ้า!AM77</f>
        <v>0</v>
      </c>
      <c r="Y68" s="10">
        <f>[2]หน้าผ้า!AN77</f>
        <v>644.70000000000005</v>
      </c>
      <c r="Z68" s="9" t="str">
        <f>[2]หน้าผ้า!AO77</f>
        <v>WSWT2025800SM</v>
      </c>
      <c r="AA68" s="8">
        <f>[2]หน้าผ้า!AQ77</f>
        <v>643.31850000000009</v>
      </c>
      <c r="AB68" s="8">
        <f>[2]หน้าผ้า!AR77</f>
        <v>643.31850000000009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643.31850000000009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45887</v>
      </c>
      <c r="AK68" s="3">
        <f>[2]หน้าผ้า!DQ77</f>
        <v>45883</v>
      </c>
      <c r="AL68" s="3">
        <f>[2]หน้าผ้า!DR77</f>
        <v>45876</v>
      </c>
      <c r="AM68" s="3">
        <f>[2]หน้าผ้า!DS77</f>
        <v>45884</v>
      </c>
      <c r="AN68" s="3">
        <f>[2]หน้าผ้า!DT77</f>
        <v>45885</v>
      </c>
      <c r="AO68" s="3">
        <f>[2]หน้าผ้า!DU77</f>
        <v>45886</v>
      </c>
      <c r="AP68" s="3">
        <f>[2]หน้าผ้า!DP77</f>
        <v>45882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45874</v>
      </c>
      <c r="B69" s="14" t="str">
        <f>[2]หน้าผ้า!B78</f>
        <v>MK68-000967</v>
      </c>
      <c r="C69" s="9" t="str">
        <f>[2]หน้าผ้า!E78</f>
        <v>บจก.อินเทคค์ โกลบอล</v>
      </c>
      <c r="D69" s="13" t="str">
        <f>[2]หน้าผ้า!F78</f>
        <v>เฟิร์สคลาส 912</v>
      </c>
      <c r="E69" s="9">
        <f>[2]หน้าผ้า!G78</f>
        <v>20</v>
      </c>
      <c r="F69" s="9">
        <f>[2]หน้าผ้า!H78</f>
        <v>35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97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>
        <f>[2]หน้าผ้า!X78</f>
        <v>45887</v>
      </c>
      <c r="U69" s="11">
        <f>[2]หน้าผ้า!AA78</f>
        <v>5040</v>
      </c>
      <c r="V69" s="10">
        <f>[2]หน้าผ้า!AJ78</f>
        <v>0</v>
      </c>
      <c r="W69" s="10">
        <f>[2]หน้าผ้า!AL78</f>
        <v>5040</v>
      </c>
      <c r="X69" s="10">
        <f>[2]หน้าผ้า!AM78</f>
        <v>0</v>
      </c>
      <c r="Y69" s="10">
        <f>[2]หน้าผ้า!AN78</f>
        <v>5292</v>
      </c>
      <c r="Z69" s="9" t="str">
        <f>[2]หน้าผ้า!AO78</f>
        <v>WSWT2025800SM</v>
      </c>
      <c r="AA69" s="8">
        <f>[2]หน้าผ้า!AQ78</f>
        <v>5139.8424000000005</v>
      </c>
      <c r="AB69" s="8">
        <f>[2]หน้าผ้า!AR78</f>
        <v>5139.8424000000005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5139.8424000000005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45887</v>
      </c>
      <c r="AK69" s="3">
        <f>[2]หน้าผ้า!DQ78</f>
        <v>45883</v>
      </c>
      <c r="AL69" s="3">
        <f>[2]หน้าผ้า!DR78</f>
        <v>45876</v>
      </c>
      <c r="AM69" s="3">
        <f>[2]หน้าผ้า!DS78</f>
        <v>45884</v>
      </c>
      <c r="AN69" s="3">
        <f>[2]หน้าผ้า!DT78</f>
        <v>45885</v>
      </c>
      <c r="AO69" s="3">
        <f>[2]หน้าผ้า!DU78</f>
        <v>45886</v>
      </c>
      <c r="AP69" s="3">
        <f>[2]หน้าผ้า!DP78</f>
        <v>45882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>รอART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45827</v>
      </c>
      <c r="B70" s="14" t="str">
        <f>[2]หน้าผ้า!B79</f>
        <v>MK68-000810</v>
      </c>
      <c r="C70" s="9" t="str">
        <f>[2]หน้าผ้า!E79</f>
        <v>บจก.อินเทคค์ โกลบอล</v>
      </c>
      <c r="D70" s="13" t="str">
        <f>[2]หน้าผ้า!F79</f>
        <v>เฟิร์สคลาส 912</v>
      </c>
      <c r="E70" s="9">
        <f>[2]หน้าผ้า!G79</f>
        <v>20</v>
      </c>
      <c r="F70" s="9">
        <f>[2]หน้าผ้า!H79</f>
        <v>35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97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จับจีบ4"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>
        <f>[2]หน้าผ้า!X79</f>
        <v>45887</v>
      </c>
      <c r="U70" s="11">
        <f>[2]หน้าผ้า!AA79</f>
        <v>455</v>
      </c>
      <c r="V70" s="10">
        <f>[2]หน้าผ้า!AJ79</f>
        <v>0</v>
      </c>
      <c r="W70" s="10">
        <f>[2]หน้าผ้า!AL79</f>
        <v>455</v>
      </c>
      <c r="X70" s="10">
        <f>[2]หน้าผ้า!AM79</f>
        <v>0</v>
      </c>
      <c r="Y70" s="10">
        <f>[2]หน้าผ้า!AN79</f>
        <v>477.75</v>
      </c>
      <c r="Z70" s="9" t="str">
        <f>[2]หน้าผ้า!AO79</f>
        <v>WSWT2025800SM</v>
      </c>
      <c r="AA70" s="8">
        <f>[2]หน้าผ้า!AQ79</f>
        <v>464.01355000000001</v>
      </c>
      <c r="AB70" s="8">
        <f>[2]หน้าผ้า!AR79</f>
        <v>464.01355000000001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464.01355000000001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45887</v>
      </c>
      <c r="AK70" s="3">
        <f>[2]หน้าผ้า!DQ79</f>
        <v>45883</v>
      </c>
      <c r="AL70" s="3">
        <f>[2]หน้าผ้า!DR79</f>
        <v>45876</v>
      </c>
      <c r="AM70" s="3">
        <f>[2]หน้าผ้า!DS79</f>
        <v>45884</v>
      </c>
      <c r="AN70" s="3">
        <f>[2]หน้าผ้า!DT79</f>
        <v>45885</v>
      </c>
      <c r="AO70" s="3">
        <f>[2]หน้าผ้า!DU79</f>
        <v>45886</v>
      </c>
      <c r="AP70" s="3">
        <f>[2]หน้าผ้า!DP79</f>
        <v>45882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45874</v>
      </c>
      <c r="B71" s="14" t="str">
        <f>[2]หน้าผ้า!B80</f>
        <v>MK68-000966</v>
      </c>
      <c r="C71" s="9" t="str">
        <f>[2]หน้าผ้า!E80</f>
        <v>บจก.อินเทคค์ โกลบอล</v>
      </c>
      <c r="D71" s="13" t="str">
        <f>[2]หน้าผ้า!F80</f>
        <v>เพอเฟคค์ 912</v>
      </c>
      <c r="E71" s="9">
        <f>[2]หน้าผ้า!G80</f>
        <v>20</v>
      </c>
      <c r="F71" s="9">
        <f>[2]หน้าผ้า!H80</f>
        <v>36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มัด80 ใช้สายรัด</v>
      </c>
      <c r="T71" s="12">
        <f>[2]หน้าผ้า!X80</f>
        <v>45885</v>
      </c>
      <c r="U71" s="11">
        <f>[2]หน้าผ้า!AA80</f>
        <v>10000</v>
      </c>
      <c r="V71" s="10">
        <f>[2]หน้าผ้า!AJ80</f>
        <v>0</v>
      </c>
      <c r="W71" s="10">
        <f>[2]หน้าผ้า!AL80</f>
        <v>10000</v>
      </c>
      <c r="X71" s="10">
        <f>[2]หน้าผ้า!AM80</f>
        <v>0</v>
      </c>
      <c r="Y71" s="10">
        <f>[2]หน้าผ้า!AN80</f>
        <v>10500</v>
      </c>
      <c r="Z71" s="9" t="str">
        <f>[2]หน้าผ้า!AO80</f>
        <v>WSWT2025800SM</v>
      </c>
      <c r="AA71" s="8">
        <f>[2]หน้าผ้า!AQ80</f>
        <v>10477.5</v>
      </c>
      <c r="AB71" s="8">
        <f>[2]หน้าผ้า!AR80</f>
        <v>10477.5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10477.5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45885</v>
      </c>
      <c r="AK71" s="3">
        <f>[2]หน้าผ้า!DQ80</f>
        <v>45881</v>
      </c>
      <c r="AL71" s="3">
        <f>[2]หน้าผ้า!DR80</f>
        <v>45874</v>
      </c>
      <c r="AM71" s="3">
        <f>[2]หน้าผ้า!DS80</f>
        <v>45882</v>
      </c>
      <c r="AN71" s="3">
        <f>[2]หน้าผ้า!DT80</f>
        <v>45883</v>
      </c>
      <c r="AO71" s="3">
        <f>[2]หน้าผ้า!DU80</f>
        <v>45884</v>
      </c>
      <c r="AP71" s="3">
        <f>[2]หน้าผ้า!DP80</f>
        <v>45880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>รอART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45880</v>
      </c>
      <c r="B72" s="14" t="str">
        <f>[2]หน้าผ้า!B81</f>
        <v>MK68-000994</v>
      </c>
      <c r="C72" s="9" t="str">
        <f>[2]หน้าผ้า!E81</f>
        <v>คุณนพวินทร์ รัตนเศรษฐ์เมธา</v>
      </c>
      <c r="D72" s="13" t="str">
        <f>[2]หน้าผ้า!F81</f>
        <v>ลุงนัย ฟาร์ม102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</v>
      </c>
      <c r="T72" s="12">
        <f>[2]หน้าผ้า!X81</f>
        <v>45887</v>
      </c>
      <c r="U72" s="11">
        <f>[2]หน้าผ้า!AA81</f>
        <v>5000</v>
      </c>
      <c r="V72" s="10">
        <f>[2]หน้าผ้า!AJ81</f>
        <v>0</v>
      </c>
      <c r="W72" s="10">
        <f>[2]หน้าผ้า!AL81</f>
        <v>5000</v>
      </c>
      <c r="X72" s="10">
        <f>[2]หน้าผ้า!AM81</f>
        <v>0</v>
      </c>
      <c r="Y72" s="10">
        <f>[2]หน้าผ้า!AN81</f>
        <v>5250</v>
      </c>
      <c r="Z72" s="9" t="str">
        <f>[2]หน้าผ้า!AO81</f>
        <v>WSWT2025800SM</v>
      </c>
      <c r="AA72" s="8">
        <f>[2]หน้าผ้า!AQ81</f>
        <v>5518.15</v>
      </c>
      <c r="AB72" s="8">
        <f>[2]หน้าผ้า!AR81</f>
        <v>5518.15</v>
      </c>
      <c r="AC72" s="8">
        <f>[2]หน้าผ้า!AS81</f>
        <v>0</v>
      </c>
      <c r="AD72" s="8">
        <f>[2]หน้าผ้า!AT81</f>
        <v>5518.15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45887</v>
      </c>
      <c r="AK72" s="3">
        <f>[2]หน้าผ้า!DQ81</f>
        <v>45883</v>
      </c>
      <c r="AL72" s="3">
        <f>[2]หน้าผ้า!DR81</f>
        <v>45876</v>
      </c>
      <c r="AM72" s="3">
        <f>[2]หน้าผ้า!DS81</f>
        <v>45884</v>
      </c>
      <c r="AN72" s="3">
        <f>[2]หน้าผ้า!DT81</f>
        <v>45885</v>
      </c>
      <c r="AO72" s="3">
        <f>[2]หน้าผ้า!DU81</f>
        <v>45886</v>
      </c>
      <c r="AP72" s="3">
        <f>[2]หน้าผ้า!DP81</f>
        <v>45882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45873</v>
      </c>
      <c r="B73" s="14" t="str">
        <f>[2]หน้าผ้า!B82</f>
        <v>MK68-000957</v>
      </c>
      <c r="C73" s="9" t="str">
        <f>[2]หน้าผ้า!E82</f>
        <v>บจก.วีซีเอฟ</v>
      </c>
      <c r="D73" s="13" t="str">
        <f>[2]หน้าผ้า!F82</f>
        <v>JET 405โปรตีน16%</v>
      </c>
      <c r="E73" s="9">
        <f>[2]หน้าผ้า!G82</f>
        <v>20</v>
      </c>
      <c r="F73" s="9">
        <f>[2]หน้าผ้า!H82</f>
        <v>37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ไม่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45889</v>
      </c>
      <c r="U73" s="11">
        <f>[2]หน้าผ้า!AA82</f>
        <v>10000</v>
      </c>
      <c r="V73" s="10">
        <f>[2]หน้าผ้า!AJ82</f>
        <v>0</v>
      </c>
      <c r="W73" s="10">
        <f>[2]หน้าผ้า!AL82</f>
        <v>10000</v>
      </c>
      <c r="X73" s="10">
        <f>[2]หน้าผ้า!AM82</f>
        <v>0</v>
      </c>
      <c r="Y73" s="10">
        <f>[2]หน้าผ้า!AN82</f>
        <v>10500</v>
      </c>
      <c r="Z73" s="9" t="str">
        <f>[2]หน้าผ้า!AO82</f>
        <v>WSWT2025800SM</v>
      </c>
      <c r="AA73" s="8">
        <f>[2]หน้าผ้า!AQ82</f>
        <v>10756.900000000001</v>
      </c>
      <c r="AB73" s="8">
        <f>[2]หน้าผ้า!AR82</f>
        <v>10756.900000000001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10756.900000000001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45889</v>
      </c>
      <c r="AK73" s="3">
        <f>[2]หน้าผ้า!DQ82</f>
        <v>45885</v>
      </c>
      <c r="AL73" s="3">
        <f>[2]หน้าผ้า!DR82</f>
        <v>45878</v>
      </c>
      <c r="AM73" s="3">
        <f>[2]หน้าผ้า!DS82</f>
        <v>45886</v>
      </c>
      <c r="AN73" s="3">
        <f>[2]หน้าผ้า!DT82</f>
        <v>45887</v>
      </c>
      <c r="AO73" s="3">
        <f>[2]หน้าผ้า!DU82</f>
        <v>45888</v>
      </c>
      <c r="AP73" s="3">
        <f>[2]หน้าผ้า!DP82</f>
        <v>45884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45873</v>
      </c>
      <c r="B74" s="14" t="str">
        <f>[2]หน้าผ้า!B83</f>
        <v>MK68-000956</v>
      </c>
      <c r="C74" s="9" t="str">
        <f>[2]หน้าผ้า!E83</f>
        <v>บจก.วีซีเอฟ</v>
      </c>
      <c r="D74" s="13" t="str">
        <f>[2]หน้าผ้า!F83</f>
        <v>R FEED 405A</v>
      </c>
      <c r="E74" s="9">
        <f>[2]หน้าผ้า!G83</f>
        <v>20</v>
      </c>
      <c r="F74" s="9">
        <f>[2]หน้าผ้า!H83</f>
        <v>37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ไม่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45889</v>
      </c>
      <c r="U74" s="11">
        <f>[2]หน้าผ้า!AA83</f>
        <v>10000</v>
      </c>
      <c r="V74" s="10">
        <f>[2]หน้าผ้า!AJ83</f>
        <v>0</v>
      </c>
      <c r="W74" s="10">
        <f>[2]หน้าผ้า!AL83</f>
        <v>10000</v>
      </c>
      <c r="X74" s="10">
        <f>[2]หน้าผ้า!AM83</f>
        <v>0</v>
      </c>
      <c r="Y74" s="10">
        <f>[2]หน้าผ้า!AN83</f>
        <v>10500</v>
      </c>
      <c r="Z74" s="9" t="str">
        <f>[2]หน้าผ้า!AO83</f>
        <v>WSWT2025800SM</v>
      </c>
      <c r="AA74" s="8">
        <f>[2]หน้าผ้า!AQ83</f>
        <v>10756.900000000001</v>
      </c>
      <c r="AB74" s="8">
        <f>[2]หน้าผ้า!AR83</f>
        <v>9809</v>
      </c>
      <c r="AC74" s="8">
        <f>[2]หน้าผ้า!AS83</f>
        <v>947.90000000000146</v>
      </c>
      <c r="AD74" s="8">
        <f>[2]หน้าผ้า!AT83</f>
        <v>0</v>
      </c>
      <c r="AE74" s="8">
        <f>[2]หน้าผ้า!AU83</f>
        <v>10756.900000000001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45889</v>
      </c>
      <c r="AK74" s="3">
        <f>[2]หน้าผ้า!DQ83</f>
        <v>45885</v>
      </c>
      <c r="AL74" s="3">
        <f>[2]หน้าผ้า!DR83</f>
        <v>45878</v>
      </c>
      <c r="AM74" s="3">
        <f>[2]หน้าผ้า!DS83</f>
        <v>45886</v>
      </c>
      <c r="AN74" s="3">
        <f>[2]หน้าผ้า!DT83</f>
        <v>45887</v>
      </c>
      <c r="AO74" s="3">
        <f>[2]หน้าผ้า!DU83</f>
        <v>45888</v>
      </c>
      <c r="AP74" s="3">
        <f>[2]หน้าผ้า!DP83</f>
        <v>45884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71.619111111111224</v>
      </c>
    </row>
    <row r="75" spans="1:56" ht="27.75" customHeight="1" x14ac:dyDescent="0.45">
      <c r="A75" s="3">
        <f>[2]หน้าผ้า!C84</f>
        <v>45868</v>
      </c>
      <c r="B75" s="14" t="str">
        <f>[2]หน้าผ้า!B84</f>
        <v>MK68-000952</v>
      </c>
      <c r="C75" s="9" t="str">
        <f>[2]หน้าผ้า!E84</f>
        <v>บจก.วีซีเอฟ</v>
      </c>
      <c r="D75" s="13" t="str">
        <f>[2]หน้าผ้า!F84</f>
        <v>VC 100</v>
      </c>
      <c r="E75" s="9">
        <f>[2]หน้าผ้า!G84</f>
        <v>20</v>
      </c>
      <c r="F75" s="9">
        <f>[2]หน้าผ้า!H84</f>
        <v>37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45894</v>
      </c>
      <c r="U75" s="11">
        <f>[2]หน้าผ้า!AA84</f>
        <v>30000</v>
      </c>
      <c r="V75" s="10">
        <f>[2]หน้าผ้า!AJ84</f>
        <v>30000</v>
      </c>
      <c r="W75" s="10">
        <f>[2]หน้าผ้า!AL84</f>
        <v>0</v>
      </c>
      <c r="X75" s="10">
        <f>[2]หน้าผ้า!AM84</f>
        <v>30900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45894</v>
      </c>
      <c r="AK75" s="3">
        <f>[2]หน้าผ้า!DQ84</f>
        <v>45890</v>
      </c>
      <c r="AL75" s="3">
        <f>[2]หน้าผ้า!DR84</f>
        <v>45883</v>
      </c>
      <c r="AM75" s="3">
        <f>[2]หน้าผ้า!DS84</f>
        <v>45891</v>
      </c>
      <c r="AN75" s="3">
        <f>[2]หน้าผ้า!DT84</f>
        <v>45892</v>
      </c>
      <c r="AO75" s="3">
        <f>[2]หน้าผ้า!DU84</f>
        <v>45893</v>
      </c>
      <c r="AP75" s="3">
        <f>[2]หน้าผ้า!DP84</f>
        <v>45889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45868</v>
      </c>
      <c r="B76" s="14" t="str">
        <f>[2]หน้าผ้า!B85</f>
        <v>MK68-000952</v>
      </c>
      <c r="C76" s="9" t="str">
        <f>[2]หน้าผ้า!E85</f>
        <v>บจก.วีซีเอฟ</v>
      </c>
      <c r="D76" s="13" t="str">
        <f>[2]หน้าผ้า!F85</f>
        <v>VC 193</v>
      </c>
      <c r="E76" s="9">
        <f>[2]หน้าผ้า!G85</f>
        <v>20</v>
      </c>
      <c r="F76" s="9">
        <f>[2]หน้าผ้า!H85</f>
        <v>37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45894</v>
      </c>
      <c r="U76" s="11">
        <f>[2]หน้าผ้า!AA85</f>
        <v>20000</v>
      </c>
      <c r="V76" s="10">
        <f>[2]หน้าผ้า!AJ85</f>
        <v>20000</v>
      </c>
      <c r="W76" s="10">
        <f>[2]หน้าผ้า!AL85</f>
        <v>0</v>
      </c>
      <c r="X76" s="10">
        <f>[2]หน้าผ้า!AM85</f>
        <v>20197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45894</v>
      </c>
      <c r="AK76" s="3">
        <f>[2]หน้าผ้า!DQ85</f>
        <v>45890</v>
      </c>
      <c r="AL76" s="3">
        <f>[2]หน้าผ้า!DR85</f>
        <v>45883</v>
      </c>
      <c r="AM76" s="3">
        <f>[2]หน้าผ้า!DS85</f>
        <v>45891</v>
      </c>
      <c r="AN76" s="3">
        <f>[2]หน้าผ้า!DT85</f>
        <v>45892</v>
      </c>
      <c r="AO76" s="3">
        <f>[2]หน้าผ้า!DU85</f>
        <v>45893</v>
      </c>
      <c r="AP76" s="3">
        <f>[2]หน้าผ้า!DP85</f>
        <v>45889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 t="str">
        <f>[2]หน้าผ้า!AG85</f>
        <v>ลบสี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45868</v>
      </c>
      <c r="B77" s="14" t="str">
        <f>[2]หน้าผ้า!B86</f>
        <v>MK68-000952</v>
      </c>
      <c r="C77" s="9" t="str">
        <f>[2]หน้าผ้า!E86</f>
        <v>บจก.วีซีเอฟ</v>
      </c>
      <c r="D77" s="13" t="str">
        <f>[2]หน้าผ้า!F86</f>
        <v>JET 180</v>
      </c>
      <c r="E77" s="9">
        <f>[2]หน้าผ้า!G86</f>
        <v>20</v>
      </c>
      <c r="F77" s="9">
        <f>[2]หน้าผ้า!H86</f>
        <v>37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ไม่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45894</v>
      </c>
      <c r="U77" s="11">
        <f>[2]หน้าผ้า!AA86</f>
        <v>5000</v>
      </c>
      <c r="V77" s="10">
        <f>[2]หน้าผ้า!AJ86</f>
        <v>5000</v>
      </c>
      <c r="W77" s="10">
        <f>[2]หน้าผ้า!AL86</f>
        <v>0</v>
      </c>
      <c r="X77" s="10">
        <f>[2]หน้าผ้า!AM86</f>
        <v>5200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45894</v>
      </c>
      <c r="AK77" s="3">
        <f>[2]หน้าผ้า!DQ86</f>
        <v>45890</v>
      </c>
      <c r="AL77" s="3">
        <f>[2]หน้าผ้า!DR86</f>
        <v>45883</v>
      </c>
      <c r="AM77" s="3">
        <f>[2]หน้าผ้า!DS86</f>
        <v>45891</v>
      </c>
      <c r="AN77" s="3">
        <f>[2]หน้าผ้า!DT86</f>
        <v>45892</v>
      </c>
      <c r="AO77" s="3">
        <f>[2]หน้าผ้า!DU86</f>
        <v>45893</v>
      </c>
      <c r="AP77" s="3">
        <f>[2]หน้าผ้า!DP86</f>
        <v>45889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45850</v>
      </c>
      <c r="B78" s="14" t="str">
        <f>[2]หน้าผ้า!B87</f>
        <v>MK68-000880</v>
      </c>
      <c r="C78" s="9" t="str">
        <f>[2]หน้าผ้า!E87</f>
        <v>บจก.เอพีเอ็ม อะโกร</v>
      </c>
      <c r="D78" s="13" t="str">
        <f>[2]หน้าผ้า!F87</f>
        <v>SPM195 GOAL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ใส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45898</v>
      </c>
      <c r="U78" s="11">
        <f>[2]หน้าผ้า!AA87</f>
        <v>4000</v>
      </c>
      <c r="V78" s="10">
        <f>[2]หน้าผ้า!AJ87</f>
        <v>4000</v>
      </c>
      <c r="W78" s="10">
        <f>[2]หน้าผ้า!AL87</f>
        <v>0</v>
      </c>
      <c r="X78" s="10">
        <f>[2]หน้าผ้า!AM87</f>
        <v>4100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45898</v>
      </c>
      <c r="AK78" s="3">
        <f>[2]หน้าผ้า!DQ87</f>
        <v>45894</v>
      </c>
      <c r="AL78" s="3">
        <f>[2]หน้าผ้า!DR87</f>
        <v>45887</v>
      </c>
      <c r="AM78" s="3">
        <f>[2]หน้าผ้า!DS87</f>
        <v>45895</v>
      </c>
      <c r="AN78" s="3">
        <f>[2]หน้าผ้า!DT87</f>
        <v>45896</v>
      </c>
      <c r="AO78" s="3">
        <f>[2]หน้าผ้า!DU87</f>
        <v>45897</v>
      </c>
      <c r="AP78" s="3">
        <f>[2]หน้าผ้า!DP87</f>
        <v>45893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 t="str">
        <f>[2]หน้าผ้า!AG87</f>
        <v xml:space="preserve">ลบสี   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45873</v>
      </c>
      <c r="B79" s="14" t="str">
        <f>[2]หน้าผ้า!B88</f>
        <v>MK68-000962</v>
      </c>
      <c r="C79" s="9" t="str">
        <f>[2]หน้าผ้า!E88</f>
        <v>บจก.เอพีเอ็ม อะโกร</v>
      </c>
      <c r="D79" s="13" t="str">
        <f>[2]หน้าผ้า!F88</f>
        <v>SPM190 GOAL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ใส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45898</v>
      </c>
      <c r="U79" s="11">
        <f>[2]หน้าผ้า!AA88</f>
        <v>4000</v>
      </c>
      <c r="V79" s="10">
        <f>[2]หน้าผ้า!AJ88</f>
        <v>0</v>
      </c>
      <c r="W79" s="10">
        <f>[2]หน้าผ้า!AL88</f>
        <v>4000</v>
      </c>
      <c r="X79" s="10">
        <f>[2]หน้าผ้า!AM88</f>
        <v>0</v>
      </c>
      <c r="Y79" s="10">
        <f>[2]หน้าผ้า!AN88</f>
        <v>4200</v>
      </c>
      <c r="Z79" s="9" t="str">
        <f>[2]หน้าผ้า!AO88</f>
        <v>WSWT2025800SM</v>
      </c>
      <c r="AA79" s="8">
        <f>[2]หน้าผ้า!AQ88</f>
        <v>4414.5199999999995</v>
      </c>
      <c r="AB79" s="8">
        <f>[2]หน้าผ้า!AR88</f>
        <v>0</v>
      </c>
      <c r="AC79" s="8">
        <f>[2]หน้าผ้า!AS88</f>
        <v>4414.5199999999995</v>
      </c>
      <c r="AD79" s="8">
        <f>[2]หน้าผ้า!AT88</f>
        <v>0</v>
      </c>
      <c r="AE79" s="8">
        <f>[2]หน้าผ้า!AU88</f>
        <v>4414.5199999999995</v>
      </c>
      <c r="AF79" s="8" t="str">
        <f>[2]หน้าผ้า!AI88</f>
        <v>ห้ามเกิน-ขาดได้5%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45898</v>
      </c>
      <c r="AK79" s="3">
        <f>[2]หน้าผ้า!DQ88</f>
        <v>45894</v>
      </c>
      <c r="AL79" s="3">
        <f>[2]หน้าผ้า!DR88</f>
        <v>45887</v>
      </c>
      <c r="AM79" s="3">
        <f>[2]หน้าผ้า!DS88</f>
        <v>45895</v>
      </c>
      <c r="AN79" s="3">
        <f>[2]หน้าผ้า!DT88</f>
        <v>45896</v>
      </c>
      <c r="AO79" s="3">
        <f>[2]หน้าผ้า!DU88</f>
        <v>45897</v>
      </c>
      <c r="AP79" s="3">
        <f>[2]หน้าผ้า!DP88</f>
        <v>45893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333.54151111111111</v>
      </c>
    </row>
    <row r="80" spans="1:56" ht="27.75" customHeight="1" x14ac:dyDescent="0.45">
      <c r="A80" s="3">
        <f>[2]หน้าผ้า!C89</f>
        <v>45876</v>
      </c>
      <c r="B80" s="14" t="str">
        <f>[2]หน้าผ้า!B89</f>
        <v>ใบรับคำสั่งซื้อ</v>
      </c>
      <c r="C80" s="9" t="str">
        <f>[2]หน้าผ้า!E89</f>
        <v>บจก.เอพีเอ็ม อะโกร</v>
      </c>
      <c r="D80" s="13" t="str">
        <f>[2]หน้าผ้า!F89</f>
        <v>นีโอ พี06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45898</v>
      </c>
      <c r="U80" s="11">
        <f>[2]หน้าผ้า!AA89</f>
        <v>3000</v>
      </c>
      <c r="V80" s="10">
        <f>[2]หน้าผ้า!AJ89</f>
        <v>0</v>
      </c>
      <c r="W80" s="10">
        <f>[2]หน้าผ้า!AL89</f>
        <v>3000</v>
      </c>
      <c r="X80" s="10">
        <f>[2]หน้าผ้า!AM89</f>
        <v>0</v>
      </c>
      <c r="Y80" s="10">
        <f>[2]หน้าผ้า!AN89</f>
        <v>3150</v>
      </c>
      <c r="Z80" s="9" t="str">
        <f>[2]หน้าผ้า!AO89</f>
        <v>WSWT2025800SM</v>
      </c>
      <c r="AA80" s="8">
        <f>[2]หน้าผ้า!AQ89</f>
        <v>3310.89</v>
      </c>
      <c r="AB80" s="8">
        <f>[2]หน้าผ้า!AR89</f>
        <v>0</v>
      </c>
      <c r="AC80" s="8">
        <f>[2]หน้าผ้า!AS89</f>
        <v>3310.89</v>
      </c>
      <c r="AD80" s="8">
        <f>[2]หน้าผ้า!AT89</f>
        <v>0</v>
      </c>
      <c r="AE80" s="8">
        <f>[2]หน้าผ้า!AU89</f>
        <v>3310.89</v>
      </c>
      <c r="AF80" s="8" t="str">
        <f>[2]หน้าผ้า!AI89</f>
        <v>ห้ามเกิน-ขาดได้5%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45898</v>
      </c>
      <c r="AK80" s="3">
        <f>[2]หน้าผ้า!DQ89</f>
        <v>45894</v>
      </c>
      <c r="AL80" s="3">
        <f>[2]หน้าผ้า!DR89</f>
        <v>45887</v>
      </c>
      <c r="AM80" s="3">
        <f>[2]หน้าผ้า!DS89</f>
        <v>45895</v>
      </c>
      <c r="AN80" s="3">
        <f>[2]หน้าผ้า!DT89</f>
        <v>45896</v>
      </c>
      <c r="AO80" s="3">
        <f>[2]หน้าผ้า!DU89</f>
        <v>45897</v>
      </c>
      <c r="AP80" s="3">
        <f>[2]หน้าผ้า!DP89</f>
        <v>45893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250.15613333333337</v>
      </c>
    </row>
    <row r="81" spans="1:56" ht="27.75" customHeight="1" x14ac:dyDescent="0.45">
      <c r="A81" s="3">
        <f>[2]หน้าผ้า!C90</f>
        <v>45876</v>
      </c>
      <c r="B81" s="14" t="str">
        <f>[2]หน้าผ้า!B90</f>
        <v>ใบรับคำสั่งซื้อ</v>
      </c>
      <c r="C81" s="9" t="str">
        <f>[2]หน้าผ้า!E90</f>
        <v>บจก.เอพีเอ็ม อะโกร</v>
      </c>
      <c r="D81" s="13" t="str">
        <f>[2]หน้าผ้า!F90</f>
        <v>วี-ฟีด วี18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45898</v>
      </c>
      <c r="U81" s="11">
        <f>[2]หน้าผ้า!AA90</f>
        <v>3000</v>
      </c>
      <c r="V81" s="10">
        <f>[2]หน้าผ้า!AJ90</f>
        <v>0</v>
      </c>
      <c r="W81" s="10">
        <f>[2]หน้าผ้า!AL90</f>
        <v>3000</v>
      </c>
      <c r="X81" s="10">
        <f>[2]หน้าผ้า!AM90</f>
        <v>0</v>
      </c>
      <c r="Y81" s="10">
        <f>[2]หน้าผ้า!AN90</f>
        <v>3150</v>
      </c>
      <c r="Z81" s="9" t="str">
        <f>[2]หน้าผ้า!AO90</f>
        <v>WSWT2025800SM</v>
      </c>
      <c r="AA81" s="8">
        <f>[2]หน้าผ้า!AQ90</f>
        <v>3310.89</v>
      </c>
      <c r="AB81" s="8">
        <f>[2]หน้าผ้า!AR90</f>
        <v>0</v>
      </c>
      <c r="AC81" s="8">
        <f>[2]หน้าผ้า!AS90</f>
        <v>3310.89</v>
      </c>
      <c r="AD81" s="8">
        <f>[2]หน้าผ้า!AT90</f>
        <v>0</v>
      </c>
      <c r="AE81" s="8">
        <f>[2]หน้าผ้า!AU90</f>
        <v>3310.89</v>
      </c>
      <c r="AF81" s="8" t="str">
        <f>[2]หน้าผ้า!AI90</f>
        <v>ห้ามเกิน-ขาดได้5%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45898</v>
      </c>
      <c r="AK81" s="3">
        <f>[2]หน้าผ้า!DQ90</f>
        <v>45894</v>
      </c>
      <c r="AL81" s="3">
        <f>[2]หน้าผ้า!DR90</f>
        <v>45887</v>
      </c>
      <c r="AM81" s="3">
        <f>[2]หน้าผ้า!DS90</f>
        <v>45895</v>
      </c>
      <c r="AN81" s="3">
        <f>[2]หน้าผ้า!DT90</f>
        <v>45896</v>
      </c>
      <c r="AO81" s="3">
        <f>[2]หน้าผ้า!DU90</f>
        <v>45897</v>
      </c>
      <c r="AP81" s="3">
        <f>[2]หน้าผ้า!DP90</f>
        <v>45893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250.15613333333337</v>
      </c>
    </row>
    <row r="82" spans="1:56" ht="27.75" customHeight="1" x14ac:dyDescent="0.45">
      <c r="A82" s="3">
        <f>[2]หน้าผ้า!C91</f>
        <v>45876</v>
      </c>
      <c r="B82" s="14" t="str">
        <f>[2]หน้าผ้า!B91</f>
        <v>ใบรับคำสั่งซื้อ</v>
      </c>
      <c r="C82" s="9" t="str">
        <f>[2]หน้าผ้า!E91</f>
        <v>บจก.เอพีเอ็ม อะโกร</v>
      </c>
      <c r="D82" s="13" t="str">
        <f>[2]หน้าผ้า!F91</f>
        <v>นีโอ พี2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ใส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 t="str">
        <f>[2]หน้าผ้า!X91</f>
        <v>รอแจ้ง</v>
      </c>
      <c r="U82" s="11">
        <f>[2]หน้าผ้า!AA91</f>
        <v>4000</v>
      </c>
      <c r="V82" s="10">
        <f>[2]หน้าผ้า!AJ91</f>
        <v>0</v>
      </c>
      <c r="W82" s="10">
        <f>[2]หน้าผ้า!AL91</f>
        <v>4000</v>
      </c>
      <c r="X82" s="10">
        <f>[2]หน้าผ้า!AM91</f>
        <v>0</v>
      </c>
      <c r="Y82" s="10">
        <f>[2]หน้าผ้า!AN91</f>
        <v>4200</v>
      </c>
      <c r="Z82" s="9" t="str">
        <f>[2]หน้าผ้า!AO91</f>
        <v>WSWT2025800SM</v>
      </c>
      <c r="AA82" s="8">
        <f>[2]หน้าผ้า!AQ91</f>
        <v>4414.5199999999995</v>
      </c>
      <c r="AB82" s="8">
        <f>[2]หน้าผ้า!AR91</f>
        <v>0</v>
      </c>
      <c r="AC82" s="8">
        <f>[2]หน้าผ้า!AS91</f>
        <v>4414.5199999999995</v>
      </c>
      <c r="AD82" s="8">
        <f>[2]หน้าผ้า!AT91</f>
        <v>0</v>
      </c>
      <c r="AE82" s="8">
        <f>[2]หน้าผ้า!AU91</f>
        <v>4414.5199999999995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 t="str">
        <f>[2]หน้าผ้า!DN91</f>
        <v>รอแจ้ง</v>
      </c>
      <c r="AK82" s="3" t="e">
        <f>[2]หน้าผ้า!DQ91</f>
        <v>#VALUE!</v>
      </c>
      <c r="AL82" s="3" t="e">
        <f>[2]หน้าผ้า!DR91</f>
        <v>#VALUE!</v>
      </c>
      <c r="AM82" s="3" t="e">
        <f>[2]หน้าผ้า!DS91</f>
        <v>#VALUE!</v>
      </c>
      <c r="AN82" s="3" t="e">
        <f>[2]หน้าผ้า!DT91</f>
        <v>#VALUE!</v>
      </c>
      <c r="AO82" s="3" t="e">
        <f>[2]หน้าผ้า!DU91</f>
        <v>#VALUE!</v>
      </c>
      <c r="AP82" s="3" t="e">
        <f>[2]หน้าผ้า!DP91</f>
        <v>#VALUE!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>รอART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333.54151111111111</v>
      </c>
    </row>
    <row r="83" spans="1:56" ht="27.75" customHeight="1" x14ac:dyDescent="0.45">
      <c r="A83" s="3">
        <f>[2]หน้าผ้า!C92</f>
        <v>45876</v>
      </c>
      <c r="B83" s="14" t="str">
        <f>[2]หน้าผ้า!B92</f>
        <v>ใบรับคำสั่งซื้อ</v>
      </c>
      <c r="C83" s="9" t="str">
        <f>[2]หน้าผ้า!E92</f>
        <v>บจก.เอพีเอ็ม อะโกร</v>
      </c>
      <c r="D83" s="13" t="str">
        <f>[2]หน้าผ้า!F92</f>
        <v>ยูฟีด บี2</v>
      </c>
      <c r="E83" s="9">
        <f>[2]หน้าผ้า!G92</f>
        <v>20</v>
      </c>
      <c r="F83" s="9">
        <f>[2]หน้าผ้า!H92</f>
        <v>40</v>
      </c>
      <c r="G83" s="9" t="str">
        <f>[2]หน้าผ้า!I92</f>
        <v>ขาว</v>
      </c>
      <c r="H83" s="9" t="str">
        <f>[2]หน้าผ้า!J92</f>
        <v>ใส</v>
      </c>
      <c r="I83" s="9">
        <f>[2]หน้าผ้า!L92</f>
        <v>108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 t="str">
        <f>[2]หน้าผ้า!X92</f>
        <v>รอแจ้ง</v>
      </c>
      <c r="U83" s="11">
        <f>[2]หน้าผ้า!AA92</f>
        <v>3000</v>
      </c>
      <c r="V83" s="10">
        <f>[2]หน้าผ้า!AJ92</f>
        <v>3075</v>
      </c>
      <c r="W83" s="10">
        <f>[2]หน้าผ้า!AL92</f>
        <v>0</v>
      </c>
      <c r="X83" s="10">
        <f>[2]หน้าผ้า!AM92</f>
        <v>0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รอแบบ</v>
      </c>
      <c r="AH83" s="1" t="str">
        <f>[2]หน้าผ้า!DL92</f>
        <v>P6</v>
      </c>
      <c r="AI83" s="1">
        <f>[2]หน้าผ้า!DM92</f>
        <v>4</v>
      </c>
      <c r="AJ83" s="3" t="str">
        <f>[2]หน้าผ้า!DN92</f>
        <v>รอแจ้ง</v>
      </c>
      <c r="AK83" s="3" t="e">
        <f>[2]หน้าผ้า!DQ92</f>
        <v>#VALUE!</v>
      </c>
      <c r="AL83" s="3" t="e">
        <f>[2]หน้าผ้า!DR92</f>
        <v>#VALUE!</v>
      </c>
      <c r="AM83" s="3" t="e">
        <f>[2]หน้าผ้า!DS92</f>
        <v>#VALUE!</v>
      </c>
      <c r="AN83" s="3" t="e">
        <f>[2]หน้าผ้า!DT92</f>
        <v>#VALUE!</v>
      </c>
      <c r="AO83" s="3" t="e">
        <f>[2]หน้าผ้า!DU92</f>
        <v>#VALUE!</v>
      </c>
      <c r="AP83" s="3" t="e">
        <f>[2]หน้าผ้า!DP92</f>
        <v>#VALUE!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>รอART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45850</v>
      </c>
      <c r="B84" s="14" t="str">
        <f>[2]หน้าผ้า!B93</f>
        <v>MK68-000879</v>
      </c>
      <c r="C84" s="9" t="str">
        <f>[2]หน้าผ้า!E93</f>
        <v>บจก.เอพีเอ็ม อะโกร</v>
      </c>
      <c r="D84" s="13" t="str">
        <f>[2]หน้าผ้า!F93</f>
        <v>ฟีล กู๊ด พี6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45898</v>
      </c>
      <c r="U84" s="11">
        <f>[2]หน้าผ้า!AA93</f>
        <v>4000</v>
      </c>
      <c r="V84" s="10">
        <f>[2]หน้าผ้า!AJ93</f>
        <v>0</v>
      </c>
      <c r="W84" s="10">
        <f>[2]หน้าผ้า!AL93</f>
        <v>4000</v>
      </c>
      <c r="X84" s="10">
        <f>[2]หน้าผ้า!AM93</f>
        <v>0</v>
      </c>
      <c r="Y84" s="10">
        <f>[2]หน้าผ้า!AN93</f>
        <v>4200</v>
      </c>
      <c r="Z84" s="9" t="str">
        <f>[2]หน้าผ้า!AO93</f>
        <v>WSWT2025800SM</v>
      </c>
      <c r="AA84" s="8">
        <f>[2]หน้าผ้า!AQ93</f>
        <v>4414.5199999999995</v>
      </c>
      <c r="AB84" s="8">
        <f>[2]หน้าผ้า!AR93</f>
        <v>0</v>
      </c>
      <c r="AC84" s="8">
        <f>[2]หน้าผ้า!AS93</f>
        <v>4414.5199999999995</v>
      </c>
      <c r="AD84" s="8">
        <f>[2]หน้าผ้า!AT93</f>
        <v>0</v>
      </c>
      <c r="AE84" s="8">
        <f>[2]หน้าผ้า!AU93</f>
        <v>4414.5199999999995</v>
      </c>
      <c r="AF84" s="8">
        <f>[2]หน้าผ้า!AI93</f>
        <v>0</v>
      </c>
      <c r="AG84" s="1" t="str">
        <f>[3]หน้าผ้า!DC96</f>
        <v>รอแบบ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45898</v>
      </c>
      <c r="AK84" s="3">
        <f>[2]หน้าผ้า!DQ93</f>
        <v>45894</v>
      </c>
      <c r="AL84" s="3">
        <f>[2]หน้าผ้า!DR93</f>
        <v>45887</v>
      </c>
      <c r="AM84" s="3">
        <f>[2]หน้าผ้า!DS93</f>
        <v>45895</v>
      </c>
      <c r="AN84" s="3">
        <f>[2]หน้าผ้า!DT93</f>
        <v>45896</v>
      </c>
      <c r="AO84" s="3">
        <f>[2]หน้าผ้า!DU93</f>
        <v>45897</v>
      </c>
      <c r="AP84" s="3">
        <f>[2]หน้าผ้า!DP93</f>
        <v>45893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 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333.54151111111111</v>
      </c>
    </row>
    <row r="85" spans="1:56" ht="27.75" customHeight="1" x14ac:dyDescent="0.45">
      <c r="A85" s="3">
        <f>[2]หน้าผ้า!C94</f>
        <v>45873</v>
      </c>
      <c r="B85" s="14" t="str">
        <f>[2]หน้าผ้า!B94</f>
        <v>MK68-000963</v>
      </c>
      <c r="C85" s="9" t="str">
        <f>[2]หน้าผ้า!E94</f>
        <v>บจก.เอพีเอ็ม อะโกร</v>
      </c>
      <c r="D85" s="13" t="str">
        <f>[2]หน้าผ้า!F94</f>
        <v>ยู-ฟีด ดี3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ใส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>
        <f>[2]หน้าผ้า!X94</f>
        <v>45898</v>
      </c>
      <c r="U85" s="11">
        <f>[2]หน้าผ้า!AA94</f>
        <v>4000</v>
      </c>
      <c r="V85" s="10">
        <f>[2]หน้าผ้า!AJ94</f>
        <v>0</v>
      </c>
      <c r="W85" s="10">
        <f>[2]หน้าผ้า!AL94</f>
        <v>4000</v>
      </c>
      <c r="X85" s="10">
        <f>[2]หน้าผ้า!AM94</f>
        <v>0</v>
      </c>
      <c r="Y85" s="10">
        <f>[2]หน้าผ้า!AN94</f>
        <v>4200</v>
      </c>
      <c r="Z85" s="9" t="str">
        <f>[2]หน้าผ้า!AO94</f>
        <v>WSWT2025800SM</v>
      </c>
      <c r="AA85" s="8">
        <f>[2]หน้าผ้า!AQ94</f>
        <v>4414.5199999999995</v>
      </c>
      <c r="AB85" s="8">
        <f>[2]หน้าผ้า!AR94</f>
        <v>0</v>
      </c>
      <c r="AC85" s="8">
        <f>[2]หน้าผ้า!AS94</f>
        <v>4414.5199999999995</v>
      </c>
      <c r="AD85" s="8">
        <f>[2]หน้าผ้า!AT94</f>
        <v>0</v>
      </c>
      <c r="AE85" s="8">
        <f>[2]หน้าผ้า!AU94</f>
        <v>4414.5199999999995</v>
      </c>
      <c r="AF85" s="8" t="str">
        <f>[2]หน้าผ้า!AI94</f>
        <v>ห้ามเกิน-ขาดได้5%</v>
      </c>
      <c r="AG85" s="1" t="str">
        <f>[3]หน้าผ้า!DC97</f>
        <v>รอแบบ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45898</v>
      </c>
      <c r="AK85" s="3">
        <f>[2]หน้าผ้า!DQ94</f>
        <v>45894</v>
      </c>
      <c r="AL85" s="3">
        <f>[2]หน้าผ้า!DR94</f>
        <v>45887</v>
      </c>
      <c r="AM85" s="3">
        <f>[2]หน้าผ้า!DS94</f>
        <v>45895</v>
      </c>
      <c r="AN85" s="3">
        <f>[2]หน้าผ้า!DT94</f>
        <v>45896</v>
      </c>
      <c r="AO85" s="3">
        <f>[2]หน้าผ้า!DU94</f>
        <v>45897</v>
      </c>
      <c r="AP85" s="3">
        <f>[2]หน้าผ้า!DP94</f>
        <v>45893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333.54151111111111</v>
      </c>
    </row>
    <row r="86" spans="1:56" ht="27.75" customHeight="1" x14ac:dyDescent="0.45">
      <c r="A86" s="3" t="str">
        <f>[2]หน้าผ้า!C95</f>
        <v>ประมาณการ</v>
      </c>
      <c r="B86" s="14" t="str">
        <f>[2]หน้าผ้า!B95</f>
        <v>ประมาณการ</v>
      </c>
      <c r="C86" s="9" t="str">
        <f>[2]หน้าผ้า!E95</f>
        <v>บจก.อินเทคค์ โกลบอล</v>
      </c>
      <c r="D86" s="13" t="str">
        <f>[2]หน้าผ้า!F95</f>
        <v>รอแบบ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>
        <f>[2]หน้าผ้า!X95</f>
        <v>45899</v>
      </c>
      <c r="U86" s="11">
        <f>[2]หน้าผ้า!AA95</f>
        <v>100000</v>
      </c>
      <c r="V86" s="10">
        <f>[2]หน้าผ้า!AJ95</f>
        <v>0</v>
      </c>
      <c r="W86" s="10">
        <f>[2]หน้าผ้า!AL95</f>
        <v>100000</v>
      </c>
      <c r="X86" s="10">
        <f>[2]หน้าผ้า!AM95</f>
        <v>0</v>
      </c>
      <c r="Y86" s="10">
        <f>[2]หน้าผ้า!AN95</f>
        <v>105000</v>
      </c>
      <c r="Z86" s="9" t="str">
        <f>[2]หน้าผ้า!AO95</f>
        <v>WSWT2025800SM</v>
      </c>
      <c r="AA86" s="8">
        <f>[2]หน้าผ้า!AQ95</f>
        <v>104775.00000000001</v>
      </c>
      <c r="AB86" s="8">
        <f>[2]หน้าผ้า!AR95</f>
        <v>0</v>
      </c>
      <c r="AC86" s="8">
        <f>[2]หน้าผ้า!AS95</f>
        <v>104775.00000000001</v>
      </c>
      <c r="AD86" s="8">
        <f>[2]หน้าผ้า!AT95</f>
        <v>0</v>
      </c>
      <c r="AE86" s="8">
        <f>[2]หน้าผ้า!AU95</f>
        <v>104775.00000000001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45899</v>
      </c>
      <c r="AK86" s="3">
        <f>[2]หน้าผ้า!DQ95</f>
        <v>45895</v>
      </c>
      <c r="AL86" s="3">
        <f>[2]หน้าผ้า!DR95</f>
        <v>45888</v>
      </c>
      <c r="AM86" s="3">
        <f>[2]หน้าผ้า!DS95</f>
        <v>45896</v>
      </c>
      <c r="AN86" s="3">
        <f>[2]หน้าผ้า!DT95</f>
        <v>45897</v>
      </c>
      <c r="AO86" s="3">
        <f>[2]หน้าผ้า!DU95</f>
        <v>45898</v>
      </c>
      <c r="AP86" s="3">
        <f>[2]หน้าผ้า!DP95</f>
        <v>45894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>รอART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7916.333333333333</v>
      </c>
    </row>
    <row r="87" spans="1:56" ht="27.75" customHeight="1" x14ac:dyDescent="0.45">
      <c r="A87" s="3" t="str">
        <f>[2]หน้าผ้า!C96</f>
        <v>ประมาณการ</v>
      </c>
      <c r="B87" s="14" t="str">
        <f>[2]หน้าผ้า!B96</f>
        <v>ประมาณการ</v>
      </c>
      <c r="C87" s="9" t="str">
        <f>[2]หน้าผ้า!E96</f>
        <v>บจก.เอสพีเอ็ม อาหารสัตว์</v>
      </c>
      <c r="D87" s="13" t="str">
        <f>[2]หน้าผ้า!F96</f>
        <v>รอแบบ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45925</v>
      </c>
      <c r="U87" s="11">
        <f>[2]หน้าผ้า!AA96</f>
        <v>20000</v>
      </c>
      <c r="V87" s="10">
        <f>[2]หน้าผ้า!AJ96</f>
        <v>0</v>
      </c>
      <c r="W87" s="10">
        <f>[2]หน้าผ้า!AL96</f>
        <v>20000</v>
      </c>
      <c r="X87" s="10">
        <f>[2]หน้าผ้า!AM96</f>
        <v>0</v>
      </c>
      <c r="Y87" s="10">
        <f>[2]หน้าผ้า!AN96</f>
        <v>21000</v>
      </c>
      <c r="Z87" s="9" t="str">
        <f>[2]หน้าผ้า!AO96</f>
        <v>WSWT2025800SM</v>
      </c>
      <c r="AA87" s="8">
        <f>[2]หน้าผ้า!AQ96</f>
        <v>22072.6</v>
      </c>
      <c r="AB87" s="8">
        <f>[2]หน้าผ้า!AR96</f>
        <v>0</v>
      </c>
      <c r="AC87" s="8">
        <f>[2]หน้าผ้า!AS96</f>
        <v>22072.6</v>
      </c>
      <c r="AD87" s="8">
        <f>[2]หน้าผ้า!AT96</f>
        <v>0</v>
      </c>
      <c r="AE87" s="8">
        <f>[2]หน้าผ้า!AU96</f>
        <v>22072.6</v>
      </c>
      <c r="AF87" s="8">
        <f>[2]หน้าผ้า!AI96</f>
        <v>0</v>
      </c>
      <c r="AG87" s="1" t="str">
        <f>[3]หน้าผ้า!DC99</f>
        <v>พร้อมส่ง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45925</v>
      </c>
      <c r="AK87" s="3">
        <f>[2]หน้าผ้า!DQ96</f>
        <v>45921</v>
      </c>
      <c r="AL87" s="3">
        <f>[2]หน้าผ้า!DR96</f>
        <v>45914</v>
      </c>
      <c r="AM87" s="3">
        <f>[2]หน้าผ้า!DS96</f>
        <v>45922</v>
      </c>
      <c r="AN87" s="3">
        <f>[2]หน้าผ้า!DT96</f>
        <v>45923</v>
      </c>
      <c r="AO87" s="3">
        <f>[2]หน้าผ้า!DU96</f>
        <v>45924</v>
      </c>
      <c r="AP87" s="3">
        <f>[2]หน้าผ้า!DP96</f>
        <v>45920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>รอART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1667.7075555555555</v>
      </c>
    </row>
    <row r="88" spans="1:56" ht="27.75" customHeight="1" x14ac:dyDescent="0.45">
      <c r="A88" s="3" t="str">
        <f>[2]หน้าผ้า!C97</f>
        <v>ประมาณการ</v>
      </c>
      <c r="B88" s="14" t="str">
        <f>[2]หน้าผ้า!B97</f>
        <v>ประมาณการ</v>
      </c>
      <c r="C88" s="9" t="str">
        <f>[2]หน้าผ้า!E97</f>
        <v>บจก.ไทยธรรมดี</v>
      </c>
      <c r="D88" s="13" t="str">
        <f>[2]หน้าผ้า!F97</f>
        <v>รอแบบ</v>
      </c>
      <c r="E88" s="9">
        <f>[2]หน้าผ้า!G97</f>
        <v>20</v>
      </c>
      <c r="F88" s="9">
        <f>[2]หน้าผ้า!H97</f>
        <v>37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97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</v>
      </c>
      <c r="T88" s="12">
        <f>[2]หน้าผ้า!X97</f>
        <v>45925</v>
      </c>
      <c r="U88" s="11">
        <f>[2]หน้าผ้า!AA97</f>
        <v>20000</v>
      </c>
      <c r="V88" s="10">
        <f>[2]หน้าผ้า!AJ97</f>
        <v>0</v>
      </c>
      <c r="W88" s="10">
        <f>[2]หน้าผ้า!AL97</f>
        <v>20000</v>
      </c>
      <c r="X88" s="10">
        <f>[2]หน้าผ้า!AM97</f>
        <v>0</v>
      </c>
      <c r="Y88" s="10">
        <f>[2]หน้าผ้า!AN97</f>
        <v>21000</v>
      </c>
      <c r="Z88" s="9" t="str">
        <f>[2]หน้าผ้า!AO97</f>
        <v>WSWT2025800SM</v>
      </c>
      <c r="AA88" s="8">
        <f>[2]หน้าผ้า!AQ97</f>
        <v>21513.800000000003</v>
      </c>
      <c r="AB88" s="8">
        <f>[2]หน้าผ้า!AR97</f>
        <v>0</v>
      </c>
      <c r="AC88" s="8">
        <f>[2]หน้าผ้า!AS97</f>
        <v>21513.800000000003</v>
      </c>
      <c r="AD88" s="8">
        <f>[2]หน้าผ้า!AT97</f>
        <v>0</v>
      </c>
      <c r="AE88" s="8">
        <f>[2]หน้าผ้า!AU97</f>
        <v>21513.800000000003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45925</v>
      </c>
      <c r="AK88" s="3">
        <f>[2]หน้าผ้า!DQ97</f>
        <v>45921</v>
      </c>
      <c r="AL88" s="3">
        <f>[2]หน้าผ้า!DR97</f>
        <v>45914</v>
      </c>
      <c r="AM88" s="3">
        <f>[2]หน้าผ้า!DS97</f>
        <v>45922</v>
      </c>
      <c r="AN88" s="3">
        <f>[2]หน้าผ้า!DT97</f>
        <v>45923</v>
      </c>
      <c r="AO88" s="3">
        <f>[2]หน้าผ้า!DU97</f>
        <v>45924</v>
      </c>
      <c r="AP88" s="3">
        <f>[2]หน้าผ้า!DP97</f>
        <v>45920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>รอART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1625.4871111111113</v>
      </c>
    </row>
    <row r="89" spans="1:56" ht="27.75" customHeight="1" x14ac:dyDescent="0.45">
      <c r="A89" s="3">
        <f>[2]หน้าผ้า!C98</f>
        <v>45877</v>
      </c>
      <c r="B89" s="14" t="str">
        <f>[2]หน้าผ้า!B98</f>
        <v>MK68-000990</v>
      </c>
      <c r="C89" s="9" t="str">
        <f>[2]หน้าผ้า!E98</f>
        <v>บจก.เอสพีเอ็ม อาหารสัตว์</v>
      </c>
      <c r="D89" s="13" t="str">
        <f>[2]หน้าผ้า!F98</f>
        <v>SW 441 PLUS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 t="str">
        <f>[2]หน้าผ้า!X98</f>
        <v>รอแจ้ง</v>
      </c>
      <c r="U89" s="11">
        <f>[2]หน้าผ้า!AA98</f>
        <v>10000</v>
      </c>
      <c r="V89" s="10">
        <f>[2]หน้าผ้า!AJ98</f>
        <v>0</v>
      </c>
      <c r="W89" s="10">
        <f>[2]หน้าผ้า!AL98</f>
        <v>10000</v>
      </c>
      <c r="X89" s="10">
        <f>[2]หน้าผ้า!AM98</f>
        <v>0</v>
      </c>
      <c r="Y89" s="10">
        <f>[2]หน้าผ้า!AN98</f>
        <v>10500</v>
      </c>
      <c r="Z89" s="9" t="str">
        <f>[2]หน้าผ้า!AO98</f>
        <v>WSWT2025800SM</v>
      </c>
      <c r="AA89" s="8">
        <f>[2]หน้าผ้า!AQ98</f>
        <v>11036.3</v>
      </c>
      <c r="AB89" s="8">
        <f>[2]หน้าผ้า!AR98</f>
        <v>0</v>
      </c>
      <c r="AC89" s="8">
        <f>[2]หน้าผ้า!AS98</f>
        <v>11036.3</v>
      </c>
      <c r="AD89" s="8">
        <f>[2]หน้าผ้า!AT98</f>
        <v>0</v>
      </c>
      <c r="AE89" s="8">
        <f>[2]หน้าผ้า!AU98</f>
        <v>11036.3</v>
      </c>
      <c r="AF89" s="8">
        <f>[2]หน้าผ้า!AI98</f>
        <v>0</v>
      </c>
      <c r="AG89" s="1" t="str">
        <f>[3]หน้าผ้า!DC101</f>
        <v>รอแบบ</v>
      </c>
      <c r="AH89" s="1" t="str">
        <f>[2]หน้าผ้า!DL98</f>
        <v>P6</v>
      </c>
      <c r="AI89" s="1">
        <f>[2]หน้าผ้า!DM98</f>
        <v>4</v>
      </c>
      <c r="AJ89" s="3" t="str">
        <f>[2]หน้าผ้า!DN98</f>
        <v>รอแจ้ง</v>
      </c>
      <c r="AK89" s="3" t="e">
        <f>[2]หน้าผ้า!DQ98</f>
        <v>#VALUE!</v>
      </c>
      <c r="AL89" s="3" t="e">
        <f>[2]หน้าผ้า!DR98</f>
        <v>#VALUE!</v>
      </c>
      <c r="AM89" s="3" t="e">
        <f>[2]หน้าผ้า!DS98</f>
        <v>#VALUE!</v>
      </c>
      <c r="AN89" s="3" t="e">
        <f>[2]หน้าผ้า!DT98</f>
        <v>#VALUE!</v>
      </c>
      <c r="AO89" s="3" t="e">
        <f>[2]หน้าผ้า!DU98</f>
        <v>#VALUE!</v>
      </c>
      <c r="AP89" s="3" t="e">
        <f>[2]หน้าผ้า!DP98</f>
        <v>#VALUE!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>รอART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833.85377777777774</v>
      </c>
    </row>
    <row r="90" spans="1:56" ht="27.75" customHeight="1" x14ac:dyDescent="0.45">
      <c r="A90" s="3">
        <f>[2]หน้าผ้า!C99</f>
        <v>45857</v>
      </c>
      <c r="B90" s="14" t="str">
        <f>[2]หน้าผ้า!B99</f>
        <v>MK68-000902</v>
      </c>
      <c r="C90" s="9" t="str">
        <f>[2]หน้าผ้า!E99</f>
        <v>บจก.อินเทคค์ โกลบอล</v>
      </c>
      <c r="D90" s="13" t="str">
        <f>[2]หน้าผ้า!F99</f>
        <v>เพอเฟคค์ 000</v>
      </c>
      <c r="E90" s="9">
        <f>[2]หน้าผ้า!G99</f>
        <v>20</v>
      </c>
      <c r="F90" s="9">
        <f>[2]หน้าผ้า!H99</f>
        <v>36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จับจีบ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มัด80 ใช้สายรัด</v>
      </c>
      <c r="T90" s="12" t="str">
        <f>[2]หน้าผ้า!X99</f>
        <v>รอแจ้ง</v>
      </c>
      <c r="U90" s="11">
        <f>[2]หน้าผ้า!AA99</f>
        <v>120</v>
      </c>
      <c r="V90" s="10">
        <f>[2]หน้าผ้า!AJ99</f>
        <v>0</v>
      </c>
      <c r="W90" s="10">
        <f>[2]หน้าผ้า!AL99</f>
        <v>120</v>
      </c>
      <c r="X90" s="10">
        <f>[2]หน้าผ้า!AM99</f>
        <v>11000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รอแจ้ง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45873</v>
      </c>
      <c r="B91" s="14" t="str">
        <f>[2]หน้าผ้า!B100</f>
        <v>MK68-000961</v>
      </c>
      <c r="C91" s="9" t="str">
        <f>[2]หน้าผ้า!E100</f>
        <v>บจก.เอพีเอ็ม อะโกร</v>
      </c>
      <c r="D91" s="13" t="str">
        <f>[2]หน้าผ้า!F100</f>
        <v>U-FEED U2(เอส)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 t="str">
        <f>[2]หน้าผ้า!X100</f>
        <v>รอแจ้ง</v>
      </c>
      <c r="U91" s="11">
        <f>[2]หน้าผ้า!AA100</f>
        <v>4000</v>
      </c>
      <c r="V91" s="10">
        <f>[2]หน้าผ้า!AJ100</f>
        <v>0</v>
      </c>
      <c r="W91" s="10">
        <f>[2]หน้าผ้า!AL100</f>
        <v>4000</v>
      </c>
      <c r="X91" s="10">
        <f>[2]หน้าผ้า!AM100</f>
        <v>0</v>
      </c>
      <c r="Y91" s="10">
        <f>[2]หน้าผ้า!AN100</f>
        <v>4200</v>
      </c>
      <c r="Z91" s="9" t="str">
        <f>[2]หน้าผ้า!AO100</f>
        <v>WSWT2025800SM</v>
      </c>
      <c r="AA91" s="8">
        <f>[2]หน้าผ้า!AQ100</f>
        <v>4414.5199999999995</v>
      </c>
      <c r="AB91" s="8">
        <f>[2]หน้าผ้า!AR100</f>
        <v>0</v>
      </c>
      <c r="AC91" s="8">
        <f>[2]หน้าผ้า!AS100</f>
        <v>4414.5199999999995</v>
      </c>
      <c r="AD91" s="8">
        <f>[2]หน้าผ้า!AT100</f>
        <v>0</v>
      </c>
      <c r="AE91" s="8">
        <f>[2]หน้าผ้า!AU100</f>
        <v>4414.5199999999995</v>
      </c>
      <c r="AF91" s="8" t="str">
        <f>[2]หน้าผ้า!AI100</f>
        <v>ห้ามเกิน-ขาดได้5%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333.54151111111111</v>
      </c>
    </row>
    <row r="92" spans="1:56" ht="27.75" customHeight="1" x14ac:dyDescent="0.45">
      <c r="A92" s="3" t="str">
        <f>[2]หน้าผ้า!C101</f>
        <v>ประมาณการ</v>
      </c>
      <c r="B92" s="14" t="str">
        <f>[2]หน้าผ้า!B101</f>
        <v>ประมาณการ</v>
      </c>
      <c r="C92" s="9" t="str">
        <f>[2]หน้าผ้า!E101</f>
        <v>บจก.ซันฟีด</v>
      </c>
      <c r="D92" s="13" t="str">
        <f>[2]หน้าผ้า!F101</f>
        <v>รอแบบ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+</v>
      </c>
      <c r="K92" s="9">
        <f>[2]หน้าผ้า!N101</f>
        <v>0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 xml:space="preserve">300กระสอบแบนเต็มใบ </v>
      </c>
      <c r="T92" s="12" t="str">
        <f>[2]หน้าผ้า!X101</f>
        <v>รอแจ้ง</v>
      </c>
      <c r="U92" s="11">
        <f>[2]หน้าผ้า!AA101</f>
        <v>100000</v>
      </c>
      <c r="V92" s="10">
        <f>[2]หน้าผ้า!AJ101</f>
        <v>0</v>
      </c>
      <c r="W92" s="10">
        <f>[2]หน้าผ้า!AL101</f>
        <v>100000</v>
      </c>
      <c r="X92" s="10">
        <f>[2]หน้าผ้า!AM101</f>
        <v>0</v>
      </c>
      <c r="Y92" s="10">
        <f>[2]หน้าผ้า!AN101</f>
        <v>105000</v>
      </c>
      <c r="Z92" s="9" t="str">
        <f>[2]หน้าผ้า!AO101</f>
        <v>WSWT2025800SM</v>
      </c>
      <c r="AA92" s="8">
        <f>[2]หน้าผ้า!AQ101</f>
        <v>110363</v>
      </c>
      <c r="AB92" s="8">
        <f>[2]หน้าผ้า!AR101</f>
        <v>0</v>
      </c>
      <c r="AC92" s="8">
        <f>[2]หน้าผ้า!AS101</f>
        <v>110363</v>
      </c>
      <c r="AD92" s="8">
        <f>[2]หน้าผ้า!AT101</f>
        <v>0</v>
      </c>
      <c r="AE92" s="8">
        <f>[2]หน้าผ้า!AU101</f>
        <v>110363</v>
      </c>
      <c r="AF92" s="8">
        <f>[2]หน้าผ้า!AI101</f>
        <v>0</v>
      </c>
      <c r="AG92" s="1" t="str">
        <f>[3]หน้าผ้า!DC104</f>
        <v>รอตัด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>รอART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8338.5377777777776</v>
      </c>
    </row>
    <row r="93" spans="1:56" ht="27.75" customHeight="1" x14ac:dyDescent="0.45">
      <c r="A93" s="3">
        <f>[2]หน้าผ้า!C102</f>
        <v>45825</v>
      </c>
      <c r="B93" s="14" t="str">
        <f>[2]หน้าผ้า!B102</f>
        <v>MK68-000796</v>
      </c>
      <c r="C93" s="9" t="str">
        <f>[2]หน้าผ้า!E102</f>
        <v>บจก.อินเทคค์ โกลบอล</v>
      </c>
      <c r="D93" s="13" t="str">
        <f>[2]หน้าผ้า!F102</f>
        <v>เฟิร์สช้อย 911</v>
      </c>
      <c r="E93" s="9">
        <f>[2]หน้าผ้า!G102</f>
        <v>20</v>
      </c>
      <c r="F93" s="9">
        <f>[2]หน้าผ้า!H102</f>
        <v>36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จับจีบ4"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มัด80 ใช้สายรัด</v>
      </c>
      <c r="T93" s="12" t="str">
        <f>[2]หน้าผ้า!X102</f>
        <v>รอแจ้ง</v>
      </c>
      <c r="U93" s="11">
        <f>[2]หน้าผ้า!AA102</f>
        <v>127</v>
      </c>
      <c r="V93" s="10">
        <f>[2]หน้าผ้า!AJ102</f>
        <v>0</v>
      </c>
      <c r="W93" s="10">
        <f>[2]หน้าผ้า!AL102</f>
        <v>127</v>
      </c>
      <c r="X93" s="10">
        <f>[2]หน้าผ้า!AM102</f>
        <v>6000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พร้อมส่ง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45825</v>
      </c>
      <c r="B94" s="14" t="str">
        <f>[2]หน้าผ้า!B103</f>
        <v>MK68-000801</v>
      </c>
      <c r="C94" s="9" t="str">
        <f>[2]หน้าผ้า!E103</f>
        <v>บจก.อินเทคค์ โกลบอล</v>
      </c>
      <c r="D94" s="13" t="str">
        <f>[2]หน้าผ้า!F103</f>
        <v>สุบรรณ 111</v>
      </c>
      <c r="E94" s="9">
        <f>[2]หน้าผ้า!G103</f>
        <v>20</v>
      </c>
      <c r="F94" s="9">
        <f>[2]หน้าผ้า!H103</f>
        <v>36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จับจีบ3.5"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มัด80 ใช้สายรัด</v>
      </c>
      <c r="T94" s="12" t="str">
        <f>[2]หน้าผ้า!X103</f>
        <v>รอแจ้ง</v>
      </c>
      <c r="U94" s="11">
        <f>[2]หน้าผ้า!AA103</f>
        <v>894</v>
      </c>
      <c r="V94" s="10">
        <f>[2]หน้าผ้า!AJ103</f>
        <v>525</v>
      </c>
      <c r="W94" s="10">
        <f>[2]หน้าผ้า!AL103</f>
        <v>369</v>
      </c>
      <c r="X94" s="10">
        <f>[2]หน้าผ้า!AM103</f>
        <v>6000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4</v>
      </c>
      <c r="AJ94" s="3" t="str">
        <f>[2]หน้าผ้า!DN103</f>
        <v>รอแจ้ง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 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45796</v>
      </c>
      <c r="B95" s="14" t="str">
        <f>[2]หน้าผ้า!B104</f>
        <v>MK68-000675</v>
      </c>
      <c r="C95" s="9" t="str">
        <f>[2]หน้าผ้า!E104</f>
        <v>บจก.อินเทคค์ โกลบอล</v>
      </c>
      <c r="D95" s="13" t="str">
        <f>[2]หน้าผ้า!F104</f>
        <v>เพอเฟคค์ 914</v>
      </c>
      <c r="E95" s="9">
        <f>[2]หน้าผ้า!G104</f>
        <v>20</v>
      </c>
      <c r="F95" s="9">
        <f>[2]หน้าผ้า!H104</f>
        <v>36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จับจีบ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มัด80 ใช้สายรัด</v>
      </c>
      <c r="T95" s="12" t="str">
        <f>[2]หน้าผ้า!X104</f>
        <v>รอแจ้ง</v>
      </c>
      <c r="U95" s="11">
        <f>[2]หน้าผ้า!AA104</f>
        <v>3360</v>
      </c>
      <c r="V95" s="10">
        <f>[2]หน้าผ้า!AJ104</f>
        <v>0</v>
      </c>
      <c r="W95" s="10">
        <f>[2]หน้าผ้า!AL104</f>
        <v>3360</v>
      </c>
      <c r="X95" s="10">
        <f>[2]หน้าผ้า!AM104</f>
        <v>35200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รอตัด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รอแจ้ง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 t="str">
        <f>[2]หน้าผ้า!AG104</f>
        <v>2/6---6/6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45796</v>
      </c>
      <c r="B96" s="14" t="str">
        <f>[2]หน้าผ้า!B105</f>
        <v>MK68-000671</v>
      </c>
      <c r="C96" s="9" t="str">
        <f>[2]หน้าผ้า!E105</f>
        <v>บจก.อินเทคค์ โกลบอล</v>
      </c>
      <c r="D96" s="13" t="str">
        <f>[2]หน้าผ้า!F105</f>
        <v>เฟิร์สช้อย 902</v>
      </c>
      <c r="E96" s="9">
        <f>[2]หน้าผ้า!G105</f>
        <v>20</v>
      </c>
      <c r="F96" s="9">
        <f>[2]หน้าผ้า!H105</f>
        <v>36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จับจีบ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มัด80 ใช้สายรัด</v>
      </c>
      <c r="T96" s="12" t="str">
        <f>[2]หน้าผ้า!X105</f>
        <v>รอแจ้ง</v>
      </c>
      <c r="U96" s="11">
        <f>[2]หน้าผ้า!AA105</f>
        <v>366</v>
      </c>
      <c r="V96" s="10">
        <f>[2]หน้าผ้า!AJ105</f>
        <v>0</v>
      </c>
      <c r="W96" s="10">
        <f>[2]หน้าผ้า!AL105</f>
        <v>366</v>
      </c>
      <c r="X96" s="10">
        <f>[2]หน้าผ้า!AM105</f>
        <v>5113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รอแจ้ง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45796</v>
      </c>
      <c r="B97" s="14" t="str">
        <f>[2]หน้าผ้า!B106</f>
        <v>MK68-000673</v>
      </c>
      <c r="C97" s="9" t="str">
        <f>[2]หน้าผ้า!E106</f>
        <v>บจก.อินเทคค์ โกลบอล</v>
      </c>
      <c r="D97" s="13" t="str">
        <f>[2]หน้าผ้า!F106</f>
        <v>เพอเฟคค์ 902</v>
      </c>
      <c r="E97" s="9">
        <f>[2]หน้าผ้า!G106</f>
        <v>20</v>
      </c>
      <c r="F97" s="9">
        <f>[2]หน้าผ้า!H106</f>
        <v>36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 t="str">
        <f>[2]หน้าผ้า!X106</f>
        <v>รอแจ้ง</v>
      </c>
      <c r="U97" s="11">
        <f>[2]หน้าผ้า!AA106</f>
        <v>302</v>
      </c>
      <c r="V97" s="10">
        <f>[2]หน้าผ้า!AJ106</f>
        <v>0</v>
      </c>
      <c r="W97" s="10">
        <f>[2]หน้าผ้า!AL106</f>
        <v>302</v>
      </c>
      <c r="X97" s="10">
        <f>[2]หน้าผ้า!AM106</f>
        <v>5300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45796</v>
      </c>
      <c r="B98" s="14" t="str">
        <f>[2]หน้าผ้า!B107</f>
        <v>MK68-000674</v>
      </c>
      <c r="C98" s="9" t="str">
        <f>[2]หน้าผ้า!E107</f>
        <v>บจก.อินเทคค์ โกลบอล</v>
      </c>
      <c r="D98" s="13" t="str">
        <f>[2]หน้าผ้า!F107</f>
        <v>เพอเฟคค์ 913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1200</v>
      </c>
      <c r="V98" s="10">
        <f>[2]หน้าผ้า!AJ107</f>
        <v>0</v>
      </c>
      <c r="W98" s="10">
        <f>[2]หน้าผ้า!AL107</f>
        <v>1200</v>
      </c>
      <c r="X98" s="10">
        <f>[2]หน้าผ้า!AM107</f>
        <v>10700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45850</v>
      </c>
      <c r="B99" s="14" t="str">
        <f>[2]หน้าผ้า!B108</f>
        <v>MK68-000877</v>
      </c>
      <c r="C99" s="9" t="str">
        <f>[2]หน้าผ้า!E108</f>
        <v>บจก.เอพีเอ็ม อะโกร</v>
      </c>
      <c r="D99" s="13" t="str">
        <f>[2]หน้าผ้า!F108</f>
        <v>ยู-ฟีด รวมหมู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 t="str">
        <f>[2]หน้าผ้า!X108</f>
        <v>รอแจ้ง</v>
      </c>
      <c r="U99" s="11">
        <f>[2]หน้าผ้า!AA108</f>
        <v>3000</v>
      </c>
      <c r="V99" s="10">
        <f>[2]หน้าผ้า!AJ108</f>
        <v>0</v>
      </c>
      <c r="W99" s="10">
        <f>[2]หน้าผ้า!AL108</f>
        <v>3000</v>
      </c>
      <c r="X99" s="10">
        <f>[2]หน้าผ้า!AM108</f>
        <v>0</v>
      </c>
      <c r="Y99" s="10">
        <f>[2]หน้าผ้า!AN108</f>
        <v>3150</v>
      </c>
      <c r="Z99" s="9" t="str">
        <f>[2]หน้าผ้า!AO108</f>
        <v>WSWT2025800SM</v>
      </c>
      <c r="AA99" s="8">
        <f>[2]หน้าผ้า!AQ108</f>
        <v>3310.89</v>
      </c>
      <c r="AB99" s="8">
        <f>[2]หน้าผ้า!AR108</f>
        <v>0</v>
      </c>
      <c r="AC99" s="8">
        <f>[2]หน้าผ้า!AS108</f>
        <v>3310.89</v>
      </c>
      <c r="AD99" s="8">
        <f>[2]หน้าผ้า!AT108</f>
        <v>0</v>
      </c>
      <c r="AE99" s="8">
        <f>[2]หน้าผ้า!AU108</f>
        <v>3310.89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250.15613333333337</v>
      </c>
    </row>
    <row r="100" spans="1:56" ht="27.75" customHeight="1" x14ac:dyDescent="0.45">
      <c r="A100" s="3">
        <f>[2]หน้าผ้า!C109</f>
        <v>45782</v>
      </c>
      <c r="B100" s="14" t="str">
        <f>[2]หน้าผ้า!B109</f>
        <v>MK68-000609</v>
      </c>
      <c r="C100" s="9" t="str">
        <f>[2]หน้าผ้า!E109</f>
        <v>บจก.เอสพีเอ็ม อาหารสัตว์</v>
      </c>
      <c r="D100" s="13" t="str">
        <f>[2]หน้าผ้า!F109</f>
        <v xml:space="preserve">SW 441 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ใส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 t="str">
        <f>[2]หน้าผ้า!X109</f>
        <v>รอแจ้ง</v>
      </c>
      <c r="U100" s="11">
        <f>[2]หน้าผ้า!AA109</f>
        <v>10000</v>
      </c>
      <c r="V100" s="10">
        <f>[2]หน้าผ้า!AJ109</f>
        <v>0</v>
      </c>
      <c r="W100" s="10">
        <f>[2]หน้าผ้า!AL109</f>
        <v>10000</v>
      </c>
      <c r="X100" s="10">
        <f>[2]หน้าผ้า!AM109</f>
        <v>0</v>
      </c>
      <c r="Y100" s="10">
        <f>[2]หน้าผ้า!AN109</f>
        <v>10500</v>
      </c>
      <c r="Z100" s="9" t="str">
        <f>[2]หน้าผ้า!AO109</f>
        <v>WSWT2025800SM</v>
      </c>
      <c r="AA100" s="8">
        <f>[2]หน้าผ้า!AQ109</f>
        <v>11036.3</v>
      </c>
      <c r="AB100" s="8">
        <f>[2]หน้าผ้า!AR109</f>
        <v>0</v>
      </c>
      <c r="AC100" s="8">
        <f>[2]หน้าผ้า!AS109</f>
        <v>11036.3</v>
      </c>
      <c r="AD100" s="8">
        <f>[2]หน้าผ้า!AT109</f>
        <v>0</v>
      </c>
      <c r="AE100" s="8">
        <f>[2]หน้าผ้า!AU109</f>
        <v>11036.3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 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833.85377777777774</v>
      </c>
    </row>
    <row r="101" spans="1:56" ht="27.75" customHeight="1" x14ac:dyDescent="0.45">
      <c r="A101" s="3">
        <f>[2]หน้าผ้า!C110</f>
        <v>45798</v>
      </c>
      <c r="B101" s="14" t="str">
        <f>[2]หน้าผ้า!B110</f>
        <v>MK68-000693</v>
      </c>
      <c r="C101" s="9" t="str">
        <f>[2]หน้าผ้า!E110</f>
        <v>บจก.เอพีเอ็ม อะโกร</v>
      </c>
      <c r="D101" s="13" t="str">
        <f>[2]หน้าผ้า!F110</f>
        <v>ฟีล กู๊ด พี07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 t="str">
        <f>[2]หน้าผ้า!X110</f>
        <v>รอแจ้ง</v>
      </c>
      <c r="U101" s="11">
        <f>[2]หน้าผ้า!AA110</f>
        <v>5000</v>
      </c>
      <c r="V101" s="10">
        <f>[2]หน้าผ้า!AJ110</f>
        <v>0</v>
      </c>
      <c r="W101" s="10">
        <f>[2]หน้าผ้า!AL110</f>
        <v>5000</v>
      </c>
      <c r="X101" s="10">
        <f>[2]หน้าผ้า!AM110</f>
        <v>0</v>
      </c>
      <c r="Y101" s="10">
        <f>[2]หน้าผ้า!AN110</f>
        <v>5250</v>
      </c>
      <c r="Z101" s="9" t="str">
        <f>[2]หน้าผ้า!AO110</f>
        <v>WSWT2025800SM</v>
      </c>
      <c r="AA101" s="8">
        <f>[2]หน้าผ้า!AQ110</f>
        <v>5518.15</v>
      </c>
      <c r="AB101" s="8">
        <f>[2]หน้าผ้า!AR110</f>
        <v>0</v>
      </c>
      <c r="AC101" s="8">
        <f>[2]หน้าผ้า!AS110</f>
        <v>5518.15</v>
      </c>
      <c r="AD101" s="8">
        <f>[2]หน้าผ้า!AT110</f>
        <v>0</v>
      </c>
      <c r="AE101" s="8">
        <f>[2]หน้าผ้า!AU110</f>
        <v>5518.15</v>
      </c>
      <c r="AF101" s="8">
        <f>[2]หน้าผ้า!AI110</f>
        <v>0</v>
      </c>
      <c r="AG101" s="1" t="str">
        <f>[3]หน้าผ้า!DC113</f>
        <v>รอตัด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 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416.92688888888887</v>
      </c>
    </row>
    <row r="102" spans="1:56" ht="27.75" customHeight="1" x14ac:dyDescent="0.45">
      <c r="A102" s="3">
        <f>[2]หน้าผ้า!C111</f>
        <v>45674</v>
      </c>
      <c r="B102" s="14" t="str">
        <f>[2]หน้าผ้า!B111</f>
        <v>MK68-000093</v>
      </c>
      <c r="C102" s="9" t="str">
        <f>[2]หน้าผ้า!E111</f>
        <v>บจก.อินเทคค์ โกลบอล</v>
      </c>
      <c r="D102" s="13" t="str">
        <f>[2]หน้าผ้า!F111</f>
        <v>เฟิร์สคลาส 902</v>
      </c>
      <c r="E102" s="9">
        <f>[2]หน้าผ้า!G111</f>
        <v>20</v>
      </c>
      <c r="F102" s="9">
        <f>[2]หน้าผ้า!H111</f>
        <v>35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97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จับจีบ4"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 t="str">
        <f>[2]หน้าผ้า!X111</f>
        <v>รอแจ้ง</v>
      </c>
      <c r="U102" s="11">
        <f>[2]หน้าผ้า!AA111</f>
        <v>152</v>
      </c>
      <c r="V102" s="10">
        <f>[2]หน้าผ้า!AJ111</f>
        <v>0</v>
      </c>
      <c r="W102" s="10">
        <f>[2]หน้าผ้า!AL111</f>
        <v>152</v>
      </c>
      <c r="X102" s="10">
        <f>[2]หน้าผ้า!AM111</f>
        <v>6000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5987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 t="str">
        <f>[2]หน้าผ้า!AG111</f>
        <v>ลบสี 5040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45611</v>
      </c>
      <c r="B103" s="14" t="str">
        <f>[2]หน้าผ้า!B112</f>
        <v>MK67-001532</v>
      </c>
      <c r="C103" s="9" t="str">
        <f>[2]หน้าผ้า!E112</f>
        <v>บจก.อินเทคค์ โกลบอล</v>
      </c>
      <c r="D103" s="13" t="str">
        <f>[2]หน้าผ้า!F112</f>
        <v>เฟิร์สช้อย 903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 t="str">
        <f>[2]หน้าผ้า!X112</f>
        <v>รอแจ้ง</v>
      </c>
      <c r="U103" s="11">
        <f>[2]หน้าผ้า!AA112</f>
        <v>117</v>
      </c>
      <c r="V103" s="10">
        <f>[2]หน้าผ้า!AJ112</f>
        <v>0</v>
      </c>
      <c r="W103" s="10">
        <f>[2]หน้าผ้า!AL112</f>
        <v>117</v>
      </c>
      <c r="X103" s="10">
        <f>[2]หน้าผ้า!AM112</f>
        <v>10065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45523</v>
      </c>
      <c r="B104" s="14" t="str">
        <f>[2]หน้าผ้า!B113</f>
        <v>MK67-001153</v>
      </c>
      <c r="C104" s="9" t="str">
        <f>[2]หน้าผ้า!E113</f>
        <v>บจก.อินเทคค์ โกลบอล</v>
      </c>
      <c r="D104" s="13" t="str">
        <f>[2]หน้าผ้า!F113</f>
        <v>สุบรรณ 777</v>
      </c>
      <c r="E104" s="9">
        <f>[2]หน้าผ้า!G113</f>
        <v>20</v>
      </c>
      <c r="F104" s="9">
        <f>[2]หน้าผ้า!H113</f>
        <v>36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 t="str">
        <f>[2]หน้าผ้า!X113</f>
        <v>รอแจ้ง</v>
      </c>
      <c r="U104" s="11">
        <f>[2]หน้าผ้า!AA113</f>
        <v>1260</v>
      </c>
      <c r="V104" s="10">
        <f>[2]หน้าผ้า!AJ113</f>
        <v>0</v>
      </c>
      <c r="W104" s="10">
        <f>[2]หน้าผ้า!AL113</f>
        <v>1260</v>
      </c>
      <c r="X104" s="10">
        <f>[2]หน้าผ้า!AM113</f>
        <v>11095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45523</v>
      </c>
      <c r="B105" s="14" t="str">
        <f>[2]หน้าผ้า!B114</f>
        <v>MK67-001153</v>
      </c>
      <c r="C105" s="9" t="str">
        <f>[2]หน้าผ้า!E114</f>
        <v>บจก.อินเทคค์ โกลบอล</v>
      </c>
      <c r="D105" s="13" t="str">
        <f>[2]หน้าผ้า!F114</f>
        <v>สุบรรณ 666</v>
      </c>
      <c r="E105" s="9">
        <f>[2]หน้าผ้า!G114</f>
        <v>20</v>
      </c>
      <c r="F105" s="9">
        <f>[2]หน้าผ้า!H114</f>
        <v>36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มัด80 ใช้สายรัด</v>
      </c>
      <c r="T105" s="12" t="str">
        <f>[2]หน้าผ้า!X114</f>
        <v>รอแจ้ง</v>
      </c>
      <c r="U105" s="11">
        <f>[2]หน้าผ้า!AA114</f>
        <v>89</v>
      </c>
      <c r="V105" s="10">
        <f>[2]หน้าผ้า!AJ114</f>
        <v>0</v>
      </c>
      <c r="W105" s="10">
        <f>[2]หน้าผ้า!AL114</f>
        <v>89</v>
      </c>
      <c r="X105" s="10">
        <f>[2]หน้าผ้า!AM114</f>
        <v>11180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45799</v>
      </c>
      <c r="B106" s="14" t="str">
        <f>[2]หน้าผ้า!B115</f>
        <v>MK68-000694</v>
      </c>
      <c r="C106" s="9" t="str">
        <f>[2]หน้าผ้า!E115</f>
        <v>บจก.เอ.เจ.ฟาร์ม่าแล็บ</v>
      </c>
      <c r="D106" s="13" t="str">
        <f>[2]หน้าผ้า!F115</f>
        <v>เบส-มิน</v>
      </c>
      <c r="E106" s="9">
        <f>[2]หน้าผ้า!G115</f>
        <v>20</v>
      </c>
      <c r="F106" s="9">
        <f>[2]หน้าผ้า!H115</f>
        <v>34</v>
      </c>
      <c r="G106" s="9" t="str">
        <f>[2]หน้าผ้า!I115</f>
        <v>ขาว</v>
      </c>
      <c r="H106" s="9" t="str">
        <f>[2]หน้าผ้า!J115</f>
        <v>ใส</v>
      </c>
      <c r="I106" s="9">
        <f>[2]หน้าผ้า!L115</f>
        <v>95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จับจีบ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</v>
      </c>
      <c r="T106" s="12" t="str">
        <f>[2]หน้าผ้า!X115</f>
        <v>รอส่ง</v>
      </c>
      <c r="U106" s="11">
        <f>[2]หน้าผ้า!AA115</f>
        <v>4000</v>
      </c>
      <c r="V106" s="10">
        <f>[2]หน้าผ้า!AJ115</f>
        <v>3840</v>
      </c>
      <c r="W106" s="10">
        <f>[2]หน้าผ้า!AL115</f>
        <v>160</v>
      </c>
      <c r="X106" s="10">
        <f>[2]หน้าผ้า!AM115</f>
        <v>8450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 t="str">
        <f>[2]หน้าผ้า!AI115</f>
        <v>ห้ามขาด-ห้ามเกิน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รอส่ง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45741</v>
      </c>
      <c r="B107" s="14" t="str">
        <f>[2]หน้าผ้า!B116</f>
        <v>MK68-000452</v>
      </c>
      <c r="C107" s="9" t="str">
        <f>[2]หน้าผ้า!E116</f>
        <v>บจก.เอพีเอ็ม อะโกร</v>
      </c>
      <c r="D107" s="13" t="str">
        <f>[2]หน้าผ้า!F116</f>
        <v>วี-ฟีด วี 07</v>
      </c>
      <c r="E107" s="9">
        <f>[2]หน้าผ้า!G116</f>
        <v>20</v>
      </c>
      <c r="F107" s="9">
        <f>[2]หน้าผ้า!H116</f>
        <v>38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 t="str">
        <f>[2]หน้าผ้า!X116</f>
        <v>รอส่ง</v>
      </c>
      <c r="U107" s="11">
        <f>[2]หน้าผ้า!AA116</f>
        <v>4000</v>
      </c>
      <c r="V107" s="10">
        <f>[2]หน้าผ้า!AJ116</f>
        <v>3857</v>
      </c>
      <c r="W107" s="10">
        <f>[2]หน้าผ้า!AL116</f>
        <v>143</v>
      </c>
      <c r="X107" s="10">
        <f>[2]หน้าผ้า!AM116</f>
        <v>4200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รอส่ง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 t="str">
        <f>[2]หน้าผ้า!AG116</f>
        <v>มีลบสี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45720</v>
      </c>
      <c r="B108" s="14" t="str">
        <f>[2]หน้าผ้า!B117</f>
        <v>ใบรับคำสั่งซื้อ</v>
      </c>
      <c r="C108" s="9" t="str">
        <f>[2]หน้าผ้า!E117</f>
        <v>บจก.เอพีเอ็ม อะโกร</v>
      </c>
      <c r="D108" s="13" t="str">
        <f>[2]หน้าผ้า!F117</f>
        <v>นีโอ พี3(เอส)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รอส่ง</v>
      </c>
      <c r="U108" s="11">
        <f>[2]หน้าผ้า!AA117</f>
        <v>4000</v>
      </c>
      <c r="V108" s="10">
        <f>[2]หน้าผ้า!AJ117</f>
        <v>4010</v>
      </c>
      <c r="W108" s="10">
        <f>[2]หน้าผ้า!AL117</f>
        <v>0</v>
      </c>
      <c r="X108" s="10">
        <f>[2]หน้าผ้า!AM117</f>
        <v>4470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รอส่ง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45720</v>
      </c>
      <c r="B109" s="14" t="str">
        <f>[2]หน้าผ้า!B118</f>
        <v>ใบรับคำสั่งซื้อ</v>
      </c>
      <c r="C109" s="9" t="str">
        <f>[2]หน้าผ้า!E118</f>
        <v>บจก.เอพีเอ็ม อะโกร</v>
      </c>
      <c r="D109" s="13" t="str">
        <f>[2]หน้าผ้า!F118</f>
        <v>นีโอ พี4(เอส)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รอส่ง</v>
      </c>
      <c r="U109" s="11">
        <f>[2]หน้าผ้า!AA118</f>
        <v>3000</v>
      </c>
      <c r="V109" s="10">
        <f>[2]หน้าผ้า!AJ118</f>
        <v>3065</v>
      </c>
      <c r="W109" s="10">
        <f>[2]หน้าผ้า!AL118</f>
        <v>0</v>
      </c>
      <c r="X109" s="10">
        <f>[2]หน้าผ้า!AM118</f>
        <v>3300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รอส่ง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45541</v>
      </c>
      <c r="B110" s="14" t="str">
        <f>[2]หน้าผ้า!B119</f>
        <v>MK67-001236</v>
      </c>
      <c r="C110" s="9" t="str">
        <f>[2]หน้าผ้า!E119</f>
        <v>บจก.เอพีเอ็ม อะโกร</v>
      </c>
      <c r="D110" s="13" t="str">
        <f>[2]หน้าผ้า!F119</f>
        <v>ยูฟีด รวมไก่ วัว</v>
      </c>
      <c r="E110" s="9">
        <f>[2]หน้าผ้า!G119</f>
        <v>20</v>
      </c>
      <c r="F110" s="9">
        <f>[2]หน้าผ้า!H119</f>
        <v>40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108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 t="str">
        <f>[2]หน้าผ้า!X119</f>
        <v>รอส่ง</v>
      </c>
      <c r="U110" s="11">
        <f>[2]หน้าผ้า!AA119</f>
        <v>3000</v>
      </c>
      <c r="V110" s="10">
        <f>[2]หน้าผ้า!AJ119</f>
        <v>3318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 t="str">
        <f>[2]หน้าผ้า!AI119</f>
        <v>ลูกค้าสั่งผิดเอาไปส่งเดือน10</v>
      </c>
      <c r="AG110" s="1" t="str">
        <f>[3]หน้าผ้า!DC122</f>
        <v>รอแบบ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รอส่ง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>
        <f>[2]หน้าผ้า!ED119</f>
        <v>0</v>
      </c>
      <c r="AY110" s="2" t="str">
        <f>[2]หน้าผ้า!AG119</f>
        <v>ลูกค้าต้องการเคลือบใส แต่เปิดมาเคลือบด้าน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45581</v>
      </c>
      <c r="B111" s="14" t="str">
        <f>[2]หน้าผ้า!B120</f>
        <v>MK67-001396</v>
      </c>
      <c r="C111" s="9" t="str">
        <f>[2]หน้าผ้า!E120</f>
        <v>บจก.เอพีเอ็ม อะโกร</v>
      </c>
      <c r="D111" s="13" t="str">
        <f>[2]หน้าผ้า!F120</f>
        <v>นีโอ พี4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 t="str">
        <f>[2]หน้าผ้า!X120</f>
        <v>รอส่ง</v>
      </c>
      <c r="U111" s="11">
        <f>[2]หน้าผ้า!AA120</f>
        <v>3000</v>
      </c>
      <c r="V111" s="10">
        <f>[2]หน้าผ้า!AJ120</f>
        <v>3194</v>
      </c>
      <c r="W111" s="10">
        <f>[2]หน้าผ้า!AL120</f>
        <v>0</v>
      </c>
      <c r="X111" s="10">
        <f>[2]หน้าผ้า!AM120</f>
        <v>5632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พร้อมส่ง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รอส่ง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0</v>
      </c>
      <c r="B112" s="14">
        <f>[2]หน้าผ้า!B121</f>
        <v>0</v>
      </c>
      <c r="C112" s="9">
        <f>[2]หน้าผ้า!E121</f>
        <v>0</v>
      </c>
      <c r="D112" s="13">
        <f>[2]หน้าผ้า!F121</f>
        <v>0</v>
      </c>
      <c r="E112" s="9">
        <f>[2]หน้าผ้า!G121</f>
        <v>20</v>
      </c>
      <c r="F112" s="9">
        <f>[2]หน้าผ้า!H121</f>
        <v>38</v>
      </c>
      <c r="G112" s="9">
        <f>[2]หน้าผ้า!I121</f>
        <v>0</v>
      </c>
      <c r="H112" s="9">
        <f>[2]หน้าผ้า!J121</f>
        <v>0</v>
      </c>
      <c r="I112" s="9">
        <f>[2]หน้าผ้า!L121</f>
        <v>84</v>
      </c>
      <c r="J112" s="9" t="str">
        <f>[2]หน้าผ้า!M121</f>
        <v>±</v>
      </c>
      <c r="K112" s="9">
        <f>[2]หน้าผ้า!N121</f>
        <v>5</v>
      </c>
      <c r="L112" s="9">
        <f>[2]หน้าผ้า!R121</f>
        <v>0</v>
      </c>
      <c r="M112" s="10">
        <f>[2]หน้าผ้า!T121</f>
        <v>0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>
        <f>[2]หน้าผ้า!Z121</f>
        <v>0</v>
      </c>
      <c r="T112" s="12">
        <f>[2]หน้าผ้า!X121</f>
        <v>0</v>
      </c>
      <c r="U112" s="11">
        <f>[2]หน้าผ้า!AA121</f>
        <v>0</v>
      </c>
      <c r="V112" s="10">
        <f>[2]หน้าผ้า!AJ121</f>
        <v>0</v>
      </c>
      <c r="W112" s="10">
        <f>[2]หน้าผ้า!AL121</f>
        <v>0</v>
      </c>
      <c r="X112" s="10">
        <f>[2]หน้าผ้า!AM121</f>
        <v>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372554.54444999999</v>
      </c>
      <c r="AB112" s="8">
        <f>[2]หน้าผ้า!AR121</f>
        <v>53286.224450000002</v>
      </c>
      <c r="AC112" s="8">
        <f>[2]หน้าผ้า!AS121</f>
        <v>319268.32</v>
      </c>
      <c r="AD112" s="8">
        <f>[2]หน้าผ้า!AT121</f>
        <v>5518.15</v>
      </c>
      <c r="AE112" s="8">
        <f>[2]หน้าผ้า!AU121</f>
        <v>367036.39445000008</v>
      </c>
      <c r="AF112" s="8" t="str">
        <f>[2]หน้าผ้า!AI121</f>
        <v>ระบุในSD</v>
      </c>
      <c r="AG112" s="1" t="str">
        <f>[3]หน้าผ้า!DC124</f>
        <v>พร้อมส่ง</v>
      </c>
      <c r="AH112" s="1">
        <f>[2]หน้าผ้า!DL121</f>
        <v>0</v>
      </c>
      <c r="AI112" s="1" t="str">
        <f>[2]หน้าผ้า!DM121</f>
        <v>Lead time</v>
      </c>
      <c r="AJ112" s="3">
        <f>[2]หน้าผ้า!DN121</f>
        <v>0</v>
      </c>
      <c r="AK112" s="3">
        <f>[2]หน้าผ้า!DQ121</f>
        <v>0</v>
      </c>
      <c r="AL112" s="3">
        <f>[2]หน้าผ้า!DR121</f>
        <v>0</v>
      </c>
      <c r="AM112" s="3">
        <f>[2]หน้าผ้า!DS121</f>
        <v>0</v>
      </c>
      <c r="AN112" s="3">
        <f>[2]หน้าผ้า!DT121</f>
        <v>0</v>
      </c>
      <c r="AO112" s="3">
        <f>[2]หน้าผ้า!DU121</f>
        <v>0</v>
      </c>
      <c r="AP112" s="3">
        <f>[2]หน้าผ้า!DP121</f>
        <v>0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>
        <f>[2]หน้าผ้า!EC121</f>
        <v>0</v>
      </c>
      <c r="AX112" s="2">
        <f>[2]หน้าผ้า!ED121</f>
        <v>0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 t="str">
        <f>[2]หน้าผ้า!C122</f>
        <v>ประมาณการ</v>
      </c>
      <c r="B113" s="14" t="str">
        <f>[2]หน้าผ้า!B122</f>
        <v>ประมาณการ</v>
      </c>
      <c r="C113" s="9" t="str">
        <f>[2]หน้าผ้า!E122</f>
        <v>บจก.ซันฟีด</v>
      </c>
      <c r="D113" s="13" t="str">
        <f>[2]หน้าผ้า!F122</f>
        <v>รอแบบ</v>
      </c>
      <c r="E113" s="9">
        <f>[2]หน้าผ้า!G122</f>
        <v>20</v>
      </c>
      <c r="F113" s="9">
        <f>[2]หน้าผ้า!H122</f>
        <v>39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84</v>
      </c>
      <c r="J113" s="9" t="str">
        <f>[2]หน้าผ้า!M122</f>
        <v>+</v>
      </c>
      <c r="K113" s="9">
        <f>[2]หน้าผ้า!N122</f>
        <v>0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 xml:space="preserve">300กระสอบแบนเต็มใบ </v>
      </c>
      <c r="T113" s="12" t="str">
        <f>[2]หน้าผ้า!X122</f>
        <v>รอแจ้ง</v>
      </c>
      <c r="U113" s="11">
        <f>[2]หน้าผ้า!AA122</f>
        <v>100000</v>
      </c>
      <c r="V113" s="10">
        <f>[2]หน้าผ้า!AJ122</f>
        <v>0</v>
      </c>
      <c r="W113" s="10">
        <f>[2]หน้าผ้า!AL122</f>
        <v>100000</v>
      </c>
      <c r="X113" s="10">
        <f>[2]หน้าผ้า!AM122</f>
        <v>0</v>
      </c>
      <c r="Y113" s="10">
        <f>[2]หน้าผ้า!AN122</f>
        <v>105000</v>
      </c>
      <c r="Z113" s="9" t="str">
        <f>[2]หน้าผ้า!AO122</f>
        <v>WSWT2025850</v>
      </c>
      <c r="AA113" s="8">
        <f>[2]หน้าผ้า!AQ122</f>
        <v>113157.00000000001</v>
      </c>
      <c r="AB113" s="8">
        <f>[2]หน้าผ้า!AR122</f>
        <v>0</v>
      </c>
      <c r="AC113" s="8">
        <f>[2]หน้าผ้า!AS122</f>
        <v>113157.00000000001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รอตัด</v>
      </c>
      <c r="AH113" s="1" t="str">
        <f>[2]หน้าผ้า!DL122</f>
        <v>P7</v>
      </c>
      <c r="AI113" s="1">
        <f>[2]หน้าผ้า!DM122</f>
        <v>2</v>
      </c>
      <c r="AJ113" s="3" t="str">
        <f>[2]หน้าผ้า!DN122</f>
        <v>รอแจ้ง</v>
      </c>
      <c r="AK113" s="3">
        <f>[2]หน้าผ้า!DQ122</f>
        <v>0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งานพิมพ์</v>
      </c>
      <c r="AX113" s="2" t="str">
        <f>[2]หน้าผ้า!ED122</f>
        <v>รอART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WRWT25850/WRWT25800</v>
      </c>
      <c r="BD113" s="56">
        <f>[2]หน้าผ้า!CA122</f>
        <v>8914.2570000000014</v>
      </c>
    </row>
    <row r="114" spans="1:56" ht="27.75" customHeight="1" x14ac:dyDescent="0.45">
      <c r="A114" s="3">
        <f>[2]หน้าผ้า!C123</f>
        <v>0</v>
      </c>
      <c r="B114" s="14">
        <f>[2]หน้าผ้า!B123</f>
        <v>0</v>
      </c>
      <c r="C114" s="9">
        <f>[2]หน้าผ้า!E123</f>
        <v>0</v>
      </c>
      <c r="D114" s="13">
        <f>[2]หน้าผ้า!F123</f>
        <v>0</v>
      </c>
      <c r="E114" s="9">
        <f>[2]หน้าผ้า!G123</f>
        <v>20</v>
      </c>
      <c r="F114" s="9">
        <f>[2]หน้าผ้า!H123</f>
        <v>38</v>
      </c>
      <c r="G114" s="9">
        <f>[2]หน้าผ้า!I123</f>
        <v>0</v>
      </c>
      <c r="H114" s="9">
        <f>[2]หน้าผ้า!J123</f>
        <v>0</v>
      </c>
      <c r="I114" s="9">
        <f>[2]หน้าผ้า!L123</f>
        <v>82</v>
      </c>
      <c r="J114" s="9" t="str">
        <f>[2]หน้าผ้า!M123</f>
        <v>+</v>
      </c>
      <c r="K114" s="9">
        <f>[2]หน้าผ้า!N123</f>
        <v>2</v>
      </c>
      <c r="L114" s="9">
        <f>[2]หน้าผ้า!R123</f>
        <v>0</v>
      </c>
      <c r="M114" s="10">
        <f>[2]หน้าผ้า!T123</f>
        <v>0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>
        <f>[2]หน้าผ้า!Z123</f>
        <v>0</v>
      </c>
      <c r="T114" s="12">
        <f>[2]หน้าผ้า!X123</f>
        <v>0</v>
      </c>
      <c r="U114" s="11">
        <f>[2]หน้าผ้า!AA123</f>
        <v>0</v>
      </c>
      <c r="V114" s="10">
        <f>[2]หน้าผ้า!AJ123</f>
        <v>0</v>
      </c>
      <c r="W114" s="10">
        <f>[2]หน้าผ้า!AL123</f>
        <v>0</v>
      </c>
      <c r="X114" s="10">
        <f>[2]หน้าผ้า!AM123</f>
        <v>0</v>
      </c>
      <c r="Y114" s="10">
        <f>[2]หน้าผ้า!AN123</f>
        <v>0</v>
      </c>
      <c r="Z114" s="9" t="str">
        <f>[2]หน้าผ้า!AO123</f>
        <v>WSWT2025850</v>
      </c>
      <c r="AA114" s="8">
        <f>[2]หน้าผ้า!AQ123</f>
        <v>113157.00000000001</v>
      </c>
      <c r="AB114" s="8">
        <f>[2]หน้าผ้า!AR123</f>
        <v>0</v>
      </c>
      <c r="AC114" s="8">
        <f>[2]หน้าผ้า!AS123</f>
        <v>113157.00000000001</v>
      </c>
      <c r="AD114" s="8">
        <f>[2]หน้าผ้า!AT123</f>
        <v>0</v>
      </c>
      <c r="AE114" s="8">
        <f>[2]หน้าผ้า!AU123</f>
        <v>0</v>
      </c>
      <c r="AF114" s="8" t="str">
        <f>[2]หน้าผ้า!AI123</f>
        <v>ระบุในSD</v>
      </c>
      <c r="AG114" s="1" t="str">
        <f>[3]หน้าผ้า!DC126</f>
        <v>รอตัด</v>
      </c>
      <c r="AH114" s="1">
        <f>[2]หน้าผ้า!DL123</f>
        <v>0</v>
      </c>
      <c r="AI114" s="1" t="str">
        <f>[2]หน้าผ้า!DM123</f>
        <v>Lead time</v>
      </c>
      <c r="AJ114" s="3">
        <f>[2]หน้าผ้า!DN123</f>
        <v>0</v>
      </c>
      <c r="AK114" s="3">
        <f>[2]หน้าผ้า!DQ123</f>
        <v>0</v>
      </c>
      <c r="AL114" s="3">
        <f>[2]หน้าผ้า!DR123</f>
        <v>0</v>
      </c>
      <c r="AM114" s="3">
        <f>[2]หน้าผ้า!DS123</f>
        <v>0</v>
      </c>
      <c r="AN114" s="3">
        <f>[2]หน้าผ้า!DT123</f>
        <v>0</v>
      </c>
      <c r="AO114" s="3">
        <f>[2]หน้าผ้า!DU123</f>
        <v>0</v>
      </c>
      <c r="AP114" s="3">
        <f>[2]หน้าผ้า!DP123</f>
        <v>0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>
        <f>[2]หน้าผ้า!EC123</f>
        <v>0</v>
      </c>
      <c r="AX114" s="2">
        <f>[2]หน้าผ้า!ED123</f>
        <v>0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WRWT200850/WRWT25800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0</v>
      </c>
      <c r="B115" s="14">
        <f>[2]หน้าผ้า!B124</f>
        <v>0</v>
      </c>
      <c r="C115" s="9">
        <f>[2]หน้าผ้า!E124</f>
        <v>0</v>
      </c>
      <c r="D115" s="13">
        <f>[2]หน้าผ้า!F124</f>
        <v>0</v>
      </c>
      <c r="E115" s="9">
        <f>[2]หน้าผ้า!G124</f>
        <v>20</v>
      </c>
      <c r="F115" s="9">
        <f>[2]หน้าผ้า!H124</f>
        <v>37</v>
      </c>
      <c r="G115" s="9">
        <f>[2]หน้าผ้า!I124</f>
        <v>0</v>
      </c>
      <c r="H115" s="9">
        <f>[2]หน้าผ้า!J124</f>
        <v>0</v>
      </c>
      <c r="I115" s="9">
        <f>[2]หน้าผ้า!L124</f>
        <v>82</v>
      </c>
      <c r="J115" s="9" t="str">
        <f>[2]หน้าผ้า!M124</f>
        <v>±</v>
      </c>
      <c r="K115" s="9">
        <f>[2]หน้าผ้า!N124</f>
        <v>5</v>
      </c>
      <c r="L115" s="9">
        <f>[2]หน้าผ้า!R124</f>
        <v>0</v>
      </c>
      <c r="M115" s="10">
        <f>[2]หน้าผ้า!T124</f>
        <v>0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>
        <f>[2]หน้าผ้า!Z124</f>
        <v>0</v>
      </c>
      <c r="T115" s="12">
        <f>[2]หน้าผ้า!X124</f>
        <v>0</v>
      </c>
      <c r="U115" s="11">
        <f>[2]หน้าผ้า!AA124</f>
        <v>0</v>
      </c>
      <c r="V115" s="10">
        <f>[2]หน้าผ้า!AJ124</f>
        <v>0</v>
      </c>
      <c r="W115" s="10">
        <f>[2]หน้าผ้า!AL124</f>
        <v>0</v>
      </c>
      <c r="X115" s="10">
        <f>[2]หน้าผ้า!AM124</f>
        <v>0</v>
      </c>
      <c r="Y115" s="10">
        <f>[2]หน้าผ้า!AN124</f>
        <v>0</v>
      </c>
      <c r="Z115" s="9" t="str">
        <f>[2]หน้าผ้า!AO124</f>
        <v>WSWT2021750</v>
      </c>
      <c r="AA115" s="8" t="e">
        <f>[2]หน้าผ้า!AQ124</f>
        <v>#REF!</v>
      </c>
      <c r="AB115" s="8" t="e">
        <f>[2]หน้าผ้า!AR124</f>
        <v>#REF!</v>
      </c>
      <c r="AC115" s="8" t="e">
        <f>[2]หน้าผ้า!AS124</f>
        <v>#REF!</v>
      </c>
      <c r="AD115" s="8" t="e">
        <f>[2]หน้าผ้า!AT124</f>
        <v>#REF!</v>
      </c>
      <c r="AE115" s="8" t="e">
        <f>[2]หน้าผ้า!AU124</f>
        <v>#REF!</v>
      </c>
      <c r="AF115" s="8" t="str">
        <f>[2]หน้าผ้า!AI124</f>
        <v>ระบุในSD</v>
      </c>
      <c r="AG115" s="1" t="str">
        <f>[3]หน้าผ้า!DC127</f>
        <v>พิมพ์ไม่ครบ</v>
      </c>
      <c r="AH115" s="1">
        <f>[2]หน้าผ้า!DL124</f>
        <v>0</v>
      </c>
      <c r="AI115" s="1" t="str">
        <f>[2]หน้าผ้า!DM124</f>
        <v>Lead time</v>
      </c>
      <c r="AJ115" s="3">
        <f>[2]หน้าผ้า!DN124</f>
        <v>0</v>
      </c>
      <c r="AK115" s="3">
        <f>[2]หน้าผ้า!DQ124</f>
        <v>0</v>
      </c>
      <c r="AL115" s="3">
        <f>[2]หน้าผ้า!DR124</f>
        <v>0</v>
      </c>
      <c r="AM115" s="3">
        <f>[2]หน้าผ้า!DS124</f>
        <v>0</v>
      </c>
      <c r="AN115" s="3">
        <f>[2]หน้าผ้า!DT124</f>
        <v>0</v>
      </c>
      <c r="AO115" s="3">
        <f>[2]หน้าผ้า!DU124</f>
        <v>0</v>
      </c>
      <c r="AP115" s="3">
        <f>[2]หน้าผ้า!DP124</f>
        <v>0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>
        <f>[2]หน้าผ้า!EC124</f>
        <v>0</v>
      </c>
      <c r="AX115" s="2">
        <f>[2]หน้าผ้า!ED124</f>
        <v>0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WRWT200750/WRWT21750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45857</v>
      </c>
      <c r="B116" s="14" t="str">
        <f>[2]หน้าผ้า!B125</f>
        <v>MK68-000905</v>
      </c>
      <c r="C116" s="9" t="str">
        <f>[2]หน้าผ้า!E125</f>
        <v>บจก.อินเทคค์ โกลบอล</v>
      </c>
      <c r="D116" s="13" t="str">
        <f>[2]หน้าผ้า!F125</f>
        <v>เพอเฟคค์ 664HP</v>
      </c>
      <c r="E116" s="9">
        <f>[2]หน้าผ้า!G125</f>
        <v>20</v>
      </c>
      <c r="F116" s="9">
        <f>[2]หน้าผ้า!H125</f>
        <v>36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78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จับจีบ4"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>
        <f>[2]หน้าผ้า!X125</f>
        <v>45884</v>
      </c>
      <c r="U116" s="11">
        <f>[2]หน้าผ้า!AA125</f>
        <v>27120</v>
      </c>
      <c r="V116" s="10">
        <f>[2]หน้าผ้า!AJ125</f>
        <v>25440</v>
      </c>
      <c r="W116" s="10">
        <f>[2]หน้าผ้า!AL125</f>
        <v>1680</v>
      </c>
      <c r="X116" s="10">
        <f>[2]หน้าผ้า!AM125</f>
        <v>154931</v>
      </c>
      <c r="Y116" s="10">
        <f>[2]หน้าผ้า!AN125</f>
        <v>0</v>
      </c>
      <c r="Z116" s="9" t="str">
        <f>[2]หน้าผ้า!AO125</f>
        <v>WSWT2025800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 t="str">
        <f>[2]หน้าผ้า!AI125</f>
        <v>ห้ามขาด-ห้ามเกิน</v>
      </c>
      <c r="AG116" s="1" t="str">
        <f>[3]หน้าผ้า!DC128</f>
        <v>ยังไม่ได้พิมพ์</v>
      </c>
      <c r="AH116" s="1" t="str">
        <f>[2]หน้าผ้า!DL125</f>
        <v>P7</v>
      </c>
      <c r="AI116" s="1">
        <f>[2]หน้าผ้า!DM125</f>
        <v>2</v>
      </c>
      <c r="AJ116" s="3">
        <f>[2]หน้าผ้า!DN125</f>
        <v>45884</v>
      </c>
      <c r="AK116" s="3">
        <f>[2]หน้าผ้า!DQ125</f>
        <v>0</v>
      </c>
      <c r="AL116" s="3">
        <f>[2]หน้าผ้า!DR125</f>
        <v>45875</v>
      </c>
      <c r="AM116" s="3">
        <f>[2]หน้าผ้า!DS125</f>
        <v>45882</v>
      </c>
      <c r="AN116" s="3">
        <f>[2]หน้าผ้า!DT125</f>
        <v>45883</v>
      </c>
      <c r="AO116" s="3">
        <f>[2]หน้าผ้า!DU125</f>
        <v>45883</v>
      </c>
      <c r="AP116" s="3">
        <f>[2]หน้าผ้า!DP125</f>
        <v>45879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งานพิมพ์</v>
      </c>
      <c r="AX116" s="2" t="str">
        <f>[2]หน้าผ้า!ED125</f>
        <v xml:space="preserve"> /</v>
      </c>
      <c r="AY116" s="2" t="str">
        <f>[2]หน้าผ้า!AG125</f>
        <v>1/8 4/8 9/8 15/8 22/8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WRWT25800/WRWT25800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45874</v>
      </c>
      <c r="B117" s="14" t="str">
        <f>[2]หน้าผ้า!B126</f>
        <v>MK68-000965</v>
      </c>
      <c r="C117" s="9" t="str">
        <f>[2]หน้าผ้า!E126</f>
        <v>บจก.อินเทคค์ โกลบอล</v>
      </c>
      <c r="D117" s="13" t="str">
        <f>[2]หน้าผ้า!F126</f>
        <v>เพอเฟคค์ 664HP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78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จับจีบ4"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>
        <f>[2]หน้าผ้า!X126</f>
        <v>45888</v>
      </c>
      <c r="U117" s="11">
        <f>[2]หน้าผ้า!AA126</f>
        <v>30000</v>
      </c>
      <c r="V117" s="10">
        <f>[2]หน้าผ้า!AJ126</f>
        <v>0</v>
      </c>
      <c r="W117" s="10">
        <f>[2]หน้าผ้า!AL126</f>
        <v>30000</v>
      </c>
      <c r="X117" s="10">
        <f>[2]หน้าผ้า!AM126</f>
        <v>29505</v>
      </c>
      <c r="Y117" s="10">
        <f>[2]หน้าผ้า!AN126</f>
        <v>519.75</v>
      </c>
      <c r="Z117" s="9" t="str">
        <f>[2]หน้าผ้า!AO126</f>
        <v>WSWT2025800</v>
      </c>
      <c r="AA117" s="8">
        <f>[2]หน้าผ้า!AQ126</f>
        <v>544.5680625</v>
      </c>
      <c r="AB117" s="8">
        <f>[2]หน้าผ้า!AR126</f>
        <v>544.5680625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ห้ามขาด-ห้ามเกิน</v>
      </c>
      <c r="AG117" s="1" t="str">
        <f>[3]หน้าผ้า!DC129</f>
        <v>ยังไม่ได้พิมพ์</v>
      </c>
      <c r="AH117" s="1" t="str">
        <f>[2]หน้าผ้า!DL126</f>
        <v>P7</v>
      </c>
      <c r="AI117" s="1">
        <f>[2]หน้าผ้า!DM126</f>
        <v>2</v>
      </c>
      <c r="AJ117" s="3">
        <f>[2]หน้าผ้า!DN126</f>
        <v>45888</v>
      </c>
      <c r="AK117" s="3">
        <f>[2]หน้าผ้า!DQ126</f>
        <v>0</v>
      </c>
      <c r="AL117" s="3">
        <f>[2]หน้าผ้า!DR126</f>
        <v>45879</v>
      </c>
      <c r="AM117" s="3">
        <f>[2]หน้าผ้า!DS126</f>
        <v>45886</v>
      </c>
      <c r="AN117" s="3">
        <f>[2]หน้าผ้า!DT126</f>
        <v>45887</v>
      </c>
      <c r="AO117" s="3">
        <f>[2]หน้าผ้า!DU126</f>
        <v>45887</v>
      </c>
      <c r="AP117" s="3">
        <f>[2]หน้าผ้า!DP126</f>
        <v>45883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WRWT25800/WRWT25800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45862</v>
      </c>
      <c r="B118" s="14" t="str">
        <f>[2]หน้าผ้า!B127</f>
        <v>MK68-000924</v>
      </c>
      <c r="C118" s="9" t="str">
        <f>[2]หน้าผ้า!E127</f>
        <v>บจก.เบทาโกร</v>
      </c>
      <c r="D118" s="13" t="str">
        <f>[2]หน้าผ้า!F127</f>
        <v>WB เบทาโกร 124 30kg NM</v>
      </c>
      <c r="E118" s="9">
        <f>[2]หน้าผ้า!G127</f>
        <v>20</v>
      </c>
      <c r="F118" s="9">
        <f>[2]หน้าผ้า!H127</f>
        <v>37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80</v>
      </c>
      <c r="J118" s="9" t="str">
        <f>[2]หน้าผ้า!M127</f>
        <v>±</v>
      </c>
      <c r="K118" s="9">
        <f>[2]หน้าผ้า!N127</f>
        <v>3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 พร้อมระบุชื่อบริษัท รายการสินค้า จำนวนแต่ละแพ็ค</v>
      </c>
      <c r="T118" s="12">
        <f>[2]หน้าผ้า!X127</f>
        <v>45889</v>
      </c>
      <c r="U118" s="11">
        <f>[2]หน้าผ้า!AA127</f>
        <v>124000</v>
      </c>
      <c r="V118" s="10">
        <f>[2]หน้าผ้า!AJ127</f>
        <v>20000</v>
      </c>
      <c r="W118" s="10">
        <f>[2]หน้าผ้า!AL127</f>
        <v>104000</v>
      </c>
      <c r="X118" s="10">
        <f>[2]หน้าผ้า!AM127</f>
        <v>71420</v>
      </c>
      <c r="Y118" s="10">
        <f>[2]หน้าผ้า!AN127</f>
        <v>55209</v>
      </c>
      <c r="Z118" s="9" t="str">
        <f>[2]หน้าผ้า!AO127</f>
        <v>WSWT2025800</v>
      </c>
      <c r="AA118" s="8">
        <f>[2]หน้าผ้า!AQ127</f>
        <v>59387.769210000006</v>
      </c>
      <c r="AB118" s="8">
        <f>[2]หน้าผ้า!AR127</f>
        <v>59387.769210000006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 t="str">
        <f>[2]หน้าผ้า!AI127</f>
        <v>หนองบุญมาก</v>
      </c>
      <c r="AG118" s="1" t="str">
        <f>[3]หน้าผ้า!DC130</f>
        <v>ยังไม่ได้พิมพ์</v>
      </c>
      <c r="AH118" s="1" t="str">
        <f>[2]หน้าผ้า!DL127</f>
        <v>P7</v>
      </c>
      <c r="AI118" s="1">
        <f>[2]หน้าผ้า!DM127</f>
        <v>2</v>
      </c>
      <c r="AJ118" s="3">
        <f>[2]หน้าผ้า!DN127</f>
        <v>45889</v>
      </c>
      <c r="AK118" s="3">
        <f>[2]หน้าผ้า!DQ127</f>
        <v>0</v>
      </c>
      <c r="AL118" s="3">
        <f>[2]หน้าผ้า!DR127</f>
        <v>45880</v>
      </c>
      <c r="AM118" s="3">
        <f>[2]หน้าผ้า!DS127</f>
        <v>45887</v>
      </c>
      <c r="AN118" s="3">
        <f>[2]หน้าผ้า!DT127</f>
        <v>45888</v>
      </c>
      <c r="AO118" s="3">
        <f>[2]หน้าผ้า!DU127</f>
        <v>45888</v>
      </c>
      <c r="AP118" s="3">
        <f>[2]หน้าผ้า!DP127</f>
        <v>45884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WRWT25800/WRWT25800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45862</v>
      </c>
      <c r="B119" s="14" t="str">
        <f>[2]หน้าผ้า!B128</f>
        <v>MK68-000925</v>
      </c>
      <c r="C119" s="9" t="str">
        <f>[2]หน้าผ้า!E128</f>
        <v>บจก.เบทาโกร</v>
      </c>
      <c r="D119" s="13" t="str">
        <f>[2]หน้าผ้า!F128</f>
        <v>WB ฟาร์ม F914M 30kg.NM</v>
      </c>
      <c r="E119" s="9">
        <f>[2]หน้าผ้า!G128</f>
        <v>20</v>
      </c>
      <c r="F119" s="9">
        <f>[2]หน้าผ้า!H128</f>
        <v>37</v>
      </c>
      <c r="G119" s="9" t="str">
        <f>[2]หน้าผ้า!I128</f>
        <v>ขาว</v>
      </c>
      <c r="H119" s="9">
        <f>[2]หน้าผ้า!J128</f>
        <v>0</v>
      </c>
      <c r="I119" s="9">
        <f>[2]หน้าผ้า!L128</f>
        <v>80</v>
      </c>
      <c r="J119" s="9" t="str">
        <f>[2]หน้าผ้า!M128</f>
        <v>±</v>
      </c>
      <c r="K119" s="9">
        <f>[2]หน้าผ้า!N128</f>
        <v>3</v>
      </c>
      <c r="L119" s="9" t="str">
        <f>[2]หน้าผ้า!R128</f>
        <v>ไม่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 พร้อมระบุชื่อบริษัท รายการสินค้า จำนวนแต่ละแพ็ค</v>
      </c>
      <c r="T119" s="12">
        <f>[2]หน้าผ้า!X128</f>
        <v>45889</v>
      </c>
      <c r="U119" s="11">
        <f>[2]หน้าผ้า!AA128</f>
        <v>28000</v>
      </c>
      <c r="V119" s="10">
        <f>[2]หน้าผ้า!AJ128</f>
        <v>0</v>
      </c>
      <c r="W119" s="10">
        <f>[2]หน้าผ้า!AL128</f>
        <v>28000</v>
      </c>
      <c r="X119" s="10">
        <f>[2]หน้าผ้า!AM128</f>
        <v>0</v>
      </c>
      <c r="Y119" s="10">
        <f>[2]หน้าผ้า!AN128</f>
        <v>29400</v>
      </c>
      <c r="Z119" s="9" t="str">
        <f>[2]หน้าผ้า!AO128</f>
        <v>WSWT2025800</v>
      </c>
      <c r="AA119" s="8">
        <f>[2]หน้าผ้า!AQ128</f>
        <v>30119.320000000003</v>
      </c>
      <c r="AB119" s="8">
        <f>[2]หน้าผ้า!AR128</f>
        <v>30119.320000000003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หนองบุญมาก</v>
      </c>
      <c r="AG119" s="1" t="str">
        <f>[3]หน้าผ้า!DC131</f>
        <v>ยังไม่ได้พิมพ์</v>
      </c>
      <c r="AH119" s="1" t="str">
        <f>[2]หน้าผ้า!DL128</f>
        <v>P7</v>
      </c>
      <c r="AI119" s="1">
        <f>[2]หน้าผ้า!DM128</f>
        <v>2</v>
      </c>
      <c r="AJ119" s="3">
        <f>[2]หน้าผ้า!DN128</f>
        <v>45889</v>
      </c>
      <c r="AK119" s="3">
        <f>[2]หน้าผ้า!DQ128</f>
        <v>0</v>
      </c>
      <c r="AL119" s="3">
        <f>[2]หน้าผ้า!DR128</f>
        <v>45880</v>
      </c>
      <c r="AM119" s="3">
        <f>[2]หน้าผ้า!DS128</f>
        <v>45887</v>
      </c>
      <c r="AN119" s="3">
        <f>[2]หน้าผ้า!DT128</f>
        <v>45888</v>
      </c>
      <c r="AO119" s="3">
        <f>[2]หน้าผ้า!DU128</f>
        <v>45888</v>
      </c>
      <c r="AP119" s="3">
        <f>[2]หน้าผ้า!DP128</f>
        <v>45884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WRWT25800/WRWT25800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45862</v>
      </c>
      <c r="B120" s="14" t="str">
        <f>[2]หน้าผ้า!B129</f>
        <v>MK68-000926</v>
      </c>
      <c r="C120" s="9" t="str">
        <f>[2]หน้าผ้า!E129</f>
        <v>บจก.เบทาโกร</v>
      </c>
      <c r="D120" s="13" t="str">
        <f>[2]หน้าผ้า!F129</f>
        <v>WB บาลานส์ 924 30kg NM</v>
      </c>
      <c r="E120" s="9">
        <f>[2]หน้าผ้า!G129</f>
        <v>20</v>
      </c>
      <c r="F120" s="9">
        <f>[2]หน้าผ้า!H129</f>
        <v>37</v>
      </c>
      <c r="G120" s="9" t="str">
        <f>[2]หน้าผ้า!I129</f>
        <v>ขาว</v>
      </c>
      <c r="H120" s="9">
        <f>[2]หน้าผ้า!J129</f>
        <v>0</v>
      </c>
      <c r="I120" s="9">
        <f>[2]หน้าผ้า!L129</f>
        <v>80</v>
      </c>
      <c r="J120" s="9" t="str">
        <f>[2]หน้าผ้า!M129</f>
        <v>±</v>
      </c>
      <c r="K120" s="9">
        <f>[2]หน้าผ้า!N129</f>
        <v>3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 พร้อมระบุชื่อบริษัท รายการสินค้า จำนวนแต่ละแพ็ค</v>
      </c>
      <c r="T120" s="12">
        <f>[2]หน้าผ้า!X129</f>
        <v>45889</v>
      </c>
      <c r="U120" s="11">
        <f>[2]หน้าผ้า!AA129</f>
        <v>7000</v>
      </c>
      <c r="V120" s="10">
        <f>[2]หน้าผ้า!AJ129</f>
        <v>0</v>
      </c>
      <c r="W120" s="10">
        <f>[2]หน้าผ้า!AL129</f>
        <v>7000</v>
      </c>
      <c r="X120" s="10">
        <f>[2]หน้าผ้า!AM129</f>
        <v>0</v>
      </c>
      <c r="Y120" s="10">
        <f>[2]หน้าผ้า!AN129</f>
        <v>7350</v>
      </c>
      <c r="Z120" s="9" t="str">
        <f>[2]หน้าผ้า!AO129</f>
        <v>WSWT2025800</v>
      </c>
      <c r="AA120" s="8">
        <f>[2]หน้าผ้า!AQ129</f>
        <v>7529.8300000000008</v>
      </c>
      <c r="AB120" s="8">
        <f>[2]หน้าผ้า!AR129</f>
        <v>7529.8300000000008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 t="str">
        <f>[2]หน้าผ้า!AI129</f>
        <v>หนองบุญมาก</v>
      </c>
      <c r="AG120" s="1" t="str">
        <f>[3]หน้าผ้า!DC132</f>
        <v>ยังไม่ได้พิมพ์</v>
      </c>
      <c r="AH120" s="1" t="str">
        <f>[2]หน้าผ้า!DL129</f>
        <v>P7</v>
      </c>
      <c r="AI120" s="1">
        <f>[2]หน้าผ้า!DM129</f>
        <v>2</v>
      </c>
      <c r="AJ120" s="3">
        <f>[2]หน้าผ้า!DN129</f>
        <v>45889</v>
      </c>
      <c r="AK120" s="3">
        <f>[2]หน้าผ้า!DQ129</f>
        <v>0</v>
      </c>
      <c r="AL120" s="3">
        <f>[2]หน้าผ้า!DR129</f>
        <v>45880</v>
      </c>
      <c r="AM120" s="3">
        <f>[2]หน้าผ้า!DS129</f>
        <v>45887</v>
      </c>
      <c r="AN120" s="3">
        <f>[2]หน้าผ้า!DT129</f>
        <v>45888</v>
      </c>
      <c r="AO120" s="3">
        <f>[2]หน้าผ้า!DU129</f>
        <v>45888</v>
      </c>
      <c r="AP120" s="3">
        <f>[2]หน้าผ้า!DP129</f>
        <v>45884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WRWT25800/WRWT25800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45862</v>
      </c>
      <c r="B121" s="14" t="str">
        <f>[2]หน้าผ้า!B130</f>
        <v>MK68-000926</v>
      </c>
      <c r="C121" s="9" t="str">
        <f>[2]หน้าผ้า!E130</f>
        <v>บจก.เบทาโกร</v>
      </c>
      <c r="D121" s="13" t="str">
        <f>[2]หน้าผ้า!F130</f>
        <v>WB เบทาโกร 326 30kg NM</v>
      </c>
      <c r="E121" s="9">
        <f>[2]หน้าผ้า!G130</f>
        <v>20</v>
      </c>
      <c r="F121" s="9">
        <f>[2]หน้าผ้า!H130</f>
        <v>37</v>
      </c>
      <c r="G121" s="9" t="str">
        <f>[2]หน้าผ้า!I130</f>
        <v>ขาว</v>
      </c>
      <c r="H121" s="9">
        <f>[2]หน้าผ้า!J130</f>
        <v>0</v>
      </c>
      <c r="I121" s="9">
        <f>[2]หน้าผ้า!L130</f>
        <v>80</v>
      </c>
      <c r="J121" s="9" t="str">
        <f>[2]หน้าผ้า!M130</f>
        <v>±</v>
      </c>
      <c r="K121" s="9">
        <f>[2]หน้าผ้า!N130</f>
        <v>3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 พร้อมระบุชื่อบริษัท รายการสินค้า จำนวนแต่ละแพ็ค</v>
      </c>
      <c r="T121" s="12">
        <f>[2]หน้าผ้า!X130</f>
        <v>45889</v>
      </c>
      <c r="U121" s="11">
        <f>[2]หน้าผ้า!AA130</f>
        <v>5000</v>
      </c>
      <c r="V121" s="10">
        <f>[2]หน้าผ้า!AJ130</f>
        <v>0</v>
      </c>
      <c r="W121" s="10">
        <f>[2]หน้าผ้า!AL130</f>
        <v>5000</v>
      </c>
      <c r="X121" s="10">
        <f>[2]หน้าผ้า!AM130</f>
        <v>0</v>
      </c>
      <c r="Y121" s="10">
        <f>[2]หน้าผ้า!AN130</f>
        <v>5250</v>
      </c>
      <c r="Z121" s="9" t="str">
        <f>[2]หน้าผ้า!AO130</f>
        <v>WSWT2025800</v>
      </c>
      <c r="AA121" s="8">
        <f>[2]หน้าผ้า!AQ130</f>
        <v>5378.4500000000007</v>
      </c>
      <c r="AB121" s="8">
        <f>[2]หน้าผ้า!AR130</f>
        <v>5378.4500000000007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หนองบุญมาก</v>
      </c>
      <c r="AG121" s="1" t="str">
        <f>[3]หน้าผ้า!DC133</f>
        <v>ยังไม่ได้พิมพ์</v>
      </c>
      <c r="AH121" s="1" t="str">
        <f>[2]หน้าผ้า!DL130</f>
        <v>P7</v>
      </c>
      <c r="AI121" s="1">
        <f>[2]หน้าผ้า!DM130</f>
        <v>2</v>
      </c>
      <c r="AJ121" s="3">
        <f>[2]หน้าผ้า!DN130</f>
        <v>45889</v>
      </c>
      <c r="AK121" s="3">
        <f>[2]หน้าผ้า!DQ130</f>
        <v>0</v>
      </c>
      <c r="AL121" s="3">
        <f>[2]หน้าผ้า!DR130</f>
        <v>45880</v>
      </c>
      <c r="AM121" s="3">
        <f>[2]หน้าผ้า!DS130</f>
        <v>45887</v>
      </c>
      <c r="AN121" s="3">
        <f>[2]หน้าผ้า!DT130</f>
        <v>45888</v>
      </c>
      <c r="AO121" s="3">
        <f>[2]หน้าผ้า!DU130</f>
        <v>45888</v>
      </c>
      <c r="AP121" s="3">
        <f>[2]หน้าผ้า!DP130</f>
        <v>45884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WRWT25800/WRWT25800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45862</v>
      </c>
      <c r="B122" s="14" t="str">
        <f>[2]หน้าผ้า!B131</f>
        <v>MK68-000927</v>
      </c>
      <c r="C122" s="9" t="str">
        <f>[2]หน้าผ้า!E131</f>
        <v>บจก.เบทาโกร</v>
      </c>
      <c r="D122" s="13" t="str">
        <f>[2]หน้าผ้า!F131</f>
        <v>WB เบทาโกร 323 30kg NM</v>
      </c>
      <c r="E122" s="9">
        <f>[2]หน้าผ้า!G131</f>
        <v>20</v>
      </c>
      <c r="F122" s="9">
        <f>[2]หน้าผ้า!H131</f>
        <v>37</v>
      </c>
      <c r="G122" s="9" t="str">
        <f>[2]หน้าผ้า!I131</f>
        <v>ขาว</v>
      </c>
      <c r="H122" s="9">
        <f>[2]หน้าผ้า!J131</f>
        <v>0</v>
      </c>
      <c r="I122" s="9">
        <f>[2]หน้าผ้า!L131</f>
        <v>80</v>
      </c>
      <c r="J122" s="9" t="str">
        <f>[2]หน้าผ้า!M131</f>
        <v>±</v>
      </c>
      <c r="K122" s="9">
        <f>[2]หน้าผ้า!N131</f>
        <v>3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 พร้อมระบุชื่อบริษัท รายการสินค้า จำนวนแต่ละแพ็ค</v>
      </c>
      <c r="T122" s="12">
        <f>[2]หน้าผ้า!X131</f>
        <v>45889</v>
      </c>
      <c r="U122" s="11">
        <f>[2]หน้าผ้า!AA131</f>
        <v>7000</v>
      </c>
      <c r="V122" s="10">
        <f>[2]หน้าผ้า!AJ131</f>
        <v>0</v>
      </c>
      <c r="W122" s="10">
        <f>[2]หน้าผ้า!AL131</f>
        <v>7000</v>
      </c>
      <c r="X122" s="10">
        <f>[2]หน้าผ้า!AM131</f>
        <v>0</v>
      </c>
      <c r="Y122" s="10">
        <f>[2]หน้าผ้า!AN131</f>
        <v>7350</v>
      </c>
      <c r="Z122" s="9" t="str">
        <f>[2]หน้าผ้า!AO131</f>
        <v>WSWT2025800</v>
      </c>
      <c r="AA122" s="8">
        <f>[2]หน้าผ้า!AQ131</f>
        <v>7529.8300000000008</v>
      </c>
      <c r="AB122" s="8">
        <f>[2]หน้าผ้า!AR131</f>
        <v>7529.8300000000008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หนองบุญมาก</v>
      </c>
      <c r="AG122" s="1" t="str">
        <f>[3]หน้าผ้า!DC134</f>
        <v>ยังไม่ได้พิมพ์</v>
      </c>
      <c r="AH122" s="1" t="str">
        <f>[2]หน้าผ้า!DL131</f>
        <v>P7</v>
      </c>
      <c r="AI122" s="1">
        <f>[2]หน้าผ้า!DM131</f>
        <v>2</v>
      </c>
      <c r="AJ122" s="3">
        <f>[2]หน้าผ้า!DN131</f>
        <v>45889</v>
      </c>
      <c r="AK122" s="3">
        <f>[2]หน้าผ้า!DQ131</f>
        <v>0</v>
      </c>
      <c r="AL122" s="3">
        <f>[2]หน้าผ้า!DR131</f>
        <v>45880</v>
      </c>
      <c r="AM122" s="3">
        <f>[2]หน้าผ้า!DS131</f>
        <v>45887</v>
      </c>
      <c r="AN122" s="3">
        <f>[2]หน้าผ้า!DT131</f>
        <v>45888</v>
      </c>
      <c r="AO122" s="3">
        <f>[2]หน้าผ้า!DU131</f>
        <v>45888</v>
      </c>
      <c r="AP122" s="3">
        <f>[2]หน้าผ้า!DP131</f>
        <v>45884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WRWT25800/WRWT25800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45862</v>
      </c>
      <c r="B123" s="14" t="str">
        <f>[2]หน้าผ้า!B132</f>
        <v>MK68-000927</v>
      </c>
      <c r="C123" s="9" t="str">
        <f>[2]หน้าผ้า!E132</f>
        <v>บจก.เบทาโกร</v>
      </c>
      <c r="D123" s="13" t="str">
        <f>[2]หน้าผ้า!F132</f>
        <v>WB เบทาโกร 405 30kg NM</v>
      </c>
      <c r="E123" s="9">
        <f>[2]หน้าผ้า!G132</f>
        <v>20</v>
      </c>
      <c r="F123" s="9">
        <f>[2]หน้าผ้า!H132</f>
        <v>37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80</v>
      </c>
      <c r="J123" s="9" t="str">
        <f>[2]หน้าผ้า!M132</f>
        <v>±</v>
      </c>
      <c r="K123" s="9">
        <f>[2]หน้าผ้า!N132</f>
        <v>3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 พร้อมระบุชื่อบริษัท รายการสินค้า จำนวนแต่ละแพ็ค</v>
      </c>
      <c r="T123" s="12">
        <f>[2]หน้าผ้า!X132</f>
        <v>45889</v>
      </c>
      <c r="U123" s="11">
        <f>[2]หน้าผ้า!AA132</f>
        <v>14000</v>
      </c>
      <c r="V123" s="10">
        <f>[2]หน้าผ้า!AJ132</f>
        <v>0</v>
      </c>
      <c r="W123" s="10">
        <f>[2]หน้าผ้า!AL132</f>
        <v>14000</v>
      </c>
      <c r="X123" s="10">
        <f>[2]หน้าผ้า!AM132</f>
        <v>0</v>
      </c>
      <c r="Y123" s="10">
        <f>[2]หน้าผ้า!AN132</f>
        <v>14700</v>
      </c>
      <c r="Z123" s="9" t="str">
        <f>[2]หน้าผ้า!AO132</f>
        <v>WSWT2025800</v>
      </c>
      <c r="AA123" s="8">
        <f>[2]หน้าผ้า!AQ132</f>
        <v>15059.660000000002</v>
      </c>
      <c r="AB123" s="8">
        <f>[2]หน้าผ้า!AR132</f>
        <v>15059.660000000002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หนองบุญมาก</v>
      </c>
      <c r="AG123" s="1" t="str">
        <f>[3]หน้าผ้า!DC135</f>
        <v>ยังไม่ได้พิมพ์</v>
      </c>
      <c r="AH123" s="1" t="str">
        <f>[2]หน้าผ้า!DL132</f>
        <v>P7</v>
      </c>
      <c r="AI123" s="1">
        <f>[2]หน้าผ้า!DM132</f>
        <v>2</v>
      </c>
      <c r="AJ123" s="3">
        <f>[2]หน้าผ้า!DN132</f>
        <v>45889</v>
      </c>
      <c r="AK123" s="3">
        <f>[2]หน้าผ้า!DQ132</f>
        <v>0</v>
      </c>
      <c r="AL123" s="3">
        <f>[2]หน้าผ้า!DR132</f>
        <v>45880</v>
      </c>
      <c r="AM123" s="3">
        <f>[2]หน้าผ้า!DS132</f>
        <v>45887</v>
      </c>
      <c r="AN123" s="3">
        <f>[2]หน้าผ้า!DT132</f>
        <v>45888</v>
      </c>
      <c r="AO123" s="3">
        <f>[2]หน้าผ้า!DU132</f>
        <v>45888</v>
      </c>
      <c r="AP123" s="3">
        <f>[2]หน้าผ้า!DP132</f>
        <v>45884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WRWT25800/WRWT25800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45877</v>
      </c>
      <c r="B124" s="14" t="str">
        <f>[2]หน้าผ้า!B133</f>
        <v>MK68-000991</v>
      </c>
      <c r="C124" s="9" t="str">
        <f>[2]หน้าผ้า!E133</f>
        <v>โรงสีข้าวธัญญาวัฒน์</v>
      </c>
      <c r="D124" s="13" t="str">
        <f>[2]หน้าผ้า!F133</f>
        <v>ช้างจีนข้าวหอมชั้นดี(น้ำเงิน)(ถุงในเจาะรู)</v>
      </c>
      <c r="E124" s="9">
        <f>[2]หน้าผ้า!G133</f>
        <v>20</v>
      </c>
      <c r="F124" s="9">
        <f>[2]หน้าผ้า!H133</f>
        <v>32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70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ไม่</v>
      </c>
      <c r="M124" s="10">
        <f>[2]หน้าผ้า!T133</f>
        <v>21</v>
      </c>
      <c r="N124" s="9">
        <f>[2]หน้าผ้า!U133</f>
        <v>35</v>
      </c>
      <c r="O124" s="9">
        <f>[2]หน้าผ้า!V133</f>
        <v>40</v>
      </c>
      <c r="P124" s="10">
        <f>[2]หน้าผ้า!AB133</f>
        <v>164.24984646739199</v>
      </c>
      <c r="Q124" s="10">
        <f>[2]หน้าผ้า!AC133</f>
        <v>0</v>
      </c>
      <c r="R124" s="10">
        <f>[2]หน้าผ้า!AD133</f>
        <v>164.24984646739199</v>
      </c>
      <c r="S124" s="9" t="str">
        <f>[2]หน้าผ้า!Z133</f>
        <v>500กระสอบแบน</v>
      </c>
      <c r="T124" s="12">
        <f>[2]หน้าผ้า!X133</f>
        <v>45891</v>
      </c>
      <c r="U124" s="11">
        <f>[2]หน้าผ้า!AA133</f>
        <v>9200</v>
      </c>
      <c r="V124" s="10">
        <f>[2]หน้าผ้า!AJ133</f>
        <v>142</v>
      </c>
      <c r="W124" s="10">
        <f>[2]หน้าผ้า!AL133</f>
        <v>9058</v>
      </c>
      <c r="X124" s="10">
        <f>[2]หน้าผ้า!AM133</f>
        <v>0</v>
      </c>
      <c r="Y124" s="10">
        <f>[2]หน้าผ้า!AN133</f>
        <v>9510.9</v>
      </c>
      <c r="Z124" s="9" t="str">
        <f>[2]หน้าผ้า!AO133</f>
        <v>WSWT2025800</v>
      </c>
      <c r="AA124" s="8">
        <f>[2]หน้าผ้า!AQ133</f>
        <v>8478.1974200000004</v>
      </c>
      <c r="AB124" s="8">
        <f>[2]หน้าผ้า!AR133</f>
        <v>8478.1974200000004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รอแบบ</v>
      </c>
      <c r="AH124" s="1" t="str">
        <f>[2]หน้าผ้า!DL133</f>
        <v>P9</v>
      </c>
      <c r="AI124" s="1">
        <f>[2]หน้าผ้า!DM133</f>
        <v>3</v>
      </c>
      <c r="AJ124" s="3">
        <f>[2]หน้าผ้า!DN133</f>
        <v>45891</v>
      </c>
      <c r="AK124" s="3">
        <f>[2]หน้าผ้า!DQ133</f>
        <v>0</v>
      </c>
      <c r="AL124" s="3">
        <f>[2]หน้าผ้า!DR133</f>
        <v>45881</v>
      </c>
      <c r="AM124" s="3">
        <f>[2]หน้าผ้า!DS133</f>
        <v>45888</v>
      </c>
      <c r="AN124" s="3">
        <f>[2]หน้าผ้า!DT133</f>
        <v>45889</v>
      </c>
      <c r="AO124" s="3">
        <f>[2]หน้าผ้า!DU133</f>
        <v>45889</v>
      </c>
      <c r="AP124" s="3">
        <f>[2]หน้าผ้า!DP133</f>
        <v>45886</v>
      </c>
      <c r="AQ124" s="3">
        <f>[2]หน้าผ้า!DW133</f>
        <v>45890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>
        <f>[2]หน้าผ้า!ED133</f>
        <v>0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WRWT25800/WRWT25800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45870</v>
      </c>
      <c r="B125" s="14" t="str">
        <f>[2]หน้าผ้า!B134</f>
        <v>MK68-000946</v>
      </c>
      <c r="C125" s="9" t="str">
        <f>[2]หน้าผ้า!E134</f>
        <v>บจก.เบทาโกร</v>
      </c>
      <c r="D125" s="13" t="str">
        <f>[2]หน้าผ้า!F134</f>
        <v>บาลานส์ 957</v>
      </c>
      <c r="E125" s="9">
        <f>[2]หน้าผ้า!G134</f>
        <v>20</v>
      </c>
      <c r="F125" s="9">
        <f>[2]หน้าผ้า!H134</f>
        <v>37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80</v>
      </c>
      <c r="J125" s="9" t="str">
        <f>[2]หน้าผ้า!M134</f>
        <v>±</v>
      </c>
      <c r="K125" s="9">
        <f>[2]หน้าผ้า!N134</f>
        <v>3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 พร้อมระบุชื่อบริษัท รายการสินค้า จำนวนแต่ละแพ็ค</v>
      </c>
      <c r="T125" s="12">
        <f>[2]หน้าผ้า!X134</f>
        <v>45894</v>
      </c>
      <c r="U125" s="11">
        <f>[2]หน้าผ้า!AA134</f>
        <v>5000</v>
      </c>
      <c r="V125" s="10">
        <f>[2]หน้าผ้า!AJ134</f>
        <v>0</v>
      </c>
      <c r="W125" s="10">
        <f>[2]หน้าผ้า!AL134</f>
        <v>5000</v>
      </c>
      <c r="X125" s="10">
        <f>[2]หน้าผ้า!AM134</f>
        <v>0</v>
      </c>
      <c r="Y125" s="10">
        <f>[2]หน้าผ้า!AN134</f>
        <v>5250</v>
      </c>
      <c r="Z125" s="9" t="str">
        <f>[2]หน้าผ้า!AO134</f>
        <v>WSWT2025800</v>
      </c>
      <c r="AA125" s="8">
        <f>[2]หน้าผ้า!AQ134</f>
        <v>5378.4500000000007</v>
      </c>
      <c r="AB125" s="8">
        <f>[2]หน้าผ้า!AR134</f>
        <v>5378.4500000000007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 t="str">
        <f>[2]หน้าผ้า!AI134</f>
        <v>ลพบุรี3</v>
      </c>
      <c r="AG125" s="1" t="str">
        <f>[3]หน้าผ้า!DC137</f>
        <v>พร้อมส่ง</v>
      </c>
      <c r="AH125" s="1" t="str">
        <f>[2]หน้าผ้า!DL134</f>
        <v>P7</v>
      </c>
      <c r="AI125" s="1">
        <f>[2]หน้าผ้า!DM134</f>
        <v>2</v>
      </c>
      <c r="AJ125" s="3">
        <f>[2]หน้าผ้า!DN134</f>
        <v>45894</v>
      </c>
      <c r="AK125" s="3">
        <f>[2]หน้าผ้า!DQ134</f>
        <v>0</v>
      </c>
      <c r="AL125" s="3">
        <f>[2]หน้าผ้า!DR134</f>
        <v>45885</v>
      </c>
      <c r="AM125" s="3">
        <f>[2]หน้าผ้า!DS134</f>
        <v>45892</v>
      </c>
      <c r="AN125" s="3">
        <f>[2]หน้าผ้า!DT134</f>
        <v>45893</v>
      </c>
      <c r="AO125" s="3">
        <f>[2]หน้าผ้า!DU134</f>
        <v>45893</v>
      </c>
      <c r="AP125" s="3">
        <f>[2]หน้าผ้า!DP134</f>
        <v>45889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WRWT25800/WRWT25800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45870</v>
      </c>
      <c r="B126" s="14" t="str">
        <f>[2]หน้าผ้า!B135</f>
        <v>MK68-000946</v>
      </c>
      <c r="C126" s="9" t="str">
        <f>[2]หน้าผ้า!E135</f>
        <v>บจก.เบทาโกร</v>
      </c>
      <c r="D126" s="13" t="str">
        <f>[2]หน้าผ้า!F135</f>
        <v xml:space="preserve">เบทาโกร 323 </v>
      </c>
      <c r="E126" s="9">
        <f>[2]หน้าผ้า!G135</f>
        <v>20</v>
      </c>
      <c r="F126" s="9">
        <f>[2]หน้าผ้า!H135</f>
        <v>37</v>
      </c>
      <c r="G126" s="9" t="str">
        <f>[2]หน้าผ้า!I135</f>
        <v>ขาว</v>
      </c>
      <c r="H126" s="9">
        <f>[2]หน้าผ้า!J135</f>
        <v>0</v>
      </c>
      <c r="I126" s="9">
        <f>[2]หน้าผ้า!L135</f>
        <v>80</v>
      </c>
      <c r="J126" s="9" t="str">
        <f>[2]หน้าผ้า!M135</f>
        <v>±</v>
      </c>
      <c r="K126" s="9">
        <f>[2]หน้าผ้า!N135</f>
        <v>3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 พร้อมระบุชื่อบริษัท รายการสินค้า จำนวนแต่ละแพ็ค</v>
      </c>
      <c r="T126" s="12">
        <f>[2]หน้าผ้า!X135</f>
        <v>45894</v>
      </c>
      <c r="U126" s="11">
        <f>[2]หน้าผ้า!AA135</f>
        <v>20000</v>
      </c>
      <c r="V126" s="10">
        <f>[2]หน้าผ้า!AJ135</f>
        <v>0</v>
      </c>
      <c r="W126" s="10">
        <f>[2]หน้าผ้า!AL135</f>
        <v>20000</v>
      </c>
      <c r="X126" s="10">
        <f>[2]หน้าผ้า!AM135</f>
        <v>0</v>
      </c>
      <c r="Y126" s="10">
        <f>[2]หน้าผ้า!AN135</f>
        <v>21000</v>
      </c>
      <c r="Z126" s="9" t="str">
        <f>[2]หน้าผ้า!AO135</f>
        <v>WSWT2025800</v>
      </c>
      <c r="AA126" s="8">
        <f>[2]หน้าผ้า!AQ135</f>
        <v>21513.800000000003</v>
      </c>
      <c r="AB126" s="8">
        <f>[2]หน้าผ้า!AR135</f>
        <v>21513.800000000003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 t="str">
        <f>[2]หน้าผ้า!AI135</f>
        <v>ลพบุรี3</v>
      </c>
      <c r="AG126" s="1" t="str">
        <f>[3]หน้าผ้า!DC138</f>
        <v>พร้อมส่ง</v>
      </c>
      <c r="AH126" s="1" t="str">
        <f>[2]หน้าผ้า!DL135</f>
        <v>P7</v>
      </c>
      <c r="AI126" s="1">
        <f>[2]หน้าผ้า!DM135</f>
        <v>2</v>
      </c>
      <c r="AJ126" s="3">
        <f>[2]หน้าผ้า!DN135</f>
        <v>45894</v>
      </c>
      <c r="AK126" s="3">
        <f>[2]หน้าผ้า!DQ135</f>
        <v>0</v>
      </c>
      <c r="AL126" s="3">
        <f>[2]หน้าผ้า!DR135</f>
        <v>45885</v>
      </c>
      <c r="AM126" s="3">
        <f>[2]หน้าผ้า!DS135</f>
        <v>45892</v>
      </c>
      <c r="AN126" s="3">
        <f>[2]หน้าผ้า!DT135</f>
        <v>45893</v>
      </c>
      <c r="AO126" s="3">
        <f>[2]หน้าผ้า!DU135</f>
        <v>45893</v>
      </c>
      <c r="AP126" s="3">
        <f>[2]หน้าผ้า!DP135</f>
        <v>45889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WRWT25800/WRWT25800</v>
      </c>
      <c r="BD126" s="56">
        <f>[2]หน้าผ้า!CA135</f>
        <v>0</v>
      </c>
    </row>
    <row r="127" spans="1:56" ht="27.75" customHeight="1" x14ac:dyDescent="0.45">
      <c r="A127" s="3" t="str">
        <f>[2]หน้าผ้า!C136</f>
        <v>ประมาณการ</v>
      </c>
      <c r="B127" s="14" t="str">
        <f>[2]หน้าผ้า!B136</f>
        <v>ประมาณการ</v>
      </c>
      <c r="C127" s="9" t="str">
        <f>[2]หน้าผ้า!E136</f>
        <v>บจก.อินเทคค์ โกลบอล</v>
      </c>
      <c r="D127" s="13" t="str">
        <f>[2]หน้าผ้า!F136</f>
        <v>รอแบบ</v>
      </c>
      <c r="E127" s="9">
        <f>[2]หน้าผ้า!G136</f>
        <v>20</v>
      </c>
      <c r="F127" s="9">
        <f>[2]หน้าผ้า!H136</f>
        <v>36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78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จับจีบ4"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มัด80 ใช้สายรัด</v>
      </c>
      <c r="T127" s="12">
        <f>[2]หน้าผ้า!X136</f>
        <v>45899</v>
      </c>
      <c r="U127" s="11">
        <f>[2]หน้าผ้า!AA136</f>
        <v>170000</v>
      </c>
      <c r="V127" s="10">
        <f>[2]หน้าผ้า!AJ136</f>
        <v>0</v>
      </c>
      <c r="W127" s="10">
        <f>[2]หน้าผ้า!AL136</f>
        <v>170000</v>
      </c>
      <c r="X127" s="10">
        <f>[2]หน้าผ้า!AM136</f>
        <v>0</v>
      </c>
      <c r="Y127" s="10">
        <f>[2]หน้าผ้า!AN136</f>
        <v>178500</v>
      </c>
      <c r="Z127" s="9" t="str">
        <f>[2]หน้าผ้า!AO136</f>
        <v>WSWT2025800</v>
      </c>
      <c r="AA127" s="8">
        <f>[2]หน้าผ้า!AQ136</f>
        <v>178117.5</v>
      </c>
      <c r="AB127" s="8">
        <f>[2]หน้าผ้า!AR136</f>
        <v>86996</v>
      </c>
      <c r="AC127" s="8">
        <f>[2]หน้าผ้า!AS136</f>
        <v>91121.5</v>
      </c>
      <c r="AD127" s="8">
        <f>[2]หน้าผ้า!AT136</f>
        <v>0</v>
      </c>
      <c r="AE127" s="8">
        <f>[2]หน้าผ้า!AU136</f>
        <v>0</v>
      </c>
      <c r="AF127" s="8" t="str">
        <f>[2]หน้าผ้า!AI136</f>
        <v>ห้ามขาด-ห้ามเกิน</v>
      </c>
      <c r="AG127" s="1" t="str">
        <f>[3]หน้าผ้า!DC139</f>
        <v>พร้อมส่ง</v>
      </c>
      <c r="AH127" s="1" t="str">
        <f>[2]หน้าผ้า!DL136</f>
        <v>P7</v>
      </c>
      <c r="AI127" s="1">
        <f>[2]หน้าผ้า!DM136</f>
        <v>2</v>
      </c>
      <c r="AJ127" s="3">
        <f>[2]หน้าผ้า!DN136</f>
        <v>45899</v>
      </c>
      <c r="AK127" s="3">
        <f>[2]หน้าผ้า!DQ136</f>
        <v>0</v>
      </c>
      <c r="AL127" s="3">
        <f>[2]หน้าผ้า!DR136</f>
        <v>45890</v>
      </c>
      <c r="AM127" s="3">
        <f>[2]หน้าผ้า!DS136</f>
        <v>45897</v>
      </c>
      <c r="AN127" s="3">
        <f>[2]หน้าผ้า!DT136</f>
        <v>45898</v>
      </c>
      <c r="AO127" s="3">
        <f>[2]หน้าผ้า!DU136</f>
        <v>45898</v>
      </c>
      <c r="AP127" s="3">
        <f>[2]หน้าผ้า!DP136</f>
        <v>45894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WRWT25800/WRWT25800</v>
      </c>
      <c r="BD127" s="56">
        <f>[2]หน้าผ้า!CA136</f>
        <v>6965.7324444444439</v>
      </c>
    </row>
    <row r="128" spans="1:56" ht="27.75" customHeight="1" x14ac:dyDescent="0.45">
      <c r="A128" s="3">
        <f>[2]หน้าผ้า!C137</f>
        <v>0</v>
      </c>
      <c r="B128" s="14">
        <f>[2]หน้าผ้า!B137</f>
        <v>0</v>
      </c>
      <c r="C128" s="9">
        <f>[2]หน้าผ้า!E137</f>
        <v>0</v>
      </c>
      <c r="D128" s="13">
        <f>[2]หน้าผ้า!F137</f>
        <v>0</v>
      </c>
      <c r="E128" s="9">
        <f>[2]หน้าผ้า!G137</f>
        <v>20</v>
      </c>
      <c r="F128" s="9">
        <f>[2]หน้าผ้า!H137</f>
        <v>37</v>
      </c>
      <c r="G128" s="9">
        <f>[2]หน้าผ้า!I137</f>
        <v>0</v>
      </c>
      <c r="H128" s="9">
        <f>[2]หน้าผ้า!J137</f>
        <v>0</v>
      </c>
      <c r="I128" s="9">
        <f>[2]หน้าผ้า!L137</f>
        <v>80</v>
      </c>
      <c r="J128" s="9" t="str">
        <f>[2]หน้าผ้า!M137</f>
        <v>±</v>
      </c>
      <c r="K128" s="9">
        <f>[2]หน้าผ้า!N137</f>
        <v>3</v>
      </c>
      <c r="L128" s="9">
        <f>[2]หน้าผ้า!R137</f>
        <v>0</v>
      </c>
      <c r="M128" s="10">
        <f>[2]หน้าผ้า!T137</f>
        <v>0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>
        <f>[2]หน้าผ้า!Z137</f>
        <v>0</v>
      </c>
      <c r="T128" s="12">
        <f>[2]หน้าผ้า!X137</f>
        <v>0</v>
      </c>
      <c r="U128" s="11">
        <f>[2]หน้าผ้า!AA137</f>
        <v>0</v>
      </c>
      <c r="V128" s="10">
        <f>[2]หน้าผ้า!AJ137</f>
        <v>0</v>
      </c>
      <c r="W128" s="10">
        <f>[2]หน้าผ้า!AL137</f>
        <v>0</v>
      </c>
      <c r="X128" s="10">
        <f>[2]หน้าผ้า!AM137</f>
        <v>0</v>
      </c>
      <c r="Y128" s="10">
        <f>[2]หน้าผ้า!AN137</f>
        <v>0</v>
      </c>
      <c r="Z128" s="9" t="str">
        <f>[2]หน้าผ้า!AO137</f>
        <v>WSWT2025800</v>
      </c>
      <c r="AA128" s="8">
        <f>[2]หน้าผ้า!AQ137</f>
        <v>339037.37469250005</v>
      </c>
      <c r="AB128" s="8">
        <f>[2]หน้าผ้า!AR137</f>
        <v>247915.87469250005</v>
      </c>
      <c r="AC128" s="8">
        <f>[2]หน้าผ้า!AS137</f>
        <v>91121.5</v>
      </c>
      <c r="AD128" s="8">
        <f>[2]หน้าผ้า!AT137</f>
        <v>0</v>
      </c>
      <c r="AE128" s="8">
        <f>[2]หน้าผ้า!AU137</f>
        <v>0</v>
      </c>
      <c r="AF128" s="8" t="str">
        <f>[2]หน้าผ้า!AI137</f>
        <v>ระบุในSD</v>
      </c>
      <c r="AG128" s="1" t="str">
        <f>[3]หน้าผ้า!DC140</f>
        <v>พร้อมส่ง</v>
      </c>
      <c r="AH128" s="1">
        <f>[2]หน้าผ้า!DL137</f>
        <v>0</v>
      </c>
      <c r="AI128" s="1" t="str">
        <f>[2]หน้าผ้า!DM137</f>
        <v>Lead time</v>
      </c>
      <c r="AJ128" s="3">
        <f>[2]หน้าผ้า!DN137</f>
        <v>0</v>
      </c>
      <c r="AK128" s="3">
        <f>[2]หน้าผ้า!DQ137</f>
        <v>0</v>
      </c>
      <c r="AL128" s="3">
        <f>[2]หน้าผ้า!DR137</f>
        <v>0</v>
      </c>
      <c r="AM128" s="3">
        <f>[2]หน้าผ้า!DS137</f>
        <v>0</v>
      </c>
      <c r="AN128" s="3">
        <f>[2]หน้าผ้า!DT137</f>
        <v>0</v>
      </c>
      <c r="AO128" s="3">
        <f>[2]หน้าผ้า!DU137</f>
        <v>0</v>
      </c>
      <c r="AP128" s="3">
        <f>[2]หน้าผ้า!DP137</f>
        <v>0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>
        <f>[2]หน้าผ้า!EC137</f>
        <v>0</v>
      </c>
      <c r="AX128" s="2">
        <f>[2]หน้าผ้า!ED137</f>
        <v>0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WRWT25800/WRWT25800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0</v>
      </c>
      <c r="B129" s="14">
        <f>[2]หน้าผ้า!B138</f>
        <v>0</v>
      </c>
      <c r="C129" s="9">
        <f>[2]หน้าผ้า!E138</f>
        <v>0</v>
      </c>
      <c r="D129" s="13">
        <f>[2]หน้าผ้า!F138</f>
        <v>0</v>
      </c>
      <c r="E129" s="9">
        <f>[2]หน้าผ้า!G138</f>
        <v>20</v>
      </c>
      <c r="F129" s="9">
        <f>[2]หน้าผ้า!H138</f>
        <v>34</v>
      </c>
      <c r="G129" s="9">
        <f>[2]หน้าผ้า!I138</f>
        <v>0</v>
      </c>
      <c r="H129" s="9">
        <f>[2]หน้าผ้า!J138</f>
        <v>0</v>
      </c>
      <c r="I129" s="9">
        <f>[2]หน้าผ้า!L138</f>
        <v>98</v>
      </c>
      <c r="J129" s="9" t="str">
        <f>[2]หน้าผ้า!M138</f>
        <v>±</v>
      </c>
      <c r="K129" s="9">
        <f>[2]หน้าผ้า!N138</f>
        <v>5</v>
      </c>
      <c r="L129" s="9">
        <f>[2]หน้าผ้า!R138</f>
        <v>0</v>
      </c>
      <c r="M129" s="10">
        <f>[2]หน้าผ้า!T138</f>
        <v>0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>
        <f>[2]หน้าผ้า!Z138</f>
        <v>0</v>
      </c>
      <c r="T129" s="12">
        <f>[2]หน้าผ้า!X138</f>
        <v>0</v>
      </c>
      <c r="U129" s="11">
        <f>[2]หน้าผ้า!AA138</f>
        <v>0</v>
      </c>
      <c r="V129" s="10">
        <f>[2]หน้าผ้า!AJ138</f>
        <v>0</v>
      </c>
      <c r="W129" s="10">
        <f>[2]หน้าผ้า!AL138</f>
        <v>0</v>
      </c>
      <c r="X129" s="10">
        <f>[2]หน้าผ้า!AM138</f>
        <v>0</v>
      </c>
      <c r="Y129" s="10">
        <f>[2]หน้าผ้า!AN138</f>
        <v>0</v>
      </c>
      <c r="Z129" s="9" t="str">
        <f>[2]หน้าผ้า!AO138</f>
        <v>WSWT2021950UV</v>
      </c>
      <c r="AA129" s="8" t="e">
        <f>[2]หน้าผ้า!AQ138</f>
        <v>#REF!</v>
      </c>
      <c r="AB129" s="8" t="e">
        <f>[2]หน้าผ้า!AR138</f>
        <v>#REF!</v>
      </c>
      <c r="AC129" s="8" t="e">
        <f>[2]หน้าผ้า!AS138</f>
        <v>#REF!</v>
      </c>
      <c r="AD129" s="8" t="e">
        <f>[2]หน้าผ้า!AT138</f>
        <v>#REF!</v>
      </c>
      <c r="AE129" s="8" t="e">
        <f>[2]หน้าผ้า!AU138</f>
        <v>#REF!</v>
      </c>
      <c r="AF129" s="8" t="str">
        <f>[2]หน้าผ้า!AI138</f>
        <v>ระบุในSD</v>
      </c>
      <c r="AG129" s="1" t="str">
        <f>[3]หน้าผ้า!DC141</f>
        <v>พร้อมส่ง</v>
      </c>
      <c r="AH129" s="1">
        <f>[2]หน้าผ้า!DL138</f>
        <v>0</v>
      </c>
      <c r="AI129" s="1" t="str">
        <f>[2]หน้าผ้า!DM138</f>
        <v>Lead time</v>
      </c>
      <c r="AJ129" s="3">
        <f>[2]หน้าผ้า!DN138</f>
        <v>0</v>
      </c>
      <c r="AK129" s="3">
        <f>[2]หน้าผ้า!DQ138</f>
        <v>0</v>
      </c>
      <c r="AL129" s="3">
        <f>[2]หน้าผ้า!DR138</f>
        <v>0</v>
      </c>
      <c r="AM129" s="3">
        <f>[2]หน้าผ้า!DS138</f>
        <v>0</v>
      </c>
      <c r="AN129" s="3">
        <f>[2]หน้าผ้า!DT138</f>
        <v>0</v>
      </c>
      <c r="AO129" s="3">
        <f>[2]หน้าผ้า!DU138</f>
        <v>0</v>
      </c>
      <c r="AP129" s="3">
        <f>[2]หน้าผ้า!DP138</f>
        <v>0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>
        <f>[2]หน้าผ้า!EC138</f>
        <v>0</v>
      </c>
      <c r="AX129" s="2">
        <f>[2]หน้าผ้า!ED138</f>
        <v>0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WRWT200950/WRWT21950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0</v>
      </c>
      <c r="B130" s="14">
        <f>[2]หน้าผ้า!B139</f>
        <v>0</v>
      </c>
      <c r="C130" s="9">
        <f>[2]หน้าผ้า!E139</f>
        <v>0</v>
      </c>
      <c r="D130" s="13">
        <f>[2]หน้าผ้า!F139</f>
        <v>0</v>
      </c>
      <c r="E130" s="9">
        <f>[2]หน้าผ้า!G139</f>
        <v>20</v>
      </c>
      <c r="F130" s="9">
        <f>[2]หน้าผ้า!H139</f>
        <v>34</v>
      </c>
      <c r="G130" s="9">
        <f>[2]หน้าผ้า!I139</f>
        <v>0</v>
      </c>
      <c r="H130" s="9">
        <f>[2]หน้าผ้า!J139</f>
        <v>0</v>
      </c>
      <c r="I130" s="9">
        <f>[2]หน้าผ้า!L139</f>
        <v>95</v>
      </c>
      <c r="J130" s="9" t="str">
        <f>[2]หน้าผ้า!M139</f>
        <v>±</v>
      </c>
      <c r="K130" s="9">
        <f>[2]หน้าผ้า!N139</f>
        <v>5</v>
      </c>
      <c r="L130" s="9">
        <f>[2]หน้าผ้า!R139</f>
        <v>0</v>
      </c>
      <c r="M130" s="10">
        <f>[2]หน้าผ้า!T139</f>
        <v>0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>
        <f>[2]หน้าผ้า!Z139</f>
        <v>0</v>
      </c>
      <c r="T130" s="12">
        <f>[2]หน้าผ้า!X139</f>
        <v>0</v>
      </c>
      <c r="U130" s="11">
        <f>[2]หน้าผ้า!AA139</f>
        <v>0</v>
      </c>
      <c r="V130" s="10">
        <f>[2]หน้าผ้า!AJ139</f>
        <v>0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WSWT2021900UV</v>
      </c>
      <c r="AA130" s="8" t="e">
        <f>[2]หน้าผ้า!AQ139</f>
        <v>#REF!</v>
      </c>
      <c r="AB130" s="8" t="e">
        <f>[2]หน้าผ้า!AR139</f>
        <v>#REF!</v>
      </c>
      <c r="AC130" s="8" t="e">
        <f>[2]หน้าผ้า!AS139</f>
        <v>#REF!</v>
      </c>
      <c r="AD130" s="8" t="e">
        <f>[2]หน้าผ้า!AT139</f>
        <v>#REF!</v>
      </c>
      <c r="AE130" s="8" t="e">
        <f>[2]หน้าผ้า!AU139</f>
        <v>#REF!</v>
      </c>
      <c r="AF130" s="8" t="str">
        <f>[2]หน้าผ้า!AI139</f>
        <v>ระบุในSD</v>
      </c>
      <c r="AG130" s="1" t="str">
        <f>[3]หน้าผ้า!DC142</f>
        <v>พร้อมส่ง</v>
      </c>
      <c r="AH130" s="1">
        <f>[2]หน้าผ้า!DL139</f>
        <v>0</v>
      </c>
      <c r="AI130" s="1" t="str">
        <f>[2]หน้าผ้า!DM139</f>
        <v>Lead time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WRWT200900/WRWT21900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0</v>
      </c>
      <c r="B131" s="14">
        <f>[2]หน้าผ้า!B140</f>
        <v>0</v>
      </c>
      <c r="C131" s="9">
        <f>[2]หน้าผ้า!E140</f>
        <v>0</v>
      </c>
      <c r="D131" s="13">
        <f>[2]หน้าผ้า!F140</f>
        <v>0</v>
      </c>
      <c r="E131" s="9">
        <f>[2]หน้าผ้า!G140</f>
        <v>20</v>
      </c>
      <c r="F131" s="9">
        <f>[2]หน้าผ้า!H140</f>
        <v>34</v>
      </c>
      <c r="G131" s="9">
        <f>[2]หน้าผ้า!I140</f>
        <v>0</v>
      </c>
      <c r="H131" s="9">
        <f>[2]หน้าผ้า!J140</f>
        <v>0</v>
      </c>
      <c r="I131" s="9">
        <f>[2]หน้าผ้า!L140</f>
        <v>80</v>
      </c>
      <c r="J131" s="9" t="str">
        <f>[2]หน้าผ้า!M140</f>
        <v>±</v>
      </c>
      <c r="K131" s="9">
        <f>[2]หน้าผ้า!N140</f>
        <v>5</v>
      </c>
      <c r="L131" s="9">
        <f>[2]หน้าผ้า!R140</f>
        <v>0</v>
      </c>
      <c r="M131" s="10">
        <f>[2]หน้าผ้า!T140</f>
        <v>0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>
        <f>[2]หน้าผ้า!Z140</f>
        <v>0</v>
      </c>
      <c r="T131" s="12">
        <f>[2]หน้าผ้า!X140</f>
        <v>0</v>
      </c>
      <c r="U131" s="11">
        <f>[2]หน้าผ้า!AA140</f>
        <v>0</v>
      </c>
      <c r="V131" s="10">
        <f>[2]หน้าผ้า!AJ140</f>
        <v>0</v>
      </c>
      <c r="W131" s="10">
        <f>[2]หน้าผ้า!AL140</f>
        <v>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WSWT2021750UV</v>
      </c>
      <c r="AA131" s="8" t="e">
        <f>[2]หน้าผ้า!AQ140</f>
        <v>#REF!</v>
      </c>
      <c r="AB131" s="8" t="e">
        <f>[2]หน้าผ้า!AR140</f>
        <v>#REF!</v>
      </c>
      <c r="AC131" s="8" t="e">
        <f>[2]หน้าผ้า!AS140</f>
        <v>#REF!</v>
      </c>
      <c r="AD131" s="8" t="e">
        <f>[2]หน้าผ้า!AT140</f>
        <v>#REF!</v>
      </c>
      <c r="AE131" s="8" t="e">
        <f>[2]หน้าผ้า!AU140</f>
        <v>#REF!</v>
      </c>
      <c r="AF131" s="8" t="str">
        <f>[2]หน้าผ้า!AI140</f>
        <v>ระบุในSD</v>
      </c>
      <c r="AG131" s="1" t="str">
        <f>[3]หน้าผ้า!DC143</f>
        <v>พร้อมส่ง</v>
      </c>
      <c r="AH131" s="1">
        <f>[2]หน้าผ้า!DL140</f>
        <v>0</v>
      </c>
      <c r="AI131" s="1" t="str">
        <f>[2]หน้าผ้า!DM140</f>
        <v>Lead time</v>
      </c>
      <c r="AJ131" s="3">
        <f>[2]หน้าผ้า!DN140</f>
        <v>0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0</v>
      </c>
      <c r="AP131" s="3">
        <f>[2]หน้าผ้า!DP140</f>
        <v>0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>
        <f>[2]หน้าผ้า!EC140</f>
        <v>0</v>
      </c>
      <c r="AX131" s="2">
        <f>[2]หน้าผ้า!ED140</f>
        <v>0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WRWT200750/WRWT21750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0</v>
      </c>
      <c r="B132" s="14">
        <f>[2]หน้าผ้า!B141</f>
        <v>0</v>
      </c>
      <c r="C132" s="9">
        <f>[2]หน้าผ้า!E141</f>
        <v>0</v>
      </c>
      <c r="D132" s="13">
        <f>[2]หน้าผ้า!F141</f>
        <v>0</v>
      </c>
      <c r="E132" s="9">
        <f>[2]หน้าผ้า!G141</f>
        <v>20</v>
      </c>
      <c r="F132" s="9">
        <f>[2]หน้าผ้า!H141</f>
        <v>34</v>
      </c>
      <c r="G132" s="9">
        <f>[2]หน้าผ้า!I141</f>
        <v>0</v>
      </c>
      <c r="H132" s="9">
        <f>[2]หน้าผ้า!J141</f>
        <v>0</v>
      </c>
      <c r="I132" s="9">
        <f>[2]หน้าผ้า!L141</f>
        <v>80</v>
      </c>
      <c r="J132" s="9" t="str">
        <f>[2]หน้าผ้า!M141</f>
        <v>±</v>
      </c>
      <c r="K132" s="9">
        <f>[2]หน้าผ้า!N141</f>
        <v>5</v>
      </c>
      <c r="L132" s="9">
        <f>[2]หน้าผ้า!R141</f>
        <v>0</v>
      </c>
      <c r="M132" s="10">
        <f>[2]หน้าผ้า!T141</f>
        <v>0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>
        <f>[2]หน้าผ้า!Z141</f>
        <v>0</v>
      </c>
      <c r="T132" s="12">
        <f>[2]หน้าผ้า!X141</f>
        <v>0</v>
      </c>
      <c r="U132" s="11">
        <f>[2]หน้าผ้า!AA141</f>
        <v>0</v>
      </c>
      <c r="V132" s="10">
        <f>[2]หน้าผ้า!AJ141</f>
        <v>0</v>
      </c>
      <c r="W132" s="10">
        <f>[2]หน้าผ้า!AL141</f>
        <v>0</v>
      </c>
      <c r="X132" s="10">
        <f>[2]หน้าผ้า!AM141</f>
        <v>0</v>
      </c>
      <c r="Y132" s="10">
        <f>[2]หน้าผ้า!AN141</f>
        <v>0</v>
      </c>
      <c r="Z132" s="9" t="str">
        <f>[2]หน้าผ้า!AO141</f>
        <v>WSWT2021800UV</v>
      </c>
      <c r="AA132" s="8" t="e">
        <f>[2]หน้าผ้า!AQ141</f>
        <v>#REF!</v>
      </c>
      <c r="AB132" s="8" t="e">
        <f>[2]หน้าผ้า!AR141</f>
        <v>#REF!</v>
      </c>
      <c r="AC132" s="8" t="e">
        <f>[2]หน้าผ้า!AS141</f>
        <v>#REF!</v>
      </c>
      <c r="AD132" s="8" t="e">
        <f>[2]หน้าผ้า!AT141</f>
        <v>#REF!</v>
      </c>
      <c r="AE132" s="8" t="e">
        <f>[2]หน้าผ้า!AU141</f>
        <v>#REF!</v>
      </c>
      <c r="AF132" s="8" t="str">
        <f>[2]หน้าผ้า!AI141</f>
        <v>ระบุในSD</v>
      </c>
      <c r="AG132" s="1" t="str">
        <f>[3]หน้าผ้า!DC144</f>
        <v>พร้อมส่ง</v>
      </c>
      <c r="AH132" s="1">
        <f>[2]หน้าผ้า!DL141</f>
        <v>0</v>
      </c>
      <c r="AI132" s="1" t="str">
        <f>[2]หน้าผ้า!DM141</f>
        <v>Lead time</v>
      </c>
      <c r="AJ132" s="3">
        <f>[2]หน้าผ้า!DN141</f>
        <v>0</v>
      </c>
      <c r="AK132" s="3">
        <f>[2]หน้าผ้า!DQ141</f>
        <v>0</v>
      </c>
      <c r="AL132" s="3">
        <f>[2]หน้าผ้า!DR141</f>
        <v>0</v>
      </c>
      <c r="AM132" s="3">
        <f>[2]หน้าผ้า!DS141</f>
        <v>0</v>
      </c>
      <c r="AN132" s="3">
        <f>[2]หน้าผ้า!DT141</f>
        <v>0</v>
      </c>
      <c r="AO132" s="3">
        <f>[2]หน้าผ้า!DU141</f>
        <v>0</v>
      </c>
      <c r="AP132" s="3">
        <f>[2]หน้าผ้า!DP141</f>
        <v>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>
        <f>[2]หน้าผ้า!EC141</f>
        <v>0</v>
      </c>
      <c r="AX132" s="2">
        <f>[2]หน้าผ้า!ED141</f>
        <v>0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WRWT200800/WRWT21800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20</v>
      </c>
      <c r="F133" s="9">
        <f>[2]หน้าผ้า!H142</f>
        <v>37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70</v>
      </c>
      <c r="J133" s="9" t="str">
        <f>[2]หน้าผ้า!M142</f>
        <v>±</v>
      </c>
      <c r="K133" s="9">
        <f>[2]หน้าผ้า!N142</f>
        <v>5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WSWT2025700(1)</v>
      </c>
      <c r="AA133" s="8" t="e">
        <f>[2]หน้าผ้า!AQ142</f>
        <v>#REF!</v>
      </c>
      <c r="AB133" s="8" t="e">
        <f>[2]หน้าผ้า!AR142</f>
        <v>#REF!</v>
      </c>
      <c r="AC133" s="8" t="e">
        <f>[2]หน้าผ้า!AS142</f>
        <v>#REF!</v>
      </c>
      <c r="AD133" s="8" t="e">
        <f>[2]หน้าผ้า!AT142</f>
        <v>#REF!</v>
      </c>
      <c r="AE133" s="8" t="e">
        <f>[2]หน้าผ้า!AU142</f>
        <v>#REF!</v>
      </c>
      <c r="AF133" s="8" t="str">
        <f>[2]หน้าผ้า!AI142</f>
        <v>ระบุในSD</v>
      </c>
      <c r="AG133" s="1" t="str">
        <f>[3]หน้าผ้า!DC145</f>
        <v>พร้อมส่ง</v>
      </c>
      <c r="AH133" s="1">
        <f>[2]หน้าผ้า!DL142</f>
        <v>0</v>
      </c>
      <c r="AI133" s="1" t="str">
        <f>[2]หน้าผ้า!DM142</f>
        <v>Lead time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WRWT200800/WRWT25650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0</v>
      </c>
      <c r="B134" s="14">
        <f>[2]หน้าผ้า!B143</f>
        <v>0</v>
      </c>
      <c r="C134" s="9">
        <f>[2]หน้าผ้า!E143</f>
        <v>0</v>
      </c>
      <c r="D134" s="13">
        <f>[2]หน้าผ้า!F143</f>
        <v>0</v>
      </c>
      <c r="E134" s="9">
        <f>[2]หน้าผ้า!G143</f>
        <v>20</v>
      </c>
      <c r="F134" s="9">
        <f>[2]หน้าผ้า!H143</f>
        <v>34</v>
      </c>
      <c r="G134" s="9">
        <f>[2]หน้าผ้า!I143</f>
        <v>0</v>
      </c>
      <c r="H134" s="9">
        <f>[2]หน้าผ้า!J143</f>
        <v>0</v>
      </c>
      <c r="I134" s="9">
        <f>[2]หน้าผ้า!L143</f>
        <v>85</v>
      </c>
      <c r="J134" s="9" t="str">
        <f>[2]หน้าผ้า!M143</f>
        <v>±</v>
      </c>
      <c r="K134" s="9">
        <f>[2]หน้าผ้า!N143</f>
        <v>5</v>
      </c>
      <c r="L134" s="9">
        <f>[2]หน้าผ้า!R143</f>
        <v>0</v>
      </c>
      <c r="M134" s="10">
        <f>[2]หน้าผ้า!T143</f>
        <v>0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>
        <f>[2]หน้าผ้า!Z143</f>
        <v>0</v>
      </c>
      <c r="T134" s="12">
        <f>[2]หน้าผ้า!X143</f>
        <v>0</v>
      </c>
      <c r="U134" s="11">
        <f>[2]หน้าผ้า!AA143</f>
        <v>0</v>
      </c>
      <c r="V134" s="10">
        <f>[2]หน้าผ้า!AJ143</f>
        <v>0</v>
      </c>
      <c r="W134" s="10">
        <f>[2]หน้าผ้า!AL143</f>
        <v>0</v>
      </c>
      <c r="X134" s="10">
        <f>[2]หน้าผ้า!AM143</f>
        <v>0</v>
      </c>
      <c r="Y134" s="10">
        <f>[2]หน้าผ้า!AN143</f>
        <v>0</v>
      </c>
      <c r="Z134" s="9" t="str">
        <f>[2]หน้าผ้า!AO143</f>
        <v>WSWT2021850UV</v>
      </c>
      <c r="AA134" s="8" t="e">
        <f>[2]หน้าผ้า!AQ143</f>
        <v>#REF!</v>
      </c>
      <c r="AB134" s="8" t="e">
        <f>[2]หน้าผ้า!AR143</f>
        <v>#REF!</v>
      </c>
      <c r="AC134" s="8" t="e">
        <f>[2]หน้าผ้า!AS143</f>
        <v>#REF!</v>
      </c>
      <c r="AD134" s="8" t="e">
        <f>[2]หน้าผ้า!AT143</f>
        <v>#REF!</v>
      </c>
      <c r="AE134" s="8" t="e">
        <f>[2]หน้าผ้า!AU143</f>
        <v>#REF!</v>
      </c>
      <c r="AF134" s="8" t="str">
        <f>[2]หน้าผ้า!AI143</f>
        <v>ระบุในSD</v>
      </c>
      <c r="AG134" s="1" t="str">
        <f>[3]หน้าผ้า!DC146</f>
        <v>ผ้าขาว</v>
      </c>
      <c r="AH134" s="1">
        <f>[2]หน้าผ้า!DL143</f>
        <v>0</v>
      </c>
      <c r="AI134" s="1">
        <f>[2]หน้าผ้า!DM143</f>
        <v>0</v>
      </c>
      <c r="AJ134" s="3">
        <f>[2]หน้าผ้า!DN143</f>
        <v>0</v>
      </c>
      <c r="AK134" s="3">
        <f>[2]หน้าผ้า!DQ143</f>
        <v>0</v>
      </c>
      <c r="AL134" s="3">
        <f>[2]หน้าผ้า!DR143</f>
        <v>0</v>
      </c>
      <c r="AM134" s="3">
        <f>[2]หน้าผ้า!DS143</f>
        <v>0</v>
      </c>
      <c r="AN134" s="3">
        <f>[2]หน้าผ้า!DT143</f>
        <v>0</v>
      </c>
      <c r="AO134" s="3">
        <f>[2]หน้าผ้า!DU143</f>
        <v>0</v>
      </c>
      <c r="AP134" s="3">
        <f>[2]หน้าผ้า!DP143</f>
        <v>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>
        <f>[2]หน้าผ้า!EC143</f>
        <v>0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WRWT200850/WRWT21850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0</v>
      </c>
      <c r="B135" s="14">
        <f>[2]หน้าผ้า!B144</f>
        <v>0</v>
      </c>
      <c r="C135" s="9">
        <f>[2]หน้าผ้า!E144</f>
        <v>0</v>
      </c>
      <c r="D135" s="13">
        <f>[2]หน้าผ้า!F144</f>
        <v>0</v>
      </c>
      <c r="E135" s="9">
        <f>[2]หน้าผ้า!G144</f>
        <v>20</v>
      </c>
      <c r="F135" s="9">
        <f>[2]หน้าผ้า!H144</f>
        <v>34</v>
      </c>
      <c r="G135" s="9">
        <f>[2]หน้าผ้า!I144</f>
        <v>0</v>
      </c>
      <c r="H135" s="9">
        <f>[2]หน้าผ้า!J144</f>
        <v>0</v>
      </c>
      <c r="I135" s="9">
        <f>[2]หน้าผ้า!L144</f>
        <v>80</v>
      </c>
      <c r="J135" s="9" t="str">
        <f>[2]หน้าผ้า!M144</f>
        <v>±</v>
      </c>
      <c r="K135" s="9">
        <f>[2]หน้าผ้า!N144</f>
        <v>5</v>
      </c>
      <c r="L135" s="9">
        <f>[2]หน้าผ้า!R144</f>
        <v>0</v>
      </c>
      <c r="M135" s="10">
        <f>[2]หน้าผ้า!T144</f>
        <v>0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>
        <f>[2]หน้าผ้า!Z144</f>
        <v>0</v>
      </c>
      <c r="T135" s="12">
        <f>[2]หน้าผ้า!X144</f>
        <v>0</v>
      </c>
      <c r="U135" s="11">
        <f>[2]หน้าผ้า!AA144</f>
        <v>0</v>
      </c>
      <c r="V135" s="10">
        <f>[2]หน้าผ้า!AJ144</f>
        <v>0</v>
      </c>
      <c r="W135" s="10">
        <f>[2]หน้าผ้า!AL144</f>
        <v>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WSWT2021750UV</v>
      </c>
      <c r="AA135" s="8" t="e">
        <f>[2]หน้าผ้า!AQ144</f>
        <v>#REF!</v>
      </c>
      <c r="AB135" s="8" t="e">
        <f>[2]หน้าผ้า!AR144</f>
        <v>#REF!</v>
      </c>
      <c r="AC135" s="8" t="e">
        <f>[2]หน้าผ้า!AS144</f>
        <v>#REF!</v>
      </c>
      <c r="AD135" s="8" t="e">
        <f>[2]หน้าผ้า!AT144</f>
        <v>#REF!</v>
      </c>
      <c r="AE135" s="8" t="e">
        <f>[2]หน้าผ้า!AU144</f>
        <v>#REF!</v>
      </c>
      <c r="AF135" s="8" t="str">
        <f>[2]หน้าผ้า!AI144</f>
        <v>ระบุในSD</v>
      </c>
      <c r="AG135" s="1" t="str">
        <f>[3]หน้าผ้า!DC147</f>
        <v>ยังไม่ได้พิมพ์</v>
      </c>
      <c r="AH135" s="1">
        <f>[2]หน้าผ้า!DL144</f>
        <v>0</v>
      </c>
      <c r="AI135" s="1">
        <f>[2]หน้าผ้า!DM144</f>
        <v>0</v>
      </c>
      <c r="AJ135" s="3">
        <f>[2]หน้าผ้า!DN144</f>
        <v>0</v>
      </c>
      <c r="AK135" s="3">
        <f>[2]หน้าผ้า!DQ144</f>
        <v>0</v>
      </c>
      <c r="AL135" s="3">
        <f>[2]หน้าผ้า!DR144</f>
        <v>0</v>
      </c>
      <c r="AM135" s="3">
        <f>[2]หน้าผ้า!DS144</f>
        <v>0</v>
      </c>
      <c r="AN135" s="3">
        <f>[2]หน้าผ้า!DT144</f>
        <v>0</v>
      </c>
      <c r="AO135" s="3">
        <f>[2]หน้าผ้า!DU144</f>
        <v>0</v>
      </c>
      <c r="AP135" s="3">
        <f>[2]หน้าผ้า!DP144</f>
        <v>0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>
        <f>[2]หน้าผ้า!EC144</f>
        <v>0</v>
      </c>
      <c r="AX135" s="2">
        <f>[2]หน้าผ้า!ED144</f>
        <v>0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WRWT200750/WRWT21750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0</v>
      </c>
      <c r="B136" s="14">
        <f>[2]หน้าผ้า!B145</f>
        <v>0</v>
      </c>
      <c r="C136" s="9">
        <f>[2]หน้าผ้า!E145</f>
        <v>0</v>
      </c>
      <c r="D136" s="13">
        <f>[2]หน้าผ้า!F145</f>
        <v>0</v>
      </c>
      <c r="E136" s="9">
        <f>[2]หน้าผ้า!G145</f>
        <v>21</v>
      </c>
      <c r="F136" s="9">
        <f>[2]หน้าผ้า!H145</f>
        <v>39</v>
      </c>
      <c r="G136" s="9">
        <f>[2]หน้าผ้า!I145</f>
        <v>0</v>
      </c>
      <c r="H136" s="9">
        <f>[2]หน้าผ้า!J145</f>
        <v>0</v>
      </c>
      <c r="I136" s="9">
        <f>[2]หน้าผ้า!L145</f>
        <v>78</v>
      </c>
      <c r="J136" s="9" t="str">
        <f>[2]หน้าผ้า!M145</f>
        <v>±</v>
      </c>
      <c r="K136" s="9">
        <f>[2]หน้าผ้า!N145</f>
        <v>3</v>
      </c>
      <c r="L136" s="9">
        <f>[2]หน้าผ้า!R145</f>
        <v>0</v>
      </c>
      <c r="M136" s="10">
        <f>[2]หน้าผ้า!T145</f>
        <v>0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>
        <f>[2]หน้าผ้า!Z145</f>
        <v>0</v>
      </c>
      <c r="T136" s="12">
        <f>[2]หน้าผ้า!X145</f>
        <v>0</v>
      </c>
      <c r="U136" s="11">
        <f>[2]หน้าผ้า!AA145</f>
        <v>0</v>
      </c>
      <c r="V136" s="10">
        <f>[2]หน้าผ้า!AJ145</f>
        <v>0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WSWT2125700</v>
      </c>
      <c r="AA136" s="8" t="e">
        <f>[2]หน้าผ้า!AQ145</f>
        <v>#REF!</v>
      </c>
      <c r="AB136" s="8" t="e">
        <f>[2]หน้าผ้า!AR145</f>
        <v>#REF!</v>
      </c>
      <c r="AC136" s="8" t="e">
        <f>[2]หน้าผ้า!AS145</f>
        <v>#REF!</v>
      </c>
      <c r="AD136" s="8" t="e">
        <f>[2]หน้าผ้า!AT145</f>
        <v>#REF!</v>
      </c>
      <c r="AE136" s="8" t="e">
        <f>[2]หน้าผ้า!AU145</f>
        <v>#REF!</v>
      </c>
      <c r="AF136" s="8" t="str">
        <f>[2]หน้าผ้า!AI145</f>
        <v>ระบุในSD</v>
      </c>
      <c r="AG136" s="1" t="str">
        <f>[3]หน้าผ้า!DC148</f>
        <v>พร้อมส่ง</v>
      </c>
      <c r="AH136" s="1">
        <f>[2]หน้าผ้า!DL145</f>
        <v>0</v>
      </c>
      <c r="AI136" s="1">
        <f>[2]หน้าผ้า!DM145</f>
        <v>0</v>
      </c>
      <c r="AJ136" s="3">
        <f>[2]หน้าผ้า!DN145</f>
        <v>0</v>
      </c>
      <c r="AK136" s="3">
        <f>[2]หน้าผ้า!DQ145</f>
        <v>0</v>
      </c>
      <c r="AL136" s="3">
        <f>[2]หน้าผ้า!DR145</f>
        <v>0</v>
      </c>
      <c r="AM136" s="3">
        <f>[2]หน้าผ้า!DS145</f>
        <v>0</v>
      </c>
      <c r="AN136" s="3">
        <f>[2]หน้าผ้า!DT145</f>
        <v>0</v>
      </c>
      <c r="AO136" s="3">
        <f>[2]หน้าผ้า!DU145</f>
        <v>0</v>
      </c>
      <c r="AP136" s="3">
        <f>[2]หน้าผ้า!DP145</f>
        <v>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>
        <f>[2]หน้าผ้า!EC145</f>
        <v>0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WRWT210800/WRWT25650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45878</v>
      </c>
      <c r="B137" s="14" t="str">
        <f>[2]หน้าผ้า!B146</f>
        <v>MK68-000992</v>
      </c>
      <c r="C137" s="9" t="str">
        <f>[2]หน้าผ้า!E146</f>
        <v>ทีเจที</v>
      </c>
      <c r="D137" s="13" t="str">
        <f>[2]หน้าผ้า!F146</f>
        <v>ไม่พิมพ์</v>
      </c>
      <c r="E137" s="9">
        <f>[2]หน้าผ้า!G146</f>
        <v>21</v>
      </c>
      <c r="F137" s="9">
        <f>[2]หน้าผ้า!H146</f>
        <v>40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73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ไม่</v>
      </c>
      <c r="M137" s="10">
        <f>[2]หน้าผ้า!T146</f>
        <v>22</v>
      </c>
      <c r="N137" s="9">
        <f>[2]หน้าผ้า!U146</f>
        <v>42</v>
      </c>
      <c r="O137" s="9">
        <f>[2]หน้าผ้า!V146</f>
        <v>40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</v>
      </c>
      <c r="T137" s="12">
        <f>[2]หน้าผ้า!X146</f>
        <v>45884</v>
      </c>
      <c r="U137" s="11">
        <f>[2]หน้าผ้า!AA146</f>
        <v>1500</v>
      </c>
      <c r="V137" s="10">
        <f>[2]หน้าผ้า!AJ146</f>
        <v>1500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WSWT2125650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ใช้2121670SM</v>
      </c>
      <c r="AG137" s="1" t="str">
        <f>[3]หน้าผ้า!DC149</f>
        <v>พร้อมส่ง</v>
      </c>
      <c r="AH137" s="1" t="str">
        <f>[2]หน้าผ้า!DL146</f>
        <v>P13</v>
      </c>
      <c r="AI137" s="1">
        <f>[2]หน้าผ้า!DM146</f>
        <v>2</v>
      </c>
      <c r="AJ137" s="3">
        <f>[2]หน้าผ้า!DN146</f>
        <v>45884</v>
      </c>
      <c r="AK137" s="3">
        <f>[2]หน้าผ้า!DQ146</f>
        <v>0</v>
      </c>
      <c r="AL137" s="3">
        <f>[2]หน้าผ้า!DR146</f>
        <v>0</v>
      </c>
      <c r="AM137" s="3">
        <f>[2]หน้าผ้า!DS146</f>
        <v>0</v>
      </c>
      <c r="AN137" s="3">
        <f>[2]หน้าผ้า!DT146</f>
        <v>0</v>
      </c>
      <c r="AO137" s="3">
        <f>[2]หน้าผ้า!DU146</f>
        <v>45882</v>
      </c>
      <c r="AP137" s="3">
        <f>[2]หน้าผ้า!DP146</f>
        <v>45879</v>
      </c>
      <c r="AQ137" s="3">
        <f>[2]หน้าผ้า!DW146</f>
        <v>45883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ตัด</v>
      </c>
      <c r="AX137" s="2">
        <f>[2]หน้าผ้า!ED146</f>
        <v>0</v>
      </c>
      <c r="AY137" s="2" t="str">
        <f>[2]หน้าผ้า!AG146</f>
        <v>รอสวมส่ง 13/8ก่อน 500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WRWT25650/WRWT25650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45876</v>
      </c>
      <c r="B138" s="14" t="str">
        <f>[2]หน้าผ้า!B147</f>
        <v>MK68-000986</v>
      </c>
      <c r="C138" s="9" t="str">
        <f>[2]หน้าผ้า!E147</f>
        <v>บจก.ไลม์มาสเตอร์</v>
      </c>
      <c r="D138" s="13" t="str">
        <f>[2]หน้าผ้า!F147</f>
        <v>LMC 20KG</v>
      </c>
      <c r="E138" s="9">
        <f>[2]หน้าผ้า!G147</f>
        <v>21</v>
      </c>
      <c r="F138" s="9">
        <f>[2]หน้าผ้า!H147</f>
        <v>34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60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ไม่</v>
      </c>
      <c r="M138" s="10">
        <f>[2]หน้าผ้า!T147</f>
        <v>22</v>
      </c>
      <c r="N138" s="9">
        <f>[2]หน้าผ้า!U147</f>
        <v>36</v>
      </c>
      <c r="O138" s="9">
        <f>[2]หน้าผ้า!V147</f>
        <v>40</v>
      </c>
      <c r="P138" s="10">
        <f>[2]หน้าผ้า!AB147</f>
        <v>390.78734745599991</v>
      </c>
      <c r="Q138" s="10">
        <f>[2]หน้าผ้า!AC147</f>
        <v>0</v>
      </c>
      <c r="R138" s="10">
        <f>[2]หน้าผ้า!AD147</f>
        <v>390.78734745599991</v>
      </c>
      <c r="S138" s="9" t="str">
        <f>[2]หน้าผ้า!Z147</f>
        <v>500กระสอบแบน</v>
      </c>
      <c r="T138" s="12">
        <f>[2]หน้าผ้า!X147</f>
        <v>45889</v>
      </c>
      <c r="U138" s="11">
        <f>[2]หน้าผ้า!AA147</f>
        <v>20000</v>
      </c>
      <c r="V138" s="10">
        <f>[2]หน้าผ้า!AJ147</f>
        <v>0</v>
      </c>
      <c r="W138" s="10">
        <f>[2]หน้าผ้า!AL147</f>
        <v>20000</v>
      </c>
      <c r="X138" s="10">
        <f>[2]หน้าผ้า!AM147</f>
        <v>0</v>
      </c>
      <c r="Y138" s="10">
        <f>[2]หน้าผ้า!AN147</f>
        <v>21000</v>
      </c>
      <c r="Z138" s="9" t="str">
        <f>[2]หน้าผ้า!AO147</f>
        <v>WSWT2125650</v>
      </c>
      <c r="AA138" s="8">
        <f>[2]หน้าผ้า!AQ147</f>
        <v>19837.400000000001</v>
      </c>
      <c r="AB138" s="8">
        <f>[2]หน้าผ้า!AR147</f>
        <v>19837.400000000001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 t="str">
        <f>[2]หน้าผ้า!AI147</f>
        <v>ใช้2121670SM</v>
      </c>
      <c r="AG138" s="1" t="str">
        <f>[3]หน้าผ้า!DC150</f>
        <v>พร้อมส่ง</v>
      </c>
      <c r="AH138" s="1" t="str">
        <f>[2]หน้าผ้า!DL147</f>
        <v>P9</v>
      </c>
      <c r="AI138" s="1">
        <f>[2]หน้าผ้า!DM147</f>
        <v>3</v>
      </c>
      <c r="AJ138" s="3">
        <f>[2]หน้าผ้า!DN147</f>
        <v>45889</v>
      </c>
      <c r="AK138" s="3">
        <f>[2]หน้าผ้า!DQ147</f>
        <v>0</v>
      </c>
      <c r="AL138" s="3">
        <f>[2]หน้าผ้า!DR147</f>
        <v>45879</v>
      </c>
      <c r="AM138" s="3">
        <f>[2]หน้าผ้า!DS147</f>
        <v>45886</v>
      </c>
      <c r="AN138" s="3">
        <f>[2]หน้าผ้า!DT147</f>
        <v>45887</v>
      </c>
      <c r="AO138" s="3">
        <f>[2]หน้าผ้า!DU147</f>
        <v>45887</v>
      </c>
      <c r="AP138" s="3">
        <f>[2]หน้าผ้า!DP147</f>
        <v>45884</v>
      </c>
      <c r="AQ138" s="3">
        <f>[2]หน้าผ้า!DW147</f>
        <v>45888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>รอART</v>
      </c>
      <c r="AY138" s="2" t="str">
        <f>[2]หน้าผ้า!AG147</f>
        <v>20/8เย็น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WRWT25650/WRWT25650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0</v>
      </c>
      <c r="B139" s="14">
        <f>[2]หน้าผ้า!B148</f>
        <v>0</v>
      </c>
      <c r="C139" s="9">
        <f>[2]หน้าผ้า!E148</f>
        <v>0</v>
      </c>
      <c r="D139" s="13">
        <f>[2]หน้าผ้า!F148</f>
        <v>0</v>
      </c>
      <c r="E139" s="9">
        <f>[2]หน้าผ้า!G148</f>
        <v>21</v>
      </c>
      <c r="F139" s="9">
        <f>[2]หน้าผ้า!H148</f>
        <v>37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67</v>
      </c>
      <c r="J139" s="9" t="str">
        <f>[2]หน้าผ้า!M148</f>
        <v>±</v>
      </c>
      <c r="K139" s="9">
        <f>[2]หน้าผ้า!N148</f>
        <v>5</v>
      </c>
      <c r="L139" s="9">
        <f>[2]หน้าผ้า!R148</f>
        <v>0</v>
      </c>
      <c r="M139" s="10">
        <f>[2]หน้าผ้า!T148</f>
        <v>0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>
        <f>[2]หน้าผ้า!Z148</f>
        <v>0</v>
      </c>
      <c r="T139" s="12">
        <f>[2]หน้าผ้า!X148</f>
        <v>0</v>
      </c>
      <c r="U139" s="11">
        <f>[2]หน้าผ้า!AA148</f>
        <v>0</v>
      </c>
      <c r="V139" s="10">
        <f>[2]หน้าผ้า!AJ148</f>
        <v>0</v>
      </c>
      <c r="W139" s="10">
        <f>[2]หน้าผ้า!AL148</f>
        <v>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WSWT2125650</v>
      </c>
      <c r="AA139" s="8">
        <f>[2]หน้าผ้า!AQ148</f>
        <v>19837.400000000001</v>
      </c>
      <c r="AB139" s="8">
        <f>[2]หน้าผ้า!AR148</f>
        <v>19837.400000000001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 t="str">
        <f>[2]หน้าผ้า!AI148</f>
        <v>ระบุในSD</v>
      </c>
      <c r="AG139" s="1" t="str">
        <f>[3]หน้าผ้า!DC151</f>
        <v>พร้อมส่ง</v>
      </c>
      <c r="AH139" s="1">
        <f>[2]หน้าผ้า!DL148</f>
        <v>0</v>
      </c>
      <c r="AI139" s="1" t="str">
        <f>[2]หน้าผ้า!DM148</f>
        <v>Lead time</v>
      </c>
      <c r="AJ139" s="3">
        <f>[2]หน้าผ้า!DN148</f>
        <v>0</v>
      </c>
      <c r="AK139" s="3">
        <f>[2]หน้าผ้า!DQ148</f>
        <v>0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0</v>
      </c>
      <c r="AP139" s="3">
        <f>[2]หน้าผ้า!DP148</f>
        <v>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>
        <f>[2]หน้าผ้า!EC148</f>
        <v>0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WRWT25650/WRWT25650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0</v>
      </c>
      <c r="B140" s="14">
        <f>[2]หน้าผ้า!B149</f>
        <v>0</v>
      </c>
      <c r="C140" s="9">
        <f>[2]หน้าผ้า!E149</f>
        <v>0</v>
      </c>
      <c r="D140" s="13">
        <f>[2]หน้าผ้า!F149</f>
        <v>0</v>
      </c>
      <c r="E140" s="9">
        <f>[2]หน้าผ้า!G149</f>
        <v>21</v>
      </c>
      <c r="F140" s="9">
        <f>[2]หน้าผ้า!H149</f>
        <v>37</v>
      </c>
      <c r="G140" s="9" t="str">
        <f>[2]หน้าผ้า!I149</f>
        <v>ขาวแถบใส5</v>
      </c>
      <c r="H140" s="9">
        <f>[2]หน้าผ้า!J149</f>
        <v>0</v>
      </c>
      <c r="I140" s="9">
        <f>[2]หน้าผ้า!L149</f>
        <v>67</v>
      </c>
      <c r="J140" s="9" t="str">
        <f>[2]หน้าผ้า!M149</f>
        <v>±</v>
      </c>
      <c r="K140" s="9">
        <f>[2]หน้าผ้า!N149</f>
        <v>5</v>
      </c>
      <c r="L140" s="9">
        <f>[2]หน้าผ้า!R149</f>
        <v>0</v>
      </c>
      <c r="M140" s="10">
        <f>[2]หน้าผ้า!T149</f>
        <v>0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>
        <f>[2]หน้าผ้า!Z149</f>
        <v>0</v>
      </c>
      <c r="T140" s="12">
        <f>[2]หน้าผ้า!X149</f>
        <v>0</v>
      </c>
      <c r="U140" s="11">
        <f>[2]หน้าผ้า!AA149</f>
        <v>0</v>
      </c>
      <c r="V140" s="10">
        <f>[2]หน้าผ้า!AJ149</f>
        <v>0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WSWTSCL052125650</v>
      </c>
      <c r="AA140" s="8" t="e">
        <f>[2]หน้าผ้า!AQ149</f>
        <v>#REF!</v>
      </c>
      <c r="AB140" s="8" t="e">
        <f>[2]หน้าผ้า!AR149</f>
        <v>#REF!</v>
      </c>
      <c r="AC140" s="8" t="e">
        <f>[2]หน้าผ้า!AS149</f>
        <v>#REF!</v>
      </c>
      <c r="AD140" s="8" t="e">
        <f>[2]หน้าผ้า!AT149</f>
        <v>#REF!</v>
      </c>
      <c r="AE140" s="8" t="e">
        <f>[2]หน้าผ้า!AU149</f>
        <v>#REF!</v>
      </c>
      <c r="AF140" s="8" t="str">
        <f>[2]หน้าผ้า!AI149</f>
        <v>ระบุในSD</v>
      </c>
      <c r="AG140" s="1" t="str">
        <f>[3]หน้าผ้า!DC152</f>
        <v>พร้อมส่ง</v>
      </c>
      <c r="AH140" s="1">
        <f>[2]หน้าผ้า!DL149</f>
        <v>0</v>
      </c>
      <c r="AI140" s="1" t="str">
        <f>[2]หน้าผ้า!DM149</f>
        <v>Lead time</v>
      </c>
      <c r="AJ140" s="3">
        <f>[2]หน้าผ้า!DN149</f>
        <v>0</v>
      </c>
      <c r="AK140" s="3">
        <f>[2]หน้าผ้า!DQ149</f>
        <v>0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>
        <f>[2]หน้าผ้า!DU149</f>
        <v>0</v>
      </c>
      <c r="AP140" s="3">
        <f>[2]หน้าผ้า!DP149</f>
        <v>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>
        <f>[2]หน้าผ้า!EC149</f>
        <v>0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WRWT25650/WRCL25680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0</v>
      </c>
      <c r="B141" s="14">
        <f>[2]หน้าผ้า!B150</f>
        <v>0</v>
      </c>
      <c r="C141" s="9">
        <f>[2]หน้าผ้า!E150</f>
        <v>0</v>
      </c>
      <c r="D141" s="13">
        <f>[2]หน้าผ้า!F150</f>
        <v>0</v>
      </c>
      <c r="E141" s="9">
        <f>[2]หน้าผ้า!G150</f>
        <v>21</v>
      </c>
      <c r="F141" s="9">
        <f>[2]หน้าผ้า!H150</f>
        <v>37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83</v>
      </c>
      <c r="J141" s="9" t="str">
        <f>[2]หน้าผ้า!M150</f>
        <v>±</v>
      </c>
      <c r="K141" s="9">
        <f>[2]หน้าผ้า!N150</f>
        <v>5</v>
      </c>
      <c r="L141" s="9">
        <f>[2]หน้าผ้า!R150</f>
        <v>0</v>
      </c>
      <c r="M141" s="10">
        <f>[2]หน้าผ้า!T150</f>
        <v>0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>
        <f>[2]หน้าผ้า!Z150</f>
        <v>0</v>
      </c>
      <c r="T141" s="12">
        <f>[2]หน้าผ้า!X150</f>
        <v>0</v>
      </c>
      <c r="U141" s="11">
        <f>[2]หน้าผ้า!AA150</f>
        <v>0</v>
      </c>
      <c r="V141" s="10">
        <f>[2]หน้าผ้า!AJ150</f>
        <v>0</v>
      </c>
      <c r="W141" s="10">
        <f>[2]หน้าผ้า!AL150</f>
        <v>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WSWT2125800</v>
      </c>
      <c r="AA141" s="8" t="e">
        <f>[2]หน้าผ้า!AQ150</f>
        <v>#REF!</v>
      </c>
      <c r="AB141" s="8" t="e">
        <f>[2]หน้าผ้า!AR150</f>
        <v>#REF!</v>
      </c>
      <c r="AC141" s="8" t="e">
        <f>[2]หน้าผ้า!AS150</f>
        <v>#REF!</v>
      </c>
      <c r="AD141" s="8" t="e">
        <f>[2]หน้าผ้า!AT150</f>
        <v>#REF!</v>
      </c>
      <c r="AE141" s="8" t="e">
        <f>[2]หน้าผ้า!AU150</f>
        <v>#REF!</v>
      </c>
      <c r="AF141" s="8" t="str">
        <f>[2]หน้าผ้า!AI150</f>
        <v>ระบุในSD</v>
      </c>
      <c r="AG141" s="1" t="str">
        <f>[3]หน้าผ้า!DC153</f>
        <v>ยังไม่ได้พิมพ์</v>
      </c>
      <c r="AH141" s="1">
        <f>[2]หน้าผ้า!DL150</f>
        <v>0</v>
      </c>
      <c r="AI141" s="1">
        <f>[2]หน้าผ้า!DM150</f>
        <v>0</v>
      </c>
      <c r="AJ141" s="3">
        <f>[2]หน้าผ้า!DN150</f>
        <v>0</v>
      </c>
      <c r="AK141" s="3">
        <f>[2]หน้าผ้า!DQ150</f>
        <v>0</v>
      </c>
      <c r="AL141" s="3">
        <f>[2]หน้าผ้า!DR150</f>
        <v>0</v>
      </c>
      <c r="AM141" s="3">
        <f>[2]หน้าผ้า!DS150</f>
        <v>0</v>
      </c>
      <c r="AN141" s="3">
        <f>[2]หน้าผ้า!DT150</f>
        <v>0</v>
      </c>
      <c r="AO141" s="3">
        <f>[2]หน้าผ้า!DU150</f>
        <v>0</v>
      </c>
      <c r="AP141" s="3">
        <f>[2]หน้าผ้า!DP150</f>
        <v>0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>
        <f>[2]หน้าผ้า!EC150</f>
        <v>0</v>
      </c>
      <c r="AX141" s="2">
        <f>[2]หน้าผ้า!ED150</f>
        <v>0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WRWT210800/WRWT25800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45867</v>
      </c>
      <c r="B142" s="14" t="str">
        <f>[2]หน้าผ้า!B151</f>
        <v>MK68-000930</v>
      </c>
      <c r="C142" s="9" t="str">
        <f>[2]หน้าผ้า!E151</f>
        <v>บจก.บลูฟาโล่</v>
      </c>
      <c r="D142" s="13" t="str">
        <f>[2]หน้าผ้า!F151</f>
        <v>เมอรี่ 882S</v>
      </c>
      <c r="E142" s="9">
        <f>[2]หน้าผ้า!G151</f>
        <v>21</v>
      </c>
      <c r="F142" s="9">
        <f>[2]หน้าผ้า!H151</f>
        <v>37</v>
      </c>
      <c r="G142" s="9" t="str">
        <f>[2]หน้าผ้า!I151</f>
        <v>ขาว</v>
      </c>
      <c r="H142" s="9" t="str">
        <f>[2]หน้าผ้า!J151</f>
        <v>ใส</v>
      </c>
      <c r="I142" s="9">
        <f>[2]หน้าผ้า!L151</f>
        <v>97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>
        <f>[2]หน้าผ้า!T151</f>
        <v>22</v>
      </c>
      <c r="N142" s="9">
        <f>[2]หน้าผ้า!U151</f>
        <v>40</v>
      </c>
      <c r="O142" s="9">
        <f>[2]หน้าผ้า!V151</f>
        <v>40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</v>
      </c>
      <c r="T142" s="12">
        <f>[2]หน้าผ้า!X151</f>
        <v>45882</v>
      </c>
      <c r="U142" s="11">
        <f>[2]หน้าผ้า!AA151</f>
        <v>5000</v>
      </c>
      <c r="V142" s="10">
        <f>[2]หน้าผ้า!AJ151</f>
        <v>5000</v>
      </c>
      <c r="W142" s="10">
        <f>[2]หน้าผ้า!AL151</f>
        <v>0</v>
      </c>
      <c r="X142" s="10">
        <f>[2]หน้าผ้า!AM151</f>
        <v>5400</v>
      </c>
      <c r="Y142" s="10">
        <f>[2]หน้าผ้า!AN151</f>
        <v>0</v>
      </c>
      <c r="Z142" s="9" t="str">
        <f>[2]หน้าผ้า!AO151</f>
        <v>WSWT2121670SM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P8</v>
      </c>
      <c r="AI142" s="1">
        <f>[2]หน้าผ้า!DM151</f>
        <v>4</v>
      </c>
      <c r="AJ142" s="3">
        <f>[2]หน้าผ้า!DN151</f>
        <v>45882</v>
      </c>
      <c r="AK142" s="3">
        <f>[2]หน้าผ้า!DQ151</f>
        <v>45878</v>
      </c>
      <c r="AL142" s="3">
        <f>[2]หน้าผ้า!DR151</f>
        <v>45872</v>
      </c>
      <c r="AM142" s="3">
        <f>[2]หน้าผ้า!DS151</f>
        <v>45879</v>
      </c>
      <c r="AN142" s="3">
        <f>[2]หน้าผ้า!DT151</f>
        <v>45880</v>
      </c>
      <c r="AO142" s="3">
        <f>[2]หน้าผ้า!DU151</f>
        <v>45880</v>
      </c>
      <c r="AP142" s="3">
        <f>[2]หน้าผ้า!DP151</f>
        <v>45877</v>
      </c>
      <c r="AQ142" s="3">
        <f>[2]หน้าผ้า!DW151</f>
        <v>45881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 t="str">
        <f>[2]หน้าผ้า!AG151</f>
        <v>รอส่ง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WRWT21670/WRWT21670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45876</v>
      </c>
      <c r="B143" s="14" t="str">
        <f>[2]หน้าผ้า!B152</f>
        <v>MK68-000981</v>
      </c>
      <c r="C143" s="9" t="str">
        <f>[2]หน้าผ้า!E152</f>
        <v>บจก.เอพีเอ็ม อะโกร</v>
      </c>
      <c r="D143" s="13" t="str">
        <f>[2]หน้าผ้า!F152</f>
        <v>โมโม่ 492</v>
      </c>
      <c r="E143" s="9">
        <f>[2]หน้าผ้า!G152</f>
        <v>21</v>
      </c>
      <c r="F143" s="9">
        <f>[2]หน้าผ้า!H152</f>
        <v>38</v>
      </c>
      <c r="G143" s="9" t="str">
        <f>[2]หน้าผ้า!I152</f>
        <v>ขาว</v>
      </c>
      <c r="H143" s="9" t="str">
        <f>[2]หน้าผ้า!J152</f>
        <v>ใส</v>
      </c>
      <c r="I143" s="9">
        <f>[2]หน้าผ้า!L152</f>
        <v>102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จับจีบ</v>
      </c>
      <c r="M143" s="10">
        <f>[2]หน้าผ้า!T152</f>
        <v>22</v>
      </c>
      <c r="N143" s="9">
        <f>[2]หน้าผ้า!U152</f>
        <v>40</v>
      </c>
      <c r="O143" s="9">
        <f>[2]หน้าผ้า!V152</f>
        <v>40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</v>
      </c>
      <c r="T143" s="12">
        <f>[2]หน้าผ้า!X152</f>
        <v>45884</v>
      </c>
      <c r="U143" s="11">
        <f>[2]หน้าผ้า!AA152</f>
        <v>4000</v>
      </c>
      <c r="V143" s="10">
        <f>[2]หน้าผ้า!AJ152</f>
        <v>4000</v>
      </c>
      <c r="W143" s="10">
        <f>[2]หน้าผ้า!AL152</f>
        <v>0</v>
      </c>
      <c r="X143" s="10">
        <f>[2]หน้าผ้า!AM152</f>
        <v>4100</v>
      </c>
      <c r="Y143" s="10">
        <f>[2]หน้าผ้า!AN152</f>
        <v>0</v>
      </c>
      <c r="Z143" s="9" t="str">
        <f>[2]หน้าผ้า!AO152</f>
        <v>WSWT2121670SM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ผ้าขาว</v>
      </c>
      <c r="AH143" s="1" t="str">
        <f>[2]หน้าผ้า!DL152</f>
        <v>P8</v>
      </c>
      <c r="AI143" s="1">
        <f>[2]หน้าผ้า!DM152</f>
        <v>4</v>
      </c>
      <c r="AJ143" s="3">
        <f>[2]หน้าผ้า!DN152</f>
        <v>45884</v>
      </c>
      <c r="AK143" s="3">
        <f>[2]หน้าผ้า!DQ152</f>
        <v>45880</v>
      </c>
      <c r="AL143" s="3">
        <f>[2]หน้าผ้า!DR152</f>
        <v>45874</v>
      </c>
      <c r="AM143" s="3">
        <f>[2]หน้าผ้า!DS152</f>
        <v>45881</v>
      </c>
      <c r="AN143" s="3">
        <f>[2]หน้าผ้า!DT152</f>
        <v>45882</v>
      </c>
      <c r="AO143" s="3">
        <f>[2]หน้าผ้า!DU152</f>
        <v>45882</v>
      </c>
      <c r="AP143" s="3">
        <f>[2]หน้าผ้า!DP152</f>
        <v>45879</v>
      </c>
      <c r="AQ143" s="3">
        <f>[2]หน้าผ้า!DW152</f>
        <v>45883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WRWT21670/WRWT21670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45876</v>
      </c>
      <c r="B144" s="14" t="str">
        <f>[2]หน้าผ้า!B153</f>
        <v>MK68-000984</v>
      </c>
      <c r="C144" s="9" t="str">
        <f>[2]หน้าผ้า!E153</f>
        <v>บจก.เอ็นบี ดิสทริบิวชั่น</v>
      </c>
      <c r="D144" s="13" t="str">
        <f>[2]หน้าผ้า!F153</f>
        <v>กัสโซ่ฟีด101-102</v>
      </c>
      <c r="E144" s="9">
        <f>[2]หน้าผ้า!G153</f>
        <v>21</v>
      </c>
      <c r="F144" s="9">
        <f>[2]หน้าผ้า!H153</f>
        <v>37</v>
      </c>
      <c r="G144" s="9" t="str">
        <f>[2]หน้าผ้า!I153</f>
        <v>ขาว</v>
      </c>
      <c r="H144" s="9" t="str">
        <f>[2]หน้าผ้า!J153</f>
        <v>ใส</v>
      </c>
      <c r="I144" s="9">
        <f>[2]หน้าผ้า!L153</f>
        <v>100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บิด</v>
      </c>
      <c r="M144" s="10">
        <f>[2]หน้าผ้า!T153</f>
        <v>22</v>
      </c>
      <c r="N144" s="9">
        <f>[2]หน้าผ้า!U153</f>
        <v>40</v>
      </c>
      <c r="O144" s="9">
        <f>[2]หน้าผ้า!V153</f>
        <v>40</v>
      </c>
      <c r="P144" s="10">
        <f>[2]หน้าผ้า!AB153</f>
        <v>434.20816383999994</v>
      </c>
      <c r="Q144" s="10">
        <f>[2]หน้าผ้า!AC153</f>
        <v>0</v>
      </c>
      <c r="R144" s="10">
        <f>[2]หน้าผ้า!AD153</f>
        <v>434.20816383999994</v>
      </c>
      <c r="S144" s="9" t="str">
        <f>[2]หน้าผ้า!Z153</f>
        <v>500กระสอบ</v>
      </c>
      <c r="T144" s="12">
        <f>[2]หน้าผ้า!X153</f>
        <v>45889</v>
      </c>
      <c r="U144" s="11">
        <f>[2]หน้าผ้า!AA153</f>
        <v>20000</v>
      </c>
      <c r="V144" s="10">
        <f>[2]หน้าผ้า!AJ153</f>
        <v>0</v>
      </c>
      <c r="W144" s="10">
        <f>[2]หน้าผ้า!AL153</f>
        <v>20000</v>
      </c>
      <c r="X144" s="10">
        <f>[2]หน้าผ้า!AM153</f>
        <v>0</v>
      </c>
      <c r="Y144" s="10">
        <f>[2]หน้าผ้า!AN153</f>
        <v>21000</v>
      </c>
      <c r="Z144" s="9" t="str">
        <f>[2]หน้าผ้า!AO153</f>
        <v>WSWT2121670SM</v>
      </c>
      <c r="AA144" s="8">
        <f>[2]หน้าผ้า!AQ153</f>
        <v>21513.800000000003</v>
      </c>
      <c r="AB144" s="8">
        <f>[2]หน้าผ้า!AR153</f>
        <v>21513.800000000003</v>
      </c>
      <c r="AC144" s="8">
        <f>[2]หน้าผ้า!AS153</f>
        <v>0</v>
      </c>
      <c r="AD144" s="8">
        <f>[2]หน้าผ้า!AT153</f>
        <v>21513.800000000003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P8</v>
      </c>
      <c r="AI144" s="1">
        <f>[2]หน้าผ้า!DM153</f>
        <v>4</v>
      </c>
      <c r="AJ144" s="3">
        <f>[2]หน้าผ้า!DN153</f>
        <v>45889</v>
      </c>
      <c r="AK144" s="3">
        <f>[2]หน้าผ้า!DQ153</f>
        <v>45885</v>
      </c>
      <c r="AL144" s="3">
        <f>[2]หน้าผ้า!DR153</f>
        <v>45879</v>
      </c>
      <c r="AM144" s="3">
        <f>[2]หน้าผ้า!DS153</f>
        <v>45886</v>
      </c>
      <c r="AN144" s="3">
        <f>[2]หน้าผ้า!DT153</f>
        <v>45887</v>
      </c>
      <c r="AO144" s="3">
        <f>[2]หน้าผ้า!DU153</f>
        <v>45887</v>
      </c>
      <c r="AP144" s="3">
        <f>[2]หน้าผ้า!DP153</f>
        <v>45884</v>
      </c>
      <c r="AQ144" s="3">
        <f>[2]หน้าผ้า!DW153</f>
        <v>45888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>รอART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WRWT21670/WRWT21670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45876</v>
      </c>
      <c r="B145" s="14" t="str">
        <f>[2]หน้าผ้า!B154</f>
        <v>MK68-000985</v>
      </c>
      <c r="C145" s="9" t="str">
        <f>[2]หน้าผ้า!E154</f>
        <v>บจก.เอ็นบี ดิสทริบิวชั่น</v>
      </c>
      <c r="D145" s="13" t="str">
        <f>[2]หน้าผ้า!F154</f>
        <v>NB FISH 103L</v>
      </c>
      <c r="E145" s="9">
        <f>[2]หน้าผ้า!G154</f>
        <v>21</v>
      </c>
      <c r="F145" s="9">
        <f>[2]หน้าผ้า!H154</f>
        <v>37</v>
      </c>
      <c r="G145" s="9" t="str">
        <f>[2]หน้าผ้า!I154</f>
        <v>ขาว</v>
      </c>
      <c r="H145" s="9" t="str">
        <f>[2]หน้าผ้า!J154</f>
        <v>ใส</v>
      </c>
      <c r="I145" s="9">
        <f>[2]หน้าผ้า!L154</f>
        <v>100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>
        <f>[2]หน้าผ้า!T154</f>
        <v>22</v>
      </c>
      <c r="N145" s="9">
        <f>[2]หน้าผ้า!U154</f>
        <v>40</v>
      </c>
      <c r="O145" s="9">
        <f>[2]หน้าผ้า!V154</f>
        <v>40</v>
      </c>
      <c r="P145" s="10">
        <f>[2]หน้าผ้า!AB154</f>
        <v>217.10408191999997</v>
      </c>
      <c r="Q145" s="10">
        <f>[2]หน้าผ้า!AC154</f>
        <v>0</v>
      </c>
      <c r="R145" s="10">
        <f>[2]หน้าผ้า!AD154</f>
        <v>217.10408191999997</v>
      </c>
      <c r="S145" s="9" t="str">
        <f>[2]หน้าผ้า!Z154</f>
        <v>500กระสอบ</v>
      </c>
      <c r="T145" s="12">
        <f>[2]หน้าผ้า!X154</f>
        <v>45892</v>
      </c>
      <c r="U145" s="11">
        <f>[2]หน้าผ้า!AA154</f>
        <v>10000</v>
      </c>
      <c r="V145" s="10">
        <f>[2]หน้าผ้า!AJ154</f>
        <v>0</v>
      </c>
      <c r="W145" s="10">
        <f>[2]หน้าผ้า!AL154</f>
        <v>10000</v>
      </c>
      <c r="X145" s="10">
        <f>[2]หน้าผ้า!AM154</f>
        <v>0</v>
      </c>
      <c r="Y145" s="10">
        <f>[2]หน้าผ้า!AN154</f>
        <v>10500</v>
      </c>
      <c r="Z145" s="9" t="str">
        <f>[2]หน้าผ้า!AO154</f>
        <v>WSWT2121670SM</v>
      </c>
      <c r="AA145" s="8">
        <f>[2]หน้าผ้า!AQ154</f>
        <v>10756.900000000001</v>
      </c>
      <c r="AB145" s="8">
        <f>[2]หน้าผ้า!AR154</f>
        <v>10756.900000000001</v>
      </c>
      <c r="AC145" s="8">
        <f>[2]หน้าผ้า!AS154</f>
        <v>0</v>
      </c>
      <c r="AD145" s="8">
        <f>[2]หน้าผ้า!AT154</f>
        <v>10756.900000000001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P8</v>
      </c>
      <c r="AI145" s="1">
        <f>[2]หน้าผ้า!DM154</f>
        <v>4</v>
      </c>
      <c r="AJ145" s="3">
        <f>[2]หน้าผ้า!DN154</f>
        <v>45892</v>
      </c>
      <c r="AK145" s="3">
        <f>[2]หน้าผ้า!DQ154</f>
        <v>45888</v>
      </c>
      <c r="AL145" s="3">
        <f>[2]หน้าผ้า!DR154</f>
        <v>45882</v>
      </c>
      <c r="AM145" s="3">
        <f>[2]หน้าผ้า!DS154</f>
        <v>45889</v>
      </c>
      <c r="AN145" s="3">
        <f>[2]หน้าผ้า!DT154</f>
        <v>45890</v>
      </c>
      <c r="AO145" s="3">
        <f>[2]หน้าผ้า!DU154</f>
        <v>45890</v>
      </c>
      <c r="AP145" s="3">
        <f>[2]หน้าผ้า!DP154</f>
        <v>45887</v>
      </c>
      <c r="AQ145" s="3">
        <f>[2]หน้าผ้า!DW154</f>
        <v>45891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>รอART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WRWT21670/WRWT21670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45883</v>
      </c>
      <c r="B146" s="14" t="str">
        <f>[2]หน้าผ้า!B155</f>
        <v>ใบรับคำสั่งซื้อ</v>
      </c>
      <c r="C146" s="9" t="str">
        <f>[2]หน้าผ้า!E155</f>
        <v>บจก.ทีเจทีเทรดเดอร์</v>
      </c>
      <c r="D146" s="13" t="str">
        <f>[2]หน้าผ้า!F155</f>
        <v>ไม่พิมพ์</v>
      </c>
      <c r="E146" s="9">
        <f>[2]หน้าผ้า!G155</f>
        <v>21</v>
      </c>
      <c r="F146" s="9">
        <f>[2]หน้าผ้า!H155</f>
        <v>38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ไม่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</v>
      </c>
      <c r="T146" s="12">
        <f>[2]หน้าผ้า!X155</f>
        <v>45884</v>
      </c>
      <c r="U146" s="11">
        <f>[2]หน้าผ้า!AA155</f>
        <v>1000</v>
      </c>
      <c r="V146" s="10">
        <f>[2]หน้าผ้า!AJ155</f>
        <v>0</v>
      </c>
      <c r="W146" s="10">
        <f>[2]หน้าผ้า!AL155</f>
        <v>1000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WSWT2121670SM</v>
      </c>
      <c r="AA146" s="8">
        <f>[2]หน้าผ้า!AQ155</f>
        <v>1103.6299999999999</v>
      </c>
      <c r="AB146" s="8">
        <f>[2]หน้าผ้า!AR155</f>
        <v>1103.6299999999999</v>
      </c>
      <c r="AC146" s="8">
        <f>[2]หน้าผ้า!AS155</f>
        <v>0</v>
      </c>
      <c r="AD146" s="8">
        <f>[2]หน้าผ้า!AT155</f>
        <v>1103.6299999999999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P11</v>
      </c>
      <c r="AI146" s="1">
        <f>[2]หน้าผ้า!DM155</f>
        <v>2</v>
      </c>
      <c r="AJ146" s="3">
        <f>[2]หน้าผ้า!DN155</f>
        <v>45884</v>
      </c>
      <c r="AK146" s="3">
        <f>[2]หน้าผ้า!DQ155</f>
        <v>45882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45883</v>
      </c>
      <c r="AP146" s="3">
        <f>[2]หน้าผ้า!DP155</f>
        <v>45879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งานเคลือบ+ตัด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WRWT21670/WRWT21670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45876</v>
      </c>
      <c r="B147" s="14" t="str">
        <f>[2]หน้าผ้า!B156</f>
        <v>ใบรับคำสั่งซื้อ</v>
      </c>
      <c r="C147" s="9" t="str">
        <f>[2]หน้าผ้า!E156</f>
        <v>บจก.เอพีเอ็ม อะโกร</v>
      </c>
      <c r="D147" s="13" t="str">
        <f>[2]หน้าผ้า!F156</f>
        <v>ฟีล กู๊ด 893</v>
      </c>
      <c r="E147" s="9">
        <f>[2]หน้าผ้า!G156</f>
        <v>21</v>
      </c>
      <c r="F147" s="9">
        <f>[2]หน้าผ้า!H156</f>
        <v>40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108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>
        <f>[2]หน้าผ้า!T156</f>
        <v>22</v>
      </c>
      <c r="N147" s="9">
        <f>[2]หน้าผ้า!U156</f>
        <v>42</v>
      </c>
      <c r="O147" s="9">
        <f>[2]หน้าผ้า!V156</f>
        <v>40</v>
      </c>
      <c r="P147" s="10">
        <f>[2]หน้าผ้า!AB156</f>
        <v>68.387785804799989</v>
      </c>
      <c r="Q147" s="10">
        <f>[2]หน้าผ้า!AC156</f>
        <v>0</v>
      </c>
      <c r="R147" s="10">
        <f>[2]หน้าผ้า!AD156</f>
        <v>68.387785804799989</v>
      </c>
      <c r="S147" s="9" t="str">
        <f>[2]หน้าผ้า!Z156</f>
        <v>500กระสอบ</v>
      </c>
      <c r="T147" s="12" t="str">
        <f>[2]หน้าผ้า!X156</f>
        <v>รอแจ้ง</v>
      </c>
      <c r="U147" s="11">
        <f>[2]หน้าผ้า!AA156</f>
        <v>3000</v>
      </c>
      <c r="V147" s="10">
        <f>[2]หน้าผ้า!AJ156</f>
        <v>0</v>
      </c>
      <c r="W147" s="10">
        <f>[2]หน้าผ้า!AL156</f>
        <v>3000</v>
      </c>
      <c r="X147" s="10">
        <f>[2]หน้าผ้า!AM156</f>
        <v>0</v>
      </c>
      <c r="Y147" s="10">
        <f>[2]หน้าผ้า!AN156</f>
        <v>3150</v>
      </c>
      <c r="Z147" s="9" t="str">
        <f>[2]หน้าผ้า!AO156</f>
        <v>WSWT2121670SM</v>
      </c>
      <c r="AA147" s="8">
        <f>[2]หน้าผ้า!AQ156</f>
        <v>3478.5300000000007</v>
      </c>
      <c r="AB147" s="8">
        <f>[2]หน้าผ้า!AR156</f>
        <v>3478.5300000000007</v>
      </c>
      <c r="AC147" s="8">
        <f>[2]หน้าผ้า!AS156</f>
        <v>0</v>
      </c>
      <c r="AD147" s="8">
        <f>[2]หน้าผ้า!AT156</f>
        <v>3478.5300000000007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รอแบบ</v>
      </c>
      <c r="AH147" s="1" t="str">
        <f>[2]หน้าผ้า!DL156</f>
        <v>P8</v>
      </c>
      <c r="AI147" s="1">
        <f>[2]หน้าผ้า!DM156</f>
        <v>4</v>
      </c>
      <c r="AJ147" s="3" t="str">
        <f>[2]หน้าผ้า!DN156</f>
        <v>รอแจ้ง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 t="e">
        <f>[2]หน้าผ้า!DW156</f>
        <v>#VALUE!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>รอART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WRWT21670/WRWT21670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45876</v>
      </c>
      <c r="B148" s="14" t="str">
        <f>[2]หน้าผ้า!B157</f>
        <v>ใบรับคำสั่งซื้อ</v>
      </c>
      <c r="C148" s="9" t="str">
        <f>[2]หน้าผ้า!E157</f>
        <v>บจก.เอพีเอ็ม อะโกร</v>
      </c>
      <c r="D148" s="13" t="str">
        <f>[2]หน้าผ้า!F157</f>
        <v>โมโม่ 4131</v>
      </c>
      <c r="E148" s="9">
        <f>[2]หน้าผ้า!G157</f>
        <v>21</v>
      </c>
      <c r="F148" s="9">
        <f>[2]หน้าผ้า!H157</f>
        <v>38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102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จับจีบ</v>
      </c>
      <c r="M148" s="10">
        <f>[2]หน้าผ้า!T157</f>
        <v>22</v>
      </c>
      <c r="N148" s="9">
        <f>[2]หน้าผ้า!U157</f>
        <v>40</v>
      </c>
      <c r="O148" s="9">
        <f>[2]หน้าผ้า!V157</f>
        <v>40</v>
      </c>
      <c r="P148" s="10">
        <f>[2]หน้าผ้า!AB157</f>
        <v>65.13122457599998</v>
      </c>
      <c r="Q148" s="10">
        <f>[2]หน้าผ้า!AC157</f>
        <v>0</v>
      </c>
      <c r="R148" s="10">
        <f>[2]หน้าผ้า!AD157</f>
        <v>65.13122457599998</v>
      </c>
      <c r="S148" s="9" t="str">
        <f>[2]หน้าผ้า!Z157</f>
        <v>500กระสอบแบน</v>
      </c>
      <c r="T148" s="12" t="str">
        <f>[2]หน้าผ้า!X157</f>
        <v>รอแจ้ง</v>
      </c>
      <c r="U148" s="11">
        <f>[2]หน้าผ้า!AA157</f>
        <v>3000</v>
      </c>
      <c r="V148" s="10">
        <f>[2]หน้าผ้า!AJ157</f>
        <v>0</v>
      </c>
      <c r="W148" s="10">
        <f>[2]หน้าผ้า!AL157</f>
        <v>3000</v>
      </c>
      <c r="X148" s="10">
        <f>[2]หน้าผ้า!AM157</f>
        <v>0</v>
      </c>
      <c r="Y148" s="10">
        <f>[2]หน้าผ้า!AN157</f>
        <v>3150</v>
      </c>
      <c r="Z148" s="9" t="str">
        <f>[2]หน้าผ้า!AO157</f>
        <v>WSWT2121670SM</v>
      </c>
      <c r="AA148" s="8">
        <f>[2]หน้าผ้า!AQ157</f>
        <v>3310.89</v>
      </c>
      <c r="AB148" s="8">
        <f>[2]หน้าผ้า!AR157</f>
        <v>3310.89</v>
      </c>
      <c r="AC148" s="8">
        <f>[2]หน้าผ้า!AS157</f>
        <v>0</v>
      </c>
      <c r="AD148" s="8">
        <f>[2]หน้าผ้า!AT157</f>
        <v>3310.89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P8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 t="e">
        <f>[2]หน้าผ้า!DW157</f>
        <v>#VALUE!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>รอART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WRWT21670/WRWT21670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45876</v>
      </c>
      <c r="B149" s="14" t="str">
        <f>[2]หน้าผ้า!B158</f>
        <v>ใบรับคำสั่งซื้อ</v>
      </c>
      <c r="C149" s="9" t="str">
        <f>[2]หน้าผ้า!E158</f>
        <v>บจก.เอพีเอ็ม อะโกร</v>
      </c>
      <c r="D149" s="13" t="str">
        <f>[2]หน้าผ้า!F158</f>
        <v>โมโม่ 4132</v>
      </c>
      <c r="E149" s="9">
        <f>[2]หน้าผ้า!G158</f>
        <v>21</v>
      </c>
      <c r="F149" s="9">
        <f>[2]หน้าผ้า!H158</f>
        <v>40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108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>
        <f>[2]หน้าผ้า!T158</f>
        <v>22</v>
      </c>
      <c r="N149" s="9">
        <f>[2]หน้าผ้า!U158</f>
        <v>42</v>
      </c>
      <c r="O149" s="9">
        <f>[2]หน้าผ้า!V158</f>
        <v>40</v>
      </c>
      <c r="P149" s="10">
        <f>[2]หน้าผ้า!AB158</f>
        <v>113.97964300799998</v>
      </c>
      <c r="Q149" s="10">
        <f>[2]หน้าผ้า!AC158</f>
        <v>0</v>
      </c>
      <c r="R149" s="10">
        <f>[2]หน้าผ้า!AD158</f>
        <v>113.97964300799998</v>
      </c>
      <c r="S149" s="9" t="str">
        <f>[2]หน้าผ้า!Z158</f>
        <v>500กระสอบ</v>
      </c>
      <c r="T149" s="12" t="str">
        <f>[2]หน้าผ้า!X158</f>
        <v>รอแจ้ง</v>
      </c>
      <c r="U149" s="11">
        <f>[2]หน้าผ้า!AA158</f>
        <v>5000</v>
      </c>
      <c r="V149" s="10">
        <f>[2]หน้าผ้า!AJ158</f>
        <v>0</v>
      </c>
      <c r="W149" s="10">
        <f>[2]หน้าผ้า!AL158</f>
        <v>5000</v>
      </c>
      <c r="X149" s="10">
        <f>[2]หน้าผ้า!AM158</f>
        <v>0</v>
      </c>
      <c r="Y149" s="10">
        <f>[2]หน้าผ้า!AN158</f>
        <v>5250</v>
      </c>
      <c r="Z149" s="9" t="str">
        <f>[2]หน้าผ้า!AO158</f>
        <v>WSWT2121670SM</v>
      </c>
      <c r="AA149" s="8">
        <f>[2]หน้าผ้า!AQ158</f>
        <v>5797.55</v>
      </c>
      <c r="AB149" s="8">
        <f>[2]หน้าผ้า!AR158</f>
        <v>5797.55</v>
      </c>
      <c r="AC149" s="8">
        <f>[2]หน้าผ้า!AS158</f>
        <v>0</v>
      </c>
      <c r="AD149" s="8">
        <f>[2]หน้าผ้า!AT158</f>
        <v>5797.55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P8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 t="e">
        <f>[2]หน้าผ้า!DW158</f>
        <v>#VALUE!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>รอART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WRWT21670/WRWT21670</v>
      </c>
      <c r="BD149" s="56">
        <f>[2]หน้าผ้า!CA158</f>
        <v>0</v>
      </c>
    </row>
    <row r="150" spans="1:56" ht="27.75" customHeight="1" x14ac:dyDescent="0.45">
      <c r="A150" s="3" t="str">
        <f>[2]หน้าผ้า!C159</f>
        <v>ประมาณการ</v>
      </c>
      <c r="B150" s="14" t="str">
        <f>[2]หน้าผ้า!B159</f>
        <v>ประมาณการ</v>
      </c>
      <c r="C150" s="9" t="str">
        <f>[2]หน้าผ้า!E159</f>
        <v>บจก.แอมโก้เวท</v>
      </c>
      <c r="D150" s="13" t="str">
        <f>[2]หน้าผ้า!F159</f>
        <v>รอแบบ</v>
      </c>
      <c r="E150" s="9">
        <f>[2]หน้าผ้า!G159</f>
        <v>21</v>
      </c>
      <c r="F150" s="9">
        <f>[2]หน้าผ้า!H159</f>
        <v>37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</v>
      </c>
      <c r="T150" s="12">
        <f>[2]หน้าผ้า!X159</f>
        <v>45925</v>
      </c>
      <c r="U150" s="11">
        <f>[2]หน้าผ้า!AA159</f>
        <v>100000</v>
      </c>
      <c r="V150" s="10">
        <f>[2]หน้าผ้า!AJ159</f>
        <v>0</v>
      </c>
      <c r="W150" s="10">
        <f>[2]หน้าผ้า!AL159</f>
        <v>100000</v>
      </c>
      <c r="X150" s="10">
        <f>[2]หน้าผ้า!AM159</f>
        <v>0</v>
      </c>
      <c r="Y150" s="10">
        <f>[2]หน้าผ้า!AN159</f>
        <v>105000</v>
      </c>
      <c r="Z150" s="9" t="str">
        <f>[2]หน้าผ้า!AO159</f>
        <v>WSWT2121670SM</v>
      </c>
      <c r="AA150" s="8">
        <f>[2]หน้าผ้า!AQ159</f>
        <v>107569.00000000001</v>
      </c>
      <c r="AB150" s="8">
        <f>[2]หน้าผ้า!AR159</f>
        <v>107569.00000000001</v>
      </c>
      <c r="AC150" s="8">
        <f>[2]หน้าผ้า!AS159</f>
        <v>0</v>
      </c>
      <c r="AD150" s="8">
        <f>[2]หน้าผ้า!AT159</f>
        <v>107569.00000000001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P8</v>
      </c>
      <c r="AI150" s="1">
        <f>[2]หน้าผ้า!DM159</f>
        <v>4</v>
      </c>
      <c r="AJ150" s="3">
        <f>[2]หน้าผ้า!DN159</f>
        <v>45925</v>
      </c>
      <c r="AK150" s="3">
        <f>[2]หน้าผ้า!DQ159</f>
        <v>45921</v>
      </c>
      <c r="AL150" s="3">
        <f>[2]หน้าผ้า!DR159</f>
        <v>45915</v>
      </c>
      <c r="AM150" s="3">
        <f>[2]หน้าผ้า!DS159</f>
        <v>45922</v>
      </c>
      <c r="AN150" s="3">
        <f>[2]หน้าผ้า!DT159</f>
        <v>45923</v>
      </c>
      <c r="AO150" s="3">
        <f>[2]หน้าผ้า!DU159</f>
        <v>45923</v>
      </c>
      <c r="AP150" s="3">
        <f>[2]หน้าผ้า!DP159</f>
        <v>45920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WRWT21670/WRWT21670</v>
      </c>
      <c r="BD150" s="56">
        <f>[2]หน้าผ้า!CA159</f>
        <v>0</v>
      </c>
    </row>
    <row r="151" spans="1:56" ht="27.75" customHeight="1" x14ac:dyDescent="0.45">
      <c r="A151" s="3" t="str">
        <f>[2]หน้าผ้า!C160</f>
        <v>ประมาณการ</v>
      </c>
      <c r="B151" s="14" t="str">
        <f>[2]หน้าผ้า!B160</f>
        <v>ประมาณการ</v>
      </c>
      <c r="C151" s="9" t="str">
        <f>[2]หน้าผ้า!E160</f>
        <v>บจก.ที.ซี.ยูเนี่ยน อโกรเทค</v>
      </c>
      <c r="D151" s="13" t="str">
        <f>[2]หน้าผ้า!F160</f>
        <v>Zhejiang UN</v>
      </c>
      <c r="E151" s="9">
        <f>[2]หน้าผ้า!G160</f>
        <v>21</v>
      </c>
      <c r="F151" s="9">
        <f>[2]หน้าผ้า!H160</f>
        <v>37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ไม่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 t="str">
        <f>[2]หน้าผ้า!X160</f>
        <v>รอแจ้ง</v>
      </c>
      <c r="U151" s="11">
        <f>[2]หน้าผ้า!AA160</f>
        <v>10000</v>
      </c>
      <c r="V151" s="10">
        <f>[2]หน้าผ้า!AJ160</f>
        <v>0</v>
      </c>
      <c r="W151" s="10">
        <f>[2]หน้าผ้า!AL160</f>
        <v>10000</v>
      </c>
      <c r="X151" s="10">
        <f>[2]หน้าผ้า!AM160</f>
        <v>0</v>
      </c>
      <c r="Y151" s="10">
        <f>[2]หน้าผ้า!AN160</f>
        <v>10500</v>
      </c>
      <c r="Z151" s="9" t="str">
        <f>[2]หน้าผ้า!AO160</f>
        <v>WSWT2121670SM</v>
      </c>
      <c r="AA151" s="8">
        <f>[2]หน้าผ้า!AQ160</f>
        <v>10756.900000000001</v>
      </c>
      <c r="AB151" s="8">
        <f>[2]หน้าผ้า!AR160</f>
        <v>10756.900000000001</v>
      </c>
      <c r="AC151" s="8">
        <f>[2]หน้าผ้า!AS160</f>
        <v>0</v>
      </c>
      <c r="AD151" s="8">
        <f>[2]หน้าผ้า!AT160</f>
        <v>10756.900000000001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P8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WRWT21670/WRWT21670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45854</v>
      </c>
      <c r="B152" s="14" t="str">
        <f>[2]หน้าผ้า!B161</f>
        <v>MK68-000892</v>
      </c>
      <c r="C152" s="9" t="str">
        <f>[2]หน้าผ้า!E161</f>
        <v>บจก.เอสพีเอ็ม อาหารสัตว์</v>
      </c>
      <c r="D152" s="13" t="str">
        <f>[2]หน้าผ้า!F161</f>
        <v>มาซู ฟีดซี042</v>
      </c>
      <c r="E152" s="9">
        <f>[2]หน้าผ้า!G161</f>
        <v>21</v>
      </c>
      <c r="F152" s="9">
        <f>[2]หน้าผ้า!H161</f>
        <v>38</v>
      </c>
      <c r="G152" s="9" t="str">
        <f>[2]หน้าผ้า!I161</f>
        <v>ขาว</v>
      </c>
      <c r="H152" s="9" t="str">
        <f>[2]หน้าผ้า!J161</f>
        <v>ด้าน</v>
      </c>
      <c r="I152" s="9">
        <f>[2]หน้าผ้า!L161</f>
        <v>102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>
        <f>[2]หน้าผ้า!T161</f>
        <v>22</v>
      </c>
      <c r="N152" s="9">
        <f>[2]หน้าผ้า!U161</f>
        <v>40</v>
      </c>
      <c r="O152" s="9">
        <f>[2]หน้าผ้า!V161</f>
        <v>40</v>
      </c>
      <c r="P152" s="10">
        <f>[2]หน้าผ้า!AB161</f>
        <v>65.13122457599998</v>
      </c>
      <c r="Q152" s="10">
        <f>[2]หน้าผ้า!AC161</f>
        <v>0</v>
      </c>
      <c r="R152" s="10">
        <f>[2]หน้าผ้า!AD161</f>
        <v>65.13122457599998</v>
      </c>
      <c r="S152" s="9" t="str">
        <f>[2]หน้าผ้า!Z161</f>
        <v>500กระสอบแบน</v>
      </c>
      <c r="T152" s="12" t="str">
        <f>[2]หน้าผ้า!X161</f>
        <v>รอแจ้ง</v>
      </c>
      <c r="U152" s="11">
        <f>[2]หน้าผ้า!AA161</f>
        <v>3000</v>
      </c>
      <c r="V152" s="10">
        <f>[2]หน้าผ้า!AJ161</f>
        <v>0</v>
      </c>
      <c r="W152" s="10">
        <f>[2]หน้าผ้า!AL161</f>
        <v>3000</v>
      </c>
      <c r="X152" s="10">
        <f>[2]หน้าผ้า!AM161</f>
        <v>0</v>
      </c>
      <c r="Y152" s="10">
        <f>[2]หน้าผ้า!AN161</f>
        <v>3150</v>
      </c>
      <c r="Z152" s="9" t="str">
        <f>[2]หน้าผ้า!AO161</f>
        <v>WSWT2121670SM</v>
      </c>
      <c r="AA152" s="8">
        <f>[2]หน้าผ้า!AQ161</f>
        <v>3310.89</v>
      </c>
      <c r="AB152" s="8">
        <f>[2]หน้าผ้า!AR161</f>
        <v>0</v>
      </c>
      <c r="AC152" s="8">
        <f>[2]หน้าผ้า!AS161</f>
        <v>3310.89</v>
      </c>
      <c r="AD152" s="8">
        <f>[2]หน้าผ้า!AT161</f>
        <v>0</v>
      </c>
      <c r="AE152" s="8">
        <f>[2]หน้าผ้า!AU161</f>
        <v>3310.89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P8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 t="e">
        <f>[2]หน้าผ้า!DW161</f>
        <v>#VALUE!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WRWT21670/WRWT21670</v>
      </c>
      <c r="BD152" s="56">
        <f>[2]หน้าผ้า!CA161</f>
        <v>238.09713619999999</v>
      </c>
    </row>
    <row r="153" spans="1:56" ht="27.75" customHeight="1" x14ac:dyDescent="0.45">
      <c r="A153" s="3">
        <f>[2]หน้าผ้า!C162</f>
        <v>45854</v>
      </c>
      <c r="B153" s="14" t="str">
        <f>[2]หน้าผ้า!B162</f>
        <v>MK68-000893</v>
      </c>
      <c r="C153" s="9" t="str">
        <f>[2]หน้าผ้า!E162</f>
        <v>บจก.เอสพีเอ็ม อาหารสัตว์</v>
      </c>
      <c r="D153" s="13" t="str">
        <f>[2]หน้าผ้า!F162</f>
        <v>มาซู ฟีดจี041</v>
      </c>
      <c r="E153" s="9">
        <f>[2]หน้าผ้า!G162</f>
        <v>21</v>
      </c>
      <c r="F153" s="9">
        <f>[2]หน้าผ้า!H162</f>
        <v>38</v>
      </c>
      <c r="G153" s="9" t="str">
        <f>[2]หน้าผ้า!I162</f>
        <v>ขาว</v>
      </c>
      <c r="H153" s="9" t="str">
        <f>[2]หน้าผ้า!J162</f>
        <v>ด้าน</v>
      </c>
      <c r="I153" s="9">
        <f>[2]หน้าผ้า!L162</f>
        <v>102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>
        <f>[2]หน้าผ้า!T162</f>
        <v>22</v>
      </c>
      <c r="N153" s="9">
        <f>[2]หน้าผ้า!U162</f>
        <v>40</v>
      </c>
      <c r="O153" s="9">
        <f>[2]หน้าผ้า!V162</f>
        <v>40</v>
      </c>
      <c r="P153" s="10">
        <f>[2]หน้าผ้า!AB162</f>
        <v>65.13122457599998</v>
      </c>
      <c r="Q153" s="10">
        <f>[2]หน้าผ้า!AC162</f>
        <v>0</v>
      </c>
      <c r="R153" s="10">
        <f>[2]หน้าผ้า!AD162</f>
        <v>65.13122457599998</v>
      </c>
      <c r="S153" s="9" t="str">
        <f>[2]หน้าผ้า!Z162</f>
        <v>500กระสอบแบน</v>
      </c>
      <c r="T153" s="12" t="str">
        <f>[2]หน้าผ้า!X162</f>
        <v>รอแจ้ง</v>
      </c>
      <c r="U153" s="11">
        <f>[2]หน้าผ้า!AA162</f>
        <v>3000</v>
      </c>
      <c r="V153" s="10">
        <f>[2]หน้าผ้า!AJ162</f>
        <v>0</v>
      </c>
      <c r="W153" s="10">
        <f>[2]หน้าผ้า!AL162</f>
        <v>3000</v>
      </c>
      <c r="X153" s="10">
        <f>[2]หน้าผ้า!AM162</f>
        <v>0</v>
      </c>
      <c r="Y153" s="10">
        <f>[2]หน้าผ้า!AN162</f>
        <v>3150</v>
      </c>
      <c r="Z153" s="9" t="str">
        <f>[2]หน้าผ้า!AO162</f>
        <v>WSWT2121670SM</v>
      </c>
      <c r="AA153" s="8">
        <f>[2]หน้าผ้า!AQ162</f>
        <v>3310.89</v>
      </c>
      <c r="AB153" s="8">
        <f>[2]หน้าผ้า!AR162</f>
        <v>0</v>
      </c>
      <c r="AC153" s="8">
        <f>[2]หน้าผ้า!AS162</f>
        <v>3310.89</v>
      </c>
      <c r="AD153" s="8">
        <f>[2]หน้าผ้า!AT162</f>
        <v>0</v>
      </c>
      <c r="AE153" s="8">
        <f>[2]หน้าผ้า!AU162</f>
        <v>3310.89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P8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 t="e">
        <f>[2]หน้าผ้า!DW162</f>
        <v>#VALUE!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WRWT21670/WRWT21670</v>
      </c>
      <c r="BD153" s="56">
        <f>[2]หน้าผ้า!CA162</f>
        <v>238.09713619999999</v>
      </c>
    </row>
    <row r="154" spans="1:56" ht="27.75" customHeight="1" x14ac:dyDescent="0.45">
      <c r="A154" s="3">
        <f>[2]หน้าผ้า!C163</f>
        <v>45826</v>
      </c>
      <c r="B154" s="14" t="str">
        <f>[2]หน้าผ้า!B163</f>
        <v>MK68-000804</v>
      </c>
      <c r="C154" s="9" t="str">
        <f>[2]หน้าผ้า!E163</f>
        <v>บจก.เอพีเอ็ม อะโกร</v>
      </c>
      <c r="D154" s="13" t="str">
        <f>[2]หน้าผ้า!F163</f>
        <v>ฟีล กู๊ด 802</v>
      </c>
      <c r="E154" s="9">
        <f>[2]หน้าผ้า!G163</f>
        <v>21</v>
      </c>
      <c r="F154" s="9">
        <f>[2]หน้าผ้า!H163</f>
        <v>38</v>
      </c>
      <c r="G154" s="9" t="str">
        <f>[2]หน้าผ้า!I163</f>
        <v>ขาว</v>
      </c>
      <c r="H154" s="9" t="str">
        <f>[2]หน้าผ้า!J163</f>
        <v>ใส</v>
      </c>
      <c r="I154" s="9">
        <f>[2]หน้าผ้า!L163</f>
        <v>102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>
        <f>[2]หน้าผ้า!T163</f>
        <v>22</v>
      </c>
      <c r="N154" s="9">
        <f>[2]หน้าผ้า!U163</f>
        <v>40</v>
      </c>
      <c r="O154" s="9">
        <f>[2]หน้าผ้า!V163</f>
        <v>40</v>
      </c>
      <c r="P154" s="10">
        <f>[2]หน้าผ้า!AB163</f>
        <v>163.47937368575995</v>
      </c>
      <c r="Q154" s="10">
        <f>[2]หน้าผ้า!AC163</f>
        <v>0</v>
      </c>
      <c r="R154" s="10">
        <f>[2]หน้าผ้า!AD163</f>
        <v>163.47937368575995</v>
      </c>
      <c r="S154" s="9" t="str">
        <f>[2]หน้าผ้า!Z163</f>
        <v>500กระสอบแบน</v>
      </c>
      <c r="T154" s="12" t="str">
        <f>[2]หน้าผ้า!X163</f>
        <v>รอแจ้ง</v>
      </c>
      <c r="U154" s="11">
        <f>[2]หน้าผ้า!AA163</f>
        <v>8000</v>
      </c>
      <c r="V154" s="10">
        <f>[2]หน้าผ้า!AJ163</f>
        <v>470</v>
      </c>
      <c r="W154" s="10">
        <f>[2]หน้าผ้า!AL163</f>
        <v>7530</v>
      </c>
      <c r="X154" s="10">
        <f>[2]หน้าผ้า!AM163</f>
        <v>0</v>
      </c>
      <c r="Y154" s="10">
        <f>[2]หน้าผ้า!AN163</f>
        <v>7906.5</v>
      </c>
      <c r="Z154" s="9" t="str">
        <f>[2]หน้าผ้า!AO163</f>
        <v>WSWT2121670SM</v>
      </c>
      <c r="AA154" s="8">
        <f>[2]หน้าผ้า!AQ163</f>
        <v>8310.3338999999996</v>
      </c>
      <c r="AB154" s="8">
        <f>[2]หน้าผ้า!AR163</f>
        <v>0</v>
      </c>
      <c r="AC154" s="8">
        <f>[2]หน้าผ้า!AS163</f>
        <v>8310.3338999999996</v>
      </c>
      <c r="AD154" s="8">
        <f>[2]หน้าผ้า!AT163</f>
        <v>0</v>
      </c>
      <c r="AE154" s="8">
        <f>[2]หน้าผ้า!AU163</f>
        <v>8310.3338999999996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P8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 t="e">
        <f>[2]หน้าผ้า!DW163</f>
        <v>#VALUE!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WRWT21670/WRWT21670</v>
      </c>
      <c r="BD154" s="56">
        <f>[2]หน้าผ้า!CA163</f>
        <v>597.62381186199991</v>
      </c>
    </row>
    <row r="155" spans="1:56" ht="27.75" customHeight="1" x14ac:dyDescent="0.45">
      <c r="A155" s="3">
        <f>[2]หน้าผ้า!C164</f>
        <v>45628</v>
      </c>
      <c r="B155" s="14" t="str">
        <f>[2]หน้าผ้า!B164</f>
        <v>MK67-001617</v>
      </c>
      <c r="C155" s="9" t="str">
        <f>[2]หน้าผ้า!E164</f>
        <v>บจก.ที.ซี.ยูเนี่ยน อโกรเทค</v>
      </c>
      <c r="D155" s="13" t="str">
        <f>[2]หน้าผ้า!F164</f>
        <v>Zhejiang UN</v>
      </c>
      <c r="E155" s="9">
        <f>[2]หน้าผ้า!G164</f>
        <v>21</v>
      </c>
      <c r="F155" s="9">
        <f>[2]หน้าผ้า!H164</f>
        <v>37</v>
      </c>
      <c r="G155" s="9" t="str">
        <f>[2]หน้าผ้า!I164</f>
        <v>ขาว</v>
      </c>
      <c r="H155" s="9" t="str">
        <f>[2]หน้าผ้า!J164</f>
        <v>ใส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ไม่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 t="str">
        <f>[2]หน้าผ้า!X164</f>
        <v>รอแจ้ง</v>
      </c>
      <c r="U155" s="11">
        <f>[2]หน้าผ้า!AA164</f>
        <v>8000</v>
      </c>
      <c r="V155" s="10">
        <f>[2]หน้าผ้า!AJ164</f>
        <v>0</v>
      </c>
      <c r="W155" s="10">
        <f>[2]หน้าผ้า!AL164</f>
        <v>8000</v>
      </c>
      <c r="X155" s="10">
        <f>[2]หน้าผ้า!AM164</f>
        <v>0</v>
      </c>
      <c r="Y155" s="10">
        <f>[2]หน้าผ้า!AN164</f>
        <v>8400</v>
      </c>
      <c r="Z155" s="9" t="str">
        <f>[2]หน้าผ้า!AO164</f>
        <v>WSWT2121670SM</v>
      </c>
      <c r="AA155" s="8">
        <f>[2]หน้าผ้า!AQ164</f>
        <v>8605.52</v>
      </c>
      <c r="AB155" s="8">
        <f>[2]หน้าผ้า!AR164</f>
        <v>0</v>
      </c>
      <c r="AC155" s="8">
        <f>[2]หน้าผ้า!AS164</f>
        <v>8605.52</v>
      </c>
      <c r="AD155" s="8">
        <f>[2]หน้าผ้า!AT164</f>
        <v>0</v>
      </c>
      <c r="AE155" s="8">
        <f>[2]หน้าผ้า!AU164</f>
        <v>8605.52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P8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 t="str">
        <f>[2]หน้าผ้า!AG164</f>
        <v>20/1--5/3 ลูกค้าแจ้งเลื่อน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WRWT21670/WRWT21670</v>
      </c>
      <c r="BD155" s="56">
        <f>[2]หน้าผ้า!CA164</f>
        <v>618.85162826666658</v>
      </c>
    </row>
    <row r="156" spans="1:56" ht="27.75" customHeight="1" x14ac:dyDescent="0.45">
      <c r="A156" s="3">
        <f>[2]หน้าผ้า!C165</f>
        <v>45631</v>
      </c>
      <c r="B156" s="14" t="str">
        <f>[2]หน้าผ้า!B165</f>
        <v>MK67-001642</v>
      </c>
      <c r="C156" s="9" t="str">
        <f>[2]หน้าผ้า!E165</f>
        <v>บจก.ที.ซี.ยูเนี่ยน อโกรเทค</v>
      </c>
      <c r="D156" s="13" t="str">
        <f>[2]หน้าผ้า!F165</f>
        <v>Zhejiang UN</v>
      </c>
      <c r="E156" s="9">
        <f>[2]หน้าผ้า!G165</f>
        <v>21</v>
      </c>
      <c r="F156" s="9">
        <f>[2]หน้าผ้า!H165</f>
        <v>37</v>
      </c>
      <c r="G156" s="9" t="str">
        <f>[2]หน้าผ้า!I165</f>
        <v>ขาว</v>
      </c>
      <c r="H156" s="9" t="str">
        <f>[2]หน้าผ้า!J165</f>
        <v>ใส</v>
      </c>
      <c r="I156" s="9">
        <f>[2]หน้าผ้า!L165</f>
        <v>100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ไม่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 t="str">
        <f>[2]หน้าผ้า!X165</f>
        <v>รอแจ้ง</v>
      </c>
      <c r="U156" s="11">
        <f>[2]หน้าผ้า!AA165</f>
        <v>16000</v>
      </c>
      <c r="V156" s="10">
        <f>[2]หน้าผ้า!AJ165</f>
        <v>0</v>
      </c>
      <c r="W156" s="10">
        <f>[2]หน้าผ้า!AL165</f>
        <v>16000</v>
      </c>
      <c r="X156" s="10">
        <f>[2]หน้าผ้า!AM165</f>
        <v>0</v>
      </c>
      <c r="Y156" s="10">
        <f>[2]หน้าผ้า!AN165</f>
        <v>16800</v>
      </c>
      <c r="Z156" s="9" t="str">
        <f>[2]หน้าผ้า!AO165</f>
        <v>WSWT2121670SM</v>
      </c>
      <c r="AA156" s="8">
        <f>[2]หน้าผ้า!AQ165</f>
        <v>17211.04</v>
      </c>
      <c r="AB156" s="8">
        <f>[2]หน้าผ้า!AR165</f>
        <v>0</v>
      </c>
      <c r="AC156" s="8">
        <f>[2]หน้าผ้า!AS165</f>
        <v>17211.04</v>
      </c>
      <c r="AD156" s="8">
        <f>[2]หน้าผ้า!AT165</f>
        <v>0</v>
      </c>
      <c r="AE156" s="8">
        <f>[2]หน้าผ้า!AU165</f>
        <v>17211.04</v>
      </c>
      <c r="AF156" s="8">
        <f>[2]หน้าผ้า!AI165</f>
        <v>0</v>
      </c>
      <c r="AG156" s="1" t="str">
        <f>[3]หน้าผ้า!DC168</f>
        <v>พร้อมส่ง</v>
      </c>
      <c r="AH156" s="1" t="str">
        <f>[2]หน้าผ้า!DL165</f>
        <v>P8</v>
      </c>
      <c r="AI156" s="1">
        <f>[2]หน้าผ้า!DM165</f>
        <v>4</v>
      </c>
      <c r="AJ156" s="3" t="str">
        <f>[2]หน้าผ้า!DN165</f>
        <v>รอแจ้ง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 t="str">
        <f>[2]หน้าผ้า!AG165</f>
        <v>3/2---19/3 ลูกค้าแจ้งเลื่อน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WRWT21670/WRWT21670</v>
      </c>
      <c r="BD156" s="56">
        <f>[2]หน้าผ้า!CA165</f>
        <v>1237.7032565333332</v>
      </c>
    </row>
    <row r="157" spans="1:56" ht="27.75" customHeight="1" x14ac:dyDescent="0.45">
      <c r="A157" s="3">
        <f>[2]หน้าผ้า!C166</f>
        <v>45631</v>
      </c>
      <c r="B157" s="14" t="str">
        <f>[2]หน้าผ้า!B166</f>
        <v>MK67-001643</v>
      </c>
      <c r="C157" s="9" t="str">
        <f>[2]หน้าผ้า!E166</f>
        <v>บจก.ที.ซี.ยูเนี่ยน อโกรเทค</v>
      </c>
      <c r="D157" s="13" t="str">
        <f>[2]หน้าผ้า!F166</f>
        <v>Zhejiang UN</v>
      </c>
      <c r="E157" s="9">
        <f>[2]หน้าผ้า!G166</f>
        <v>21</v>
      </c>
      <c r="F157" s="9">
        <f>[2]หน้าผ้า!H166</f>
        <v>37</v>
      </c>
      <c r="G157" s="9" t="str">
        <f>[2]หน้าผ้า!I166</f>
        <v>ขาว</v>
      </c>
      <c r="H157" s="9" t="str">
        <f>[2]หน้าผ้า!J166</f>
        <v>ใส</v>
      </c>
      <c r="I157" s="9">
        <f>[2]หน้าผ้า!L166</f>
        <v>100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ไม่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 t="str">
        <f>[2]หน้าผ้า!X166</f>
        <v>รอแจ้ง</v>
      </c>
      <c r="U157" s="11">
        <f>[2]หน้าผ้า!AA166</f>
        <v>16000</v>
      </c>
      <c r="V157" s="10">
        <f>[2]หน้าผ้า!AJ166</f>
        <v>0</v>
      </c>
      <c r="W157" s="10">
        <f>[2]หน้าผ้า!AL166</f>
        <v>16000</v>
      </c>
      <c r="X157" s="10">
        <f>[2]หน้าผ้า!AM166</f>
        <v>0</v>
      </c>
      <c r="Y157" s="10">
        <f>[2]หน้าผ้า!AN166</f>
        <v>16800</v>
      </c>
      <c r="Z157" s="9" t="str">
        <f>[2]หน้าผ้า!AO166</f>
        <v>WSWT2121670SM</v>
      </c>
      <c r="AA157" s="8">
        <f>[2]หน้าผ้า!AQ166</f>
        <v>17211.04</v>
      </c>
      <c r="AB157" s="8">
        <f>[2]หน้าผ้า!AR166</f>
        <v>0</v>
      </c>
      <c r="AC157" s="8">
        <f>[2]หน้าผ้า!AS166</f>
        <v>17211.04</v>
      </c>
      <c r="AD157" s="8">
        <f>[2]หน้าผ้า!AT166</f>
        <v>0</v>
      </c>
      <c r="AE157" s="8">
        <f>[2]หน้าผ้า!AU166</f>
        <v>17211.04</v>
      </c>
      <c r="AF157" s="8">
        <f>[2]หน้าผ้า!AI166</f>
        <v>0</v>
      </c>
      <c r="AG157" s="1" t="str">
        <f>[3]หน้าผ้า!DC169</f>
        <v>พร้อมส่ง</v>
      </c>
      <c r="AH157" s="1" t="str">
        <f>[2]หน้าผ้า!DL166</f>
        <v>P8</v>
      </c>
      <c r="AI157" s="1">
        <f>[2]หน้าผ้า!DM166</f>
        <v>4</v>
      </c>
      <c r="AJ157" s="3" t="str">
        <f>[2]หน้าผ้า!DN166</f>
        <v>รอแจ้ง</v>
      </c>
      <c r="AK157" s="3" t="e">
        <f>[2]หน้าผ้า!DQ166</f>
        <v>#VALUE!</v>
      </c>
      <c r="AL157" s="3" t="e">
        <f>[2]หน้าผ้า!DR166</f>
        <v>#VALUE!</v>
      </c>
      <c r="AM157" s="3" t="e">
        <f>[2]หน้าผ้า!DS166</f>
        <v>#VALUE!</v>
      </c>
      <c r="AN157" s="3" t="e">
        <f>[2]หน้าผ้า!DT166</f>
        <v>#VALUE!</v>
      </c>
      <c r="AO157" s="3" t="e">
        <f>[2]หน้าผ้า!DU166</f>
        <v>#VALUE!</v>
      </c>
      <c r="AP157" s="3" t="e">
        <f>[2]หน้าผ้า!DP166</f>
        <v>#VALUE!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 t="str">
        <f>[2]หน้าผ้า!AG166</f>
        <v>17/2---28/3 ลูกค้าแจ้งเลื่อน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WRWT21670/WRWT21670</v>
      </c>
      <c r="BD157" s="56">
        <f>[2]หน้าผ้า!CA166</f>
        <v>1237.7032565333332</v>
      </c>
    </row>
    <row r="158" spans="1:56" ht="27.75" customHeight="1" x14ac:dyDescent="0.45">
      <c r="A158" s="3">
        <f>[2]หน้าผ้า!C167</f>
        <v>45066</v>
      </c>
      <c r="B158" s="14" t="str">
        <f>[2]หน้าผ้า!B167</f>
        <v>MK66-000701</v>
      </c>
      <c r="C158" s="9" t="str">
        <f>[2]หน้าผ้า!E167</f>
        <v>บจก.เอสพีเอ็ม อาหารสัตว์</v>
      </c>
      <c r="D158" s="13" t="str">
        <f>[2]หน้าผ้า!F167</f>
        <v>มาซูฟีด ซี041</v>
      </c>
      <c r="E158" s="9">
        <f>[2]หน้าผ้า!G167</f>
        <v>21</v>
      </c>
      <c r="F158" s="9">
        <f>[2]หน้าผ้า!H167</f>
        <v>38</v>
      </c>
      <c r="G158" s="9" t="str">
        <f>[2]หน้าผ้า!I167</f>
        <v>ขาว</v>
      </c>
      <c r="H158" s="9" t="str">
        <f>[2]หน้าผ้า!J167</f>
        <v>ด้าน</v>
      </c>
      <c r="I158" s="9">
        <f>[2]หน้าผ้า!L167</f>
        <v>102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>
        <f>[2]หน้าผ้า!T167</f>
        <v>22</v>
      </c>
      <c r="N158" s="9">
        <f>[2]หน้าผ้า!U167</f>
        <v>40</v>
      </c>
      <c r="O158" s="9">
        <f>[2]หน้าผ้า!V167</f>
        <v>40</v>
      </c>
      <c r="P158" s="10">
        <f>[2]หน้าผ้า!AB167</f>
        <v>108.55204095999999</v>
      </c>
      <c r="Q158" s="10">
        <f>[2]หน้าผ้า!AC167</f>
        <v>0</v>
      </c>
      <c r="R158" s="10">
        <f>[2]หน้าผ้า!AD167</f>
        <v>108.55204095999999</v>
      </c>
      <c r="S158" s="9" t="str">
        <f>[2]หน้าผ้า!Z167</f>
        <v>500กระสอบแบน</v>
      </c>
      <c r="T158" s="12" t="str">
        <f>[2]หน้าผ้า!X167</f>
        <v>รอแจ้ง</v>
      </c>
      <c r="U158" s="11">
        <f>[2]หน้าผ้า!AA167</f>
        <v>5000</v>
      </c>
      <c r="V158" s="10">
        <f>[2]หน้าผ้า!AJ167</f>
        <v>0</v>
      </c>
      <c r="W158" s="10">
        <f>[2]หน้าผ้า!AL167</f>
        <v>5000</v>
      </c>
      <c r="X158" s="10">
        <f>[2]หน้าผ้า!AM167</f>
        <v>0</v>
      </c>
      <c r="Y158" s="10">
        <f>[2]หน้าผ้า!AN167</f>
        <v>5250</v>
      </c>
      <c r="Z158" s="9" t="str">
        <f>[2]หน้าผ้า!AO167</f>
        <v>WSWT2121670SM</v>
      </c>
      <c r="AA158" s="8">
        <f>[2]หน้าผ้า!AQ167</f>
        <v>5518.15</v>
      </c>
      <c r="AB158" s="8">
        <f>[2]หน้าผ้า!AR167</f>
        <v>0</v>
      </c>
      <c r="AC158" s="8">
        <f>[2]หน้าผ้า!AS167</f>
        <v>5518.15</v>
      </c>
      <c r="AD158" s="8">
        <f>[2]หน้าผ้า!AT167</f>
        <v>0</v>
      </c>
      <c r="AE158" s="8">
        <f>[2]หน้าผ้า!AU167</f>
        <v>5518.15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P8</v>
      </c>
      <c r="AI158" s="1">
        <f>[2]หน้าผ้า!DM167</f>
        <v>4</v>
      </c>
      <c r="AJ158" s="3" t="str">
        <f>[2]หน้าผ้า!DN167</f>
        <v>รอแจ้ง</v>
      </c>
      <c r="AK158" s="3" t="e">
        <f>[2]หน้าผ้า!DQ167</f>
        <v>#VALUE!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 t="e">
        <f>[2]หน้าผ้า!DW167</f>
        <v>#VALUE!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WRWT21670/WRWT21670</v>
      </c>
      <c r="BD158" s="56">
        <f>[2]หน้าผ้า!CA167</f>
        <v>396.82856033333326</v>
      </c>
    </row>
    <row r="159" spans="1:56" ht="27.75" customHeight="1" x14ac:dyDescent="0.45">
      <c r="A159" s="3">
        <f>[2]หน้าผ้า!C168</f>
        <v>0</v>
      </c>
      <c r="B159" s="14">
        <f>[2]หน้าผ้า!B168</f>
        <v>0</v>
      </c>
      <c r="C159" s="9">
        <f>[2]หน้าผ้า!E168</f>
        <v>0</v>
      </c>
      <c r="D159" s="13">
        <f>[2]หน้าผ้า!F168</f>
        <v>0</v>
      </c>
      <c r="E159" s="9">
        <f>[2]หน้าผ้า!G168</f>
        <v>21</v>
      </c>
      <c r="F159" s="9">
        <f>[2]หน้าผ้า!H168</f>
        <v>37</v>
      </c>
      <c r="G159" s="9">
        <f>[2]หน้าผ้า!I168</f>
        <v>0</v>
      </c>
      <c r="H159" s="9">
        <f>[2]หน้าผ้า!J168</f>
        <v>0</v>
      </c>
      <c r="I159" s="9">
        <f>[2]หน้าผ้า!L168</f>
        <v>74</v>
      </c>
      <c r="J159" s="9" t="str">
        <f>[2]หน้าผ้า!M168</f>
        <v>±</v>
      </c>
      <c r="K159" s="9">
        <f>[2]หน้าผ้า!N168</f>
        <v>5</v>
      </c>
      <c r="L159" s="9">
        <f>[2]หน้าผ้า!R168</f>
        <v>0</v>
      </c>
      <c r="M159" s="10">
        <f>[2]หน้าผ้า!T168</f>
        <v>0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 t="str">
        <f>[2]หน้าผ้า!AC168</f>
        <v>ว</v>
      </c>
      <c r="R159" s="10">
        <f>[2]หน้าผ้า!AD168</f>
        <v>0</v>
      </c>
      <c r="S159" s="9">
        <f>[2]หน้าผ้า!Z168</f>
        <v>0</v>
      </c>
      <c r="T159" s="12">
        <f>[2]หน้าผ้า!X168</f>
        <v>0</v>
      </c>
      <c r="U159" s="11">
        <f>[2]หน้าผ้า!AA168</f>
        <v>0</v>
      </c>
      <c r="V159" s="10">
        <f>[2]หน้าผ้า!AJ168</f>
        <v>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WSWT2121670SM</v>
      </c>
      <c r="AA159" s="8">
        <f>[2]หน้าผ้า!AQ168</f>
        <v>227765.06390000004</v>
      </c>
      <c r="AB159" s="8">
        <f>[2]หน้าผ้า!AR168</f>
        <v>164287.20000000001</v>
      </c>
      <c r="AC159" s="8">
        <f>[2]หน้าผ้า!AS168</f>
        <v>63477.863900000004</v>
      </c>
      <c r="AD159" s="8">
        <f>[2]หน้าผ้า!AT168</f>
        <v>164287.20000000001</v>
      </c>
      <c r="AE159" s="8">
        <f>[2]หน้าผ้า!AU168</f>
        <v>63477.863900000004</v>
      </c>
      <c r="AF159" s="8" t="str">
        <f>[2]หน้าผ้า!AI168</f>
        <v>ระบุในSD</v>
      </c>
      <c r="AG159" s="1" t="str">
        <f>[3]หน้าผ้า!DC171</f>
        <v>ยังไม่ได้พิมพ์</v>
      </c>
      <c r="AH159" s="1">
        <f>[2]หน้าผ้า!DL168</f>
        <v>0</v>
      </c>
      <c r="AI159" s="1" t="str">
        <f>[2]หน้าผ้า!DM168</f>
        <v>Lead time</v>
      </c>
      <c r="AJ159" s="3">
        <f>[2]หน้าผ้า!DN168</f>
        <v>0</v>
      </c>
      <c r="AK159" s="3">
        <f>[2]หน้าผ้า!DQ168</f>
        <v>0</v>
      </c>
      <c r="AL159" s="3">
        <f>[2]หน้าผ้า!DR168</f>
        <v>0</v>
      </c>
      <c r="AM159" s="3">
        <f>[2]หน้าผ้า!DS168</f>
        <v>0</v>
      </c>
      <c r="AN159" s="3">
        <f>[2]หน้าผ้า!DT168</f>
        <v>0</v>
      </c>
      <c r="AO159" s="3">
        <f>[2]หน้าผ้า!DU168</f>
        <v>0</v>
      </c>
      <c r="AP159" s="3">
        <f>[2]หน้าผ้า!DP168</f>
        <v>0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>
        <f>[2]หน้าผ้า!EC168</f>
        <v>0</v>
      </c>
      <c r="AX159" s="2">
        <f>[2]หน้าผ้า!ED168</f>
        <v>0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WRWT210670/WRWT21670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>
        <f>[2]หน้าผ้า!F169</f>
        <v>0</v>
      </c>
      <c r="E160" s="9">
        <f>[2]หน้าผ้า!G169</f>
        <v>21.6</v>
      </c>
      <c r="F160" s="9">
        <f>[2]หน้าผ้า!H169</f>
        <v>34</v>
      </c>
      <c r="G160" s="9">
        <f>[2]หน้าผ้า!I169</f>
        <v>0</v>
      </c>
      <c r="H160" s="9">
        <f>[2]หน้าผ้า!J169</f>
        <v>0</v>
      </c>
      <c r="I160" s="9">
        <f>[2]หน้าผ้า!L169</f>
        <v>97</v>
      </c>
      <c r="J160" s="9" t="str">
        <f>[2]หน้าผ้า!M169</f>
        <v>±</v>
      </c>
      <c r="K160" s="9">
        <f>[2]หน้าผ้า!N169</f>
        <v>5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WSWT2221940</v>
      </c>
      <c r="AA160" s="8" t="e">
        <f>[2]หน้าผ้า!AQ169</f>
        <v>#REF!</v>
      </c>
      <c r="AB160" s="8" t="e">
        <f>[2]หน้าผ้า!AR169</f>
        <v>#REF!</v>
      </c>
      <c r="AC160" s="8" t="e">
        <f>[2]หน้าผ้า!AS169</f>
        <v>#REF!</v>
      </c>
      <c r="AD160" s="8" t="e">
        <f>[2]หน้าผ้า!AT169</f>
        <v>#REF!</v>
      </c>
      <c r="AE160" s="8" t="e">
        <f>[2]หน้าผ้า!AU169</f>
        <v>#REF!</v>
      </c>
      <c r="AF160" s="8" t="str">
        <f>[2]หน้าผ้า!AI169</f>
        <v>ระบุในSD</v>
      </c>
      <c r="AG160" s="1" t="str">
        <f>[3]หน้าผ้า!DC172</f>
        <v>ยังไม่ได้พิมพ์</v>
      </c>
      <c r="AH160" s="1">
        <f>[2]หน้าผ้า!DL169</f>
        <v>0</v>
      </c>
      <c r="AI160" s="1" t="str">
        <f>[2]หน้าผ้า!DM169</f>
        <v>Lead time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WRWT21940/WRWT21940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45875</v>
      </c>
      <c r="B161" s="14" t="str">
        <f>[2]หน้าผ้า!B170</f>
        <v>MK68-000971</v>
      </c>
      <c r="C161" s="9" t="str">
        <f>[2]หน้าผ้า!E170</f>
        <v>บจก.ซิเบลโก้(บางเลน)</v>
      </c>
      <c r="D161" s="13" t="str">
        <f>[2]หน้าผ้า!F170</f>
        <v>FELDSPAR K200BL</v>
      </c>
      <c r="E161" s="9">
        <f>[2]หน้าผ้า!G170</f>
        <v>23</v>
      </c>
      <c r="F161" s="9">
        <f>[2]หน้าผ้า!H170</f>
        <v>38</v>
      </c>
      <c r="G161" s="9" t="str">
        <f>[2]หน้าผ้า!I170</f>
        <v>ขาว</v>
      </c>
      <c r="H161" s="9" t="str">
        <f>[2]หน้าผ้า!J170</f>
        <v>ใส</v>
      </c>
      <c r="I161" s="9">
        <f>[2]หน้าผ้า!L170</f>
        <v>100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ไม่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500กระสอบแบน</v>
      </c>
      <c r="T161" s="12">
        <f>[2]หน้าผ้า!X170</f>
        <v>45887</v>
      </c>
      <c r="U161" s="11">
        <f>[2]หน้าผ้า!AA170</f>
        <v>5000</v>
      </c>
      <c r="V161" s="10">
        <f>[2]หน้าผ้า!AJ170</f>
        <v>0</v>
      </c>
      <c r="W161" s="10">
        <f>[2]หน้าผ้า!AL170</f>
        <v>5000</v>
      </c>
      <c r="X161" s="10">
        <f>[2]หน้าผ้า!AM170</f>
        <v>0</v>
      </c>
      <c r="Y161" s="10">
        <f>[2]หน้าผ้า!AN170</f>
        <v>5250</v>
      </c>
      <c r="Z161" s="9" t="str">
        <f>[2]หน้าผ้า!AO170</f>
        <v>WSWT2325650</v>
      </c>
      <c r="AA161" s="8">
        <f>[2]หน้าผ้า!AQ170</f>
        <v>5518.15</v>
      </c>
      <c r="AB161" s="8">
        <f>[2]หน้าผ้า!AR170</f>
        <v>5518.15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5518.15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P8</v>
      </c>
      <c r="AI161" s="1">
        <f>[2]หน้าผ้า!DM170</f>
        <v>4</v>
      </c>
      <c r="AJ161" s="3">
        <f>[2]หน้าผ้า!DN170</f>
        <v>45887</v>
      </c>
      <c r="AK161" s="3">
        <f>[2]หน้าผ้า!DQ170</f>
        <v>45883</v>
      </c>
      <c r="AL161" s="3">
        <f>[2]หน้าผ้า!DR170</f>
        <v>45877</v>
      </c>
      <c r="AM161" s="3">
        <f>[2]หน้าผ้า!DS170</f>
        <v>45884</v>
      </c>
      <c r="AN161" s="3">
        <f>[2]หน้าผ้า!DT170</f>
        <v>45885</v>
      </c>
      <c r="AO161" s="3">
        <f>[2]หน้าผ้า!DU170</f>
        <v>45885</v>
      </c>
      <c r="AP161" s="3">
        <f>[2]หน้าผ้า!DP170</f>
        <v>45882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>รอART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WRWT25650/WRWT25650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45875</v>
      </c>
      <c r="B162" s="14" t="str">
        <f>[2]หน้าผ้า!B171</f>
        <v>MK68-000971</v>
      </c>
      <c r="C162" s="9" t="str">
        <f>[2]หน้าผ้า!E171</f>
        <v>บจก.ซิเบลโก้(บางเลน)</v>
      </c>
      <c r="D162" s="13" t="str">
        <f>[2]หน้าผ้า!F171</f>
        <v>FELDSPAR SP SPAR A</v>
      </c>
      <c r="E162" s="9">
        <f>[2]หน้าผ้า!G171</f>
        <v>23</v>
      </c>
      <c r="F162" s="9">
        <f>[2]หน้าผ้า!H171</f>
        <v>38</v>
      </c>
      <c r="G162" s="9" t="str">
        <f>[2]หน้าผ้า!I171</f>
        <v>ขาว</v>
      </c>
      <c r="H162" s="9" t="str">
        <f>[2]หน้าผ้า!J171</f>
        <v>ใส</v>
      </c>
      <c r="I162" s="9">
        <f>[2]หน้าผ้า!L171</f>
        <v>100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ไม่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500กระสอบแบน</v>
      </c>
      <c r="T162" s="12">
        <f>[2]หน้าผ้า!X171</f>
        <v>45887</v>
      </c>
      <c r="U162" s="11">
        <f>[2]หน้าผ้า!AA171</f>
        <v>5000</v>
      </c>
      <c r="V162" s="10">
        <f>[2]หน้าผ้า!AJ171</f>
        <v>0</v>
      </c>
      <c r="W162" s="10">
        <f>[2]หน้าผ้า!AL171</f>
        <v>5000</v>
      </c>
      <c r="X162" s="10">
        <f>[2]หน้าผ้า!AM171</f>
        <v>0</v>
      </c>
      <c r="Y162" s="10">
        <f>[2]หน้าผ้า!AN171</f>
        <v>5250</v>
      </c>
      <c r="Z162" s="9" t="str">
        <f>[2]หน้าผ้า!AO171</f>
        <v>WSWT2325650</v>
      </c>
      <c r="AA162" s="8">
        <f>[2]หน้าผ้า!AQ171</f>
        <v>5518.15</v>
      </c>
      <c r="AB162" s="8">
        <f>[2]หน้าผ้า!AR171</f>
        <v>5518.15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5518.15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P8</v>
      </c>
      <c r="AI162" s="1">
        <f>[2]หน้าผ้า!DM171</f>
        <v>4</v>
      </c>
      <c r="AJ162" s="3">
        <f>[2]หน้าผ้า!DN171</f>
        <v>45887</v>
      </c>
      <c r="AK162" s="3">
        <f>[2]หน้าผ้า!DQ171</f>
        <v>45883</v>
      </c>
      <c r="AL162" s="3">
        <f>[2]หน้าผ้า!DR171</f>
        <v>45877</v>
      </c>
      <c r="AM162" s="3">
        <f>[2]หน้าผ้า!DS171</f>
        <v>45884</v>
      </c>
      <c r="AN162" s="3">
        <f>[2]หน้าผ้า!DT171</f>
        <v>45885</v>
      </c>
      <c r="AO162" s="3">
        <f>[2]หน้าผ้า!DU171</f>
        <v>45885</v>
      </c>
      <c r="AP162" s="3">
        <f>[2]หน้าผ้า!DP171</f>
        <v>45882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>รอART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WRWT25650/WRWT25650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45875</v>
      </c>
      <c r="B163" s="14" t="str">
        <f>[2]หน้าผ้า!B172</f>
        <v>MK68-000972</v>
      </c>
      <c r="C163" s="9" t="str">
        <f>[2]หน้าผ้า!E172</f>
        <v>บจก.ซิเบลโก้(บางเลน)</v>
      </c>
      <c r="D163" s="13" t="str">
        <f>[2]หน้าผ้า!F172</f>
        <v>SILICA</v>
      </c>
      <c r="E163" s="9">
        <f>[2]หน้าผ้า!G172</f>
        <v>23</v>
      </c>
      <c r="F163" s="9">
        <f>[2]หน้าผ้า!H172</f>
        <v>38</v>
      </c>
      <c r="G163" s="9" t="str">
        <f>[2]หน้าผ้า!I172</f>
        <v>ขาว</v>
      </c>
      <c r="H163" s="9" t="str">
        <f>[2]หน้าผ้า!J172</f>
        <v>ใส</v>
      </c>
      <c r="I163" s="9">
        <f>[2]หน้าผ้า!L172</f>
        <v>100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ไม่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500กระสอบแบน</v>
      </c>
      <c r="T163" s="12">
        <f>[2]หน้าผ้า!X172</f>
        <v>45897</v>
      </c>
      <c r="U163" s="11">
        <f>[2]หน้าผ้า!AA172</f>
        <v>5000</v>
      </c>
      <c r="V163" s="10">
        <f>[2]หน้าผ้า!AJ172</f>
        <v>0</v>
      </c>
      <c r="W163" s="10">
        <f>[2]หน้าผ้า!AL172</f>
        <v>5000</v>
      </c>
      <c r="X163" s="10">
        <f>[2]หน้าผ้า!AM172</f>
        <v>0</v>
      </c>
      <c r="Y163" s="10">
        <f>[2]หน้าผ้า!AN172</f>
        <v>5250</v>
      </c>
      <c r="Z163" s="9" t="str">
        <f>[2]หน้าผ้า!AO172</f>
        <v>WSWT2325650</v>
      </c>
      <c r="AA163" s="8">
        <f>[2]หน้าผ้า!AQ172</f>
        <v>5518.15</v>
      </c>
      <c r="AB163" s="8">
        <f>[2]หน้าผ้า!AR172</f>
        <v>5518.15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5518.15</v>
      </c>
      <c r="AF163" s="8">
        <f>[2]หน้าผ้า!AI172</f>
        <v>0</v>
      </c>
      <c r="AG163" s="1" t="str">
        <f>[3]หน้าผ้า!DC175</f>
        <v>รอแบบ</v>
      </c>
      <c r="AH163" s="1" t="str">
        <f>[2]หน้าผ้า!DL172</f>
        <v>P8</v>
      </c>
      <c r="AI163" s="1">
        <f>[2]หน้าผ้า!DM172</f>
        <v>4</v>
      </c>
      <c r="AJ163" s="3">
        <f>[2]หน้าผ้า!DN172</f>
        <v>45897</v>
      </c>
      <c r="AK163" s="3">
        <f>[2]หน้าผ้า!DQ172</f>
        <v>45893</v>
      </c>
      <c r="AL163" s="3">
        <f>[2]หน้าผ้า!DR172</f>
        <v>45887</v>
      </c>
      <c r="AM163" s="3">
        <f>[2]หน้าผ้า!DS172</f>
        <v>45894</v>
      </c>
      <c r="AN163" s="3">
        <f>[2]หน้าผ้า!DT172</f>
        <v>45895</v>
      </c>
      <c r="AO163" s="3">
        <f>[2]หน้าผ้า!DU172</f>
        <v>45895</v>
      </c>
      <c r="AP163" s="3">
        <f>[2]หน้าผ้า!DP172</f>
        <v>45892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>รอART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WRWT25650/WRWT25650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45875</v>
      </c>
      <c r="B164" s="14" t="str">
        <f>[2]หน้าผ้า!B173</f>
        <v>MK68-000972</v>
      </c>
      <c r="C164" s="9" t="str">
        <f>[2]หน้าผ้า!E173</f>
        <v>บจก.ซิเบลโก้(บางเลน)</v>
      </c>
      <c r="D164" s="13" t="str">
        <f>[2]หน้าผ้า!F173</f>
        <v>FELDSPAR N325-GBL</v>
      </c>
      <c r="E164" s="9">
        <f>[2]หน้าผ้า!G173</f>
        <v>23</v>
      </c>
      <c r="F164" s="9">
        <f>[2]หน้าผ้า!H173</f>
        <v>38</v>
      </c>
      <c r="G164" s="9" t="str">
        <f>[2]หน้าผ้า!I173</f>
        <v>ขาว</v>
      </c>
      <c r="H164" s="9" t="str">
        <f>[2]หน้าผ้า!J173</f>
        <v>ใส</v>
      </c>
      <c r="I164" s="9">
        <f>[2]หน้าผ้า!L173</f>
        <v>100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ไม่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500กระสอบแบน</v>
      </c>
      <c r="T164" s="12">
        <f>[2]หน้าผ้า!X173</f>
        <v>45897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0</v>
      </c>
      <c r="Y164" s="10">
        <f>[2]หน้าผ้า!AN173</f>
        <v>5250</v>
      </c>
      <c r="Z164" s="9" t="str">
        <f>[2]หน้าผ้า!AO173</f>
        <v>WSWT2325650</v>
      </c>
      <c r="AA164" s="8">
        <f>[2]หน้าผ้า!AQ173</f>
        <v>5518.15</v>
      </c>
      <c r="AB164" s="8">
        <f>[2]หน้าผ้า!AR173</f>
        <v>5518.15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5518.15</v>
      </c>
      <c r="AF164" s="8">
        <f>[2]หน้าผ้า!AI173</f>
        <v>0</v>
      </c>
      <c r="AG164" s="1" t="str">
        <f>[3]หน้าผ้า!DC176</f>
        <v>พร้อมส่ง</v>
      </c>
      <c r="AH164" s="1" t="str">
        <f>[2]หน้าผ้า!DL173</f>
        <v>P8</v>
      </c>
      <c r="AI164" s="1">
        <f>[2]หน้าผ้า!DM173</f>
        <v>4</v>
      </c>
      <c r="AJ164" s="3">
        <f>[2]หน้าผ้า!DN173</f>
        <v>45897</v>
      </c>
      <c r="AK164" s="3">
        <f>[2]หน้าผ้า!DQ173</f>
        <v>45893</v>
      </c>
      <c r="AL164" s="3">
        <f>[2]หน้าผ้า!DR173</f>
        <v>45887</v>
      </c>
      <c r="AM164" s="3">
        <f>[2]หน้าผ้า!DS173</f>
        <v>45894</v>
      </c>
      <c r="AN164" s="3">
        <f>[2]หน้าผ้า!DT173</f>
        <v>45895</v>
      </c>
      <c r="AO164" s="3">
        <f>[2]หน้าผ้า!DU173</f>
        <v>45895</v>
      </c>
      <c r="AP164" s="3">
        <f>[2]หน้าผ้า!DP173</f>
        <v>45892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>รอART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WRWT25650/WRWT25650</v>
      </c>
      <c r="BD164" s="56">
        <f>[2]หน้าผ้า!CA173</f>
        <v>0</v>
      </c>
    </row>
    <row r="165" spans="1:56" ht="27.75" customHeight="1" x14ac:dyDescent="0.45">
      <c r="A165" s="3" t="str">
        <f>[2]หน้าผ้า!C174</f>
        <v>ประมาณการ</v>
      </c>
      <c r="B165" s="14" t="str">
        <f>[2]หน้าผ้า!B174</f>
        <v>ประมาณการ</v>
      </c>
      <c r="C165" s="9" t="str">
        <f>[2]หน้าผ้า!E174</f>
        <v>พันธุ์ข้าว</v>
      </c>
      <c r="D165" s="13" t="str">
        <f>[2]หน้าผ้า!F174</f>
        <v>พันธุ์ข้าว</v>
      </c>
      <c r="E165" s="9">
        <f>[2]หน้าผ้า!G174</f>
        <v>23</v>
      </c>
      <c r="F165" s="9">
        <f>[2]หน้าผ้า!H174</f>
        <v>34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68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500กระสอบ</v>
      </c>
      <c r="T165" s="12">
        <f>[2]หน้าผ้า!X174</f>
        <v>45899</v>
      </c>
      <c r="U165" s="11">
        <f>[2]หน้าผ้า!AA174</f>
        <v>30000</v>
      </c>
      <c r="V165" s="10">
        <f>[2]หน้าผ้า!AJ174</f>
        <v>0</v>
      </c>
      <c r="W165" s="10">
        <f>[2]หน้าผ้า!AL174</f>
        <v>30000</v>
      </c>
      <c r="X165" s="10">
        <f>[2]หน้าผ้า!AM174</f>
        <v>0</v>
      </c>
      <c r="Y165" s="10">
        <f>[2]หน้าผ้า!AN174</f>
        <v>31500</v>
      </c>
      <c r="Z165" s="9" t="str">
        <f>[2]หน้าผ้า!AO174</f>
        <v>WSWT2325650</v>
      </c>
      <c r="AA165" s="8">
        <f>[2]หน้าผ้า!AQ174</f>
        <v>29756.100000000002</v>
      </c>
      <c r="AB165" s="8">
        <f>[2]หน้าผ้า!AR174</f>
        <v>25382</v>
      </c>
      <c r="AC165" s="8">
        <f>[2]หน้าผ้า!AS174</f>
        <v>4374.1000000000022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45899</v>
      </c>
      <c r="AK165" s="3">
        <f>[2]หน้าผ้า!DQ174</f>
        <v>0</v>
      </c>
      <c r="AL165" s="3">
        <f>[2]หน้าผ้า!DR174</f>
        <v>45890</v>
      </c>
      <c r="AM165" s="3">
        <f>[2]หน้าผ้า!DS174</f>
        <v>45897</v>
      </c>
      <c r="AN165" s="3">
        <f>[2]หน้าผ้า!DT174</f>
        <v>45898</v>
      </c>
      <c r="AO165" s="3">
        <f>[2]หน้าผ้า!DU174</f>
        <v>45898</v>
      </c>
      <c r="AP165" s="3">
        <f>[2]หน้าผ้า!DP174</f>
        <v>45894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WRWT25650/WRWT25650</v>
      </c>
      <c r="BD165" s="56">
        <f>[2]หน้าผ้า!CA174</f>
        <v>326.96397500000012</v>
      </c>
    </row>
    <row r="166" spans="1:56" ht="27.75" customHeight="1" x14ac:dyDescent="0.45">
      <c r="A166" s="3" t="str">
        <f>[2]หน้าผ้า!C175</f>
        <v>ประมาณการ</v>
      </c>
      <c r="B166" s="14" t="str">
        <f>[2]หน้าผ้า!B175</f>
        <v>ประมาณการ</v>
      </c>
      <c r="C166" s="9" t="str">
        <f>[2]หน้าผ้า!E175</f>
        <v>บจก.ซิเบลโก้(สบปราบ)</v>
      </c>
      <c r="D166" s="13" t="str">
        <f>[2]หน้าผ้า!F175</f>
        <v>รอแบบ</v>
      </c>
      <c r="E166" s="9">
        <f>[2]หน้าผ้า!G175</f>
        <v>23</v>
      </c>
      <c r="F166" s="9">
        <f>[2]หน้าผ้า!H175</f>
        <v>34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68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ไม่</v>
      </c>
      <c r="M166" s="10">
        <f>[2]หน้าผ้า!T175</f>
        <v>24</v>
      </c>
      <c r="N166" s="9">
        <f>[2]หน้าผ้า!U175</f>
        <v>37</v>
      </c>
      <c r="O166" s="9">
        <f>[2]หน้าผ้า!V175</f>
        <v>50</v>
      </c>
      <c r="P166" s="10">
        <f>[2]หน้าผ้า!AB175</f>
        <v>821.54158271999995</v>
      </c>
      <c r="Q166" s="10">
        <f>[2]หน้าผ้า!AC175</f>
        <v>0</v>
      </c>
      <c r="R166" s="10">
        <f>[2]หน้าผ้า!AD175</f>
        <v>821.54158271999995</v>
      </c>
      <c r="S166" s="9" t="str">
        <f>[2]หน้าผ้า!Z175</f>
        <v>มัด100</v>
      </c>
      <c r="T166" s="12">
        <f>[2]หน้าผ้า!X175</f>
        <v>45895</v>
      </c>
      <c r="U166" s="11">
        <f>[2]หน้าผ้า!AA175</f>
        <v>30000</v>
      </c>
      <c r="V166" s="10">
        <f>[2]หน้าผ้า!AJ175</f>
        <v>0</v>
      </c>
      <c r="W166" s="10">
        <f>[2]หน้าผ้า!AL175</f>
        <v>30000</v>
      </c>
      <c r="X166" s="10">
        <f>[2]หน้าผ้า!AM175</f>
        <v>0</v>
      </c>
      <c r="Y166" s="10">
        <f>[2]หน้าผ้า!AN175</f>
        <v>31500</v>
      </c>
      <c r="Z166" s="9" t="str">
        <f>[2]หน้าผ้า!AO175</f>
        <v>WSWT2325650</v>
      </c>
      <c r="AA166" s="8">
        <f>[2]หน้าผ้า!AQ175</f>
        <v>29756.100000000002</v>
      </c>
      <c r="AB166" s="8">
        <f>[2]หน้าผ้า!AR175</f>
        <v>0</v>
      </c>
      <c r="AC166" s="8">
        <f>[2]หน้าผ้า!AS175</f>
        <v>29756.100000000002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พร้อมส่ง</v>
      </c>
      <c r="AH166" s="1" t="str">
        <f>[2]หน้าผ้า!DL175</f>
        <v>P9</v>
      </c>
      <c r="AI166" s="1">
        <f>[2]หน้าผ้า!DM175</f>
        <v>3</v>
      </c>
      <c r="AJ166" s="3">
        <f>[2]หน้าผ้า!DN175</f>
        <v>45895</v>
      </c>
      <c r="AK166" s="3">
        <f>[2]หน้าผ้า!DQ175</f>
        <v>0</v>
      </c>
      <c r="AL166" s="3">
        <f>[2]หน้าผ้า!DR175</f>
        <v>45885</v>
      </c>
      <c r="AM166" s="3">
        <f>[2]หน้าผ้า!DS175</f>
        <v>45892</v>
      </c>
      <c r="AN166" s="3">
        <f>[2]หน้าผ้า!DT175</f>
        <v>45893</v>
      </c>
      <c r="AO166" s="3">
        <f>[2]หน้าผ้า!DU175</f>
        <v>45893</v>
      </c>
      <c r="AP166" s="3">
        <f>[2]หน้าผ้า!DP175</f>
        <v>45890</v>
      </c>
      <c r="AQ166" s="3">
        <f>[2]หน้าผ้า!DW175</f>
        <v>45894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>รอART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WRWT25650/WRWT25650</v>
      </c>
      <c r="BD166" s="56">
        <f>[2]หน้าผ้า!CA175</f>
        <v>2224.2684750000003</v>
      </c>
    </row>
    <row r="167" spans="1:56" ht="27.75" customHeight="1" x14ac:dyDescent="0.45">
      <c r="A167" s="3">
        <f>[2]หน้าผ้า!C176</f>
        <v>0</v>
      </c>
      <c r="B167" s="14">
        <f>[2]หน้าผ้า!B176</f>
        <v>0</v>
      </c>
      <c r="C167" s="9">
        <f>[2]หน้าผ้า!E176</f>
        <v>0</v>
      </c>
      <c r="D167" s="13">
        <f>[2]หน้าผ้า!F176</f>
        <v>0</v>
      </c>
      <c r="E167" s="9">
        <f>[2]หน้าผ้า!G176</f>
        <v>23</v>
      </c>
      <c r="F167" s="9">
        <f>[2]หน้าผ้า!H176</f>
        <v>34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68</v>
      </c>
      <c r="J167" s="9" t="str">
        <f>[2]หน้าผ้า!M176</f>
        <v>±</v>
      </c>
      <c r="K167" s="9">
        <f>[2]หน้าผ้า!N176</f>
        <v>5</v>
      </c>
      <c r="L167" s="9">
        <f>[2]หน้าผ้า!R176</f>
        <v>0</v>
      </c>
      <c r="M167" s="10">
        <f>[2]หน้าผ้า!T176</f>
        <v>0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>
        <f>[2]หน้าผ้า!Z176</f>
        <v>0</v>
      </c>
      <c r="T167" s="12">
        <f>[2]หน้าผ้า!X176</f>
        <v>0</v>
      </c>
      <c r="U167" s="11">
        <f>[2]หน้าผ้า!AA176</f>
        <v>0</v>
      </c>
      <c r="V167" s="10">
        <f>[2]หน้าผ้า!AJ176</f>
        <v>0</v>
      </c>
      <c r="W167" s="10">
        <f>[2]หน้าผ้า!AL176</f>
        <v>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WSWT2325650</v>
      </c>
      <c r="AA167" s="8">
        <f>[2]หน้าผ้า!AQ176</f>
        <v>81584.800000000003</v>
      </c>
      <c r="AB167" s="8">
        <f>[2]หน้าผ้า!AR176</f>
        <v>47454.6</v>
      </c>
      <c r="AC167" s="8">
        <f>[2]หน้าผ้า!AS176</f>
        <v>34130.200000000004</v>
      </c>
      <c r="AD167" s="8">
        <f>[2]หน้าผ้า!AT176</f>
        <v>0</v>
      </c>
      <c r="AE167" s="8">
        <f>[2]หน้าผ้า!AU176</f>
        <v>22072.6</v>
      </c>
      <c r="AF167" s="8" t="str">
        <f>[2]หน้าผ้า!AI176</f>
        <v>ระบุในSD</v>
      </c>
      <c r="AG167" s="1" t="str">
        <f>[3]หน้าผ้า!DC179</f>
        <v>รอแบบ</v>
      </c>
      <c r="AH167" s="1">
        <f>[2]หน้าผ้า!DL176</f>
        <v>0</v>
      </c>
      <c r="AI167" s="1" t="str">
        <f>[2]หน้าผ้า!DM176</f>
        <v>Lead time</v>
      </c>
      <c r="AJ167" s="3">
        <f>[2]หน้าผ้า!DN176</f>
        <v>0</v>
      </c>
      <c r="AK167" s="3">
        <f>[2]หน้าผ้า!DQ176</f>
        <v>0</v>
      </c>
      <c r="AL167" s="3">
        <f>[2]หน้าผ้า!DR176</f>
        <v>0</v>
      </c>
      <c r="AM167" s="3">
        <f>[2]หน้าผ้า!DS176</f>
        <v>0</v>
      </c>
      <c r="AN167" s="3">
        <f>[2]หน้าผ้า!DT176</f>
        <v>0</v>
      </c>
      <c r="AO167" s="3">
        <f>[2]หน้าผ้า!DU176</f>
        <v>0</v>
      </c>
      <c r="AP167" s="3">
        <f>[2]หน้าผ้า!DP176</f>
        <v>0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>
        <f>[2]หน้าผ้า!EC176</f>
        <v>0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WRWT25650/WRWT25650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45874</v>
      </c>
      <c r="B168" s="14" t="str">
        <f>[2]หน้าผ้า!B177</f>
        <v>MK68-000964</v>
      </c>
      <c r="C168" s="9" t="str">
        <f>[2]หน้าผ้า!E177</f>
        <v>กลุ่มผู้ผลิตเมล็ดพันธุ์ข้าวศรีนคร</v>
      </c>
      <c r="D168" s="13" t="str">
        <f>[2]หน้าผ้า!F177</f>
        <v>ศรีนครพันธุ์ข้าว</v>
      </c>
      <c r="E168" s="9">
        <f>[2]หน้าผ้า!G177</f>
        <v>23</v>
      </c>
      <c r="F168" s="9">
        <f>[2]หน้าผ้า!H177</f>
        <v>34</v>
      </c>
      <c r="G168" s="9" t="str">
        <f>[2]หน้าผ้า!I177</f>
        <v>ขาวแถบใส5</v>
      </c>
      <c r="H168" s="9">
        <f>[2]หน้าผ้า!J177</f>
        <v>0</v>
      </c>
      <c r="I168" s="9">
        <f>[2]หน้าผ้า!L177</f>
        <v>68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>500กระสอบ</v>
      </c>
      <c r="T168" s="12">
        <f>[2]หน้าผ้า!X177</f>
        <v>45889</v>
      </c>
      <c r="U168" s="11">
        <f>[2]หน้าผ้า!AA177</f>
        <v>10000</v>
      </c>
      <c r="V168" s="10">
        <f>[2]หน้าผ้า!AJ177</f>
        <v>0</v>
      </c>
      <c r="W168" s="10">
        <f>[2]หน้าผ้า!AL177</f>
        <v>10000</v>
      </c>
      <c r="X168" s="10">
        <f>[2]หน้าผ้า!AM177</f>
        <v>0</v>
      </c>
      <c r="Y168" s="10">
        <f>[2]หน้าผ้า!AN177</f>
        <v>10500</v>
      </c>
      <c r="Z168" s="9" t="str">
        <f>[2]หน้าผ้า!AO177</f>
        <v>WSWTSCL052325650</v>
      </c>
      <c r="AA168" s="8">
        <f>[2]หน้าผ้า!AQ177</f>
        <v>9918.7000000000007</v>
      </c>
      <c r="AB168" s="8">
        <f>[2]หน้าผ้า!AR177</f>
        <v>9918.7000000000007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พร้อมส่ง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45889</v>
      </c>
      <c r="AK168" s="3">
        <f>[2]หน้าผ้า!DQ177</f>
        <v>0</v>
      </c>
      <c r="AL168" s="3">
        <f>[2]หน้าผ้า!DR177</f>
        <v>45880</v>
      </c>
      <c r="AM168" s="3">
        <f>[2]หน้าผ้า!DS177</f>
        <v>45887</v>
      </c>
      <c r="AN168" s="3">
        <f>[2]หน้าผ้า!DT177</f>
        <v>45888</v>
      </c>
      <c r="AO168" s="3">
        <f>[2]หน้าผ้า!DU177</f>
        <v>45888</v>
      </c>
      <c r="AP168" s="3">
        <f>[2]หน้าผ้า!DP177</f>
        <v>45884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>รอART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WRWT25650/WRCL25680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0</v>
      </c>
      <c r="B169" s="14">
        <f>[2]หน้าผ้า!B178</f>
        <v>0</v>
      </c>
      <c r="C169" s="9">
        <f>[2]หน้าผ้า!E178</f>
        <v>0</v>
      </c>
      <c r="D169" s="13">
        <f>[2]หน้าผ้า!F178</f>
        <v>0</v>
      </c>
      <c r="E169" s="9">
        <f>[2]หน้าผ้า!G178</f>
        <v>23</v>
      </c>
      <c r="F169" s="9">
        <f>[2]หน้าผ้า!H178</f>
        <v>34</v>
      </c>
      <c r="G169" s="9" t="str">
        <f>[2]หน้าผ้า!I178</f>
        <v>ขาวแถบใส5</v>
      </c>
      <c r="H169" s="9">
        <f>[2]หน้าผ้า!J178</f>
        <v>0</v>
      </c>
      <c r="I169" s="9">
        <f>[2]หน้าผ้า!L178</f>
        <v>68</v>
      </c>
      <c r="J169" s="9" t="str">
        <f>[2]หน้าผ้า!M178</f>
        <v>±</v>
      </c>
      <c r="K169" s="9">
        <f>[2]หน้าผ้า!N178</f>
        <v>5</v>
      </c>
      <c r="L169" s="9">
        <f>[2]หน้าผ้า!R178</f>
        <v>0</v>
      </c>
      <c r="M169" s="10">
        <f>[2]หน้าผ้า!T178</f>
        <v>0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>
        <f>[2]หน้าผ้า!Z178</f>
        <v>0</v>
      </c>
      <c r="T169" s="12">
        <f>[2]หน้าผ้า!X178</f>
        <v>0</v>
      </c>
      <c r="U169" s="11">
        <f>[2]หน้าผ้า!AA178</f>
        <v>0</v>
      </c>
      <c r="V169" s="10">
        <f>[2]หน้าผ้า!AJ178</f>
        <v>0</v>
      </c>
      <c r="W169" s="10">
        <f>[2]หน้าผ้า!AL178</f>
        <v>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>WSWTSCL052325650</v>
      </c>
      <c r="AA169" s="8">
        <f>[2]หน้าผ้า!AQ178</f>
        <v>9918.7000000000007</v>
      </c>
      <c r="AB169" s="8">
        <f>[2]หน้าผ้า!AR178</f>
        <v>9918.7000000000007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พร้อมส่ง</v>
      </c>
      <c r="AH169" s="1">
        <f>[2]หน้าผ้า!DL178</f>
        <v>0</v>
      </c>
      <c r="AI169" s="1" t="str">
        <f>[2]หน้าผ้า!DM178</f>
        <v>Lead time</v>
      </c>
      <c r="AJ169" s="3">
        <f>[2]หน้าผ้า!DN178</f>
        <v>0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0</v>
      </c>
      <c r="AP169" s="3">
        <f>[2]หน้าผ้า!DP178</f>
        <v>0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>
        <f>[2]หน้าผ้า!EC178</f>
        <v>0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WRWT25650/WRCL25680</v>
      </c>
      <c r="BD169" s="56">
        <f>[2]หน้าผ้า!CA178</f>
        <v>0</v>
      </c>
    </row>
    <row r="170" spans="1:56" ht="27.75" customHeight="1" x14ac:dyDescent="0.45">
      <c r="A170" s="3" t="str">
        <f>[2]หน้าผ้า!C179</f>
        <v>ประมาณการ</v>
      </c>
      <c r="B170" s="14" t="str">
        <f>[2]หน้าผ้า!B179</f>
        <v>ประมาณการ</v>
      </c>
      <c r="C170" s="9" t="str">
        <f>[2]หน้าผ้า!E179</f>
        <v>พันธุ์ข้าว</v>
      </c>
      <c r="D170" s="13" t="str">
        <f>[2]หน้าผ้า!F179</f>
        <v>รอแบบ</v>
      </c>
      <c r="E170" s="9">
        <f>[2]หน้าผ้า!G179</f>
        <v>23</v>
      </c>
      <c r="F170" s="9">
        <f>[2]หน้าผ้า!H179</f>
        <v>34</v>
      </c>
      <c r="G170" s="9" t="str">
        <f>[2]หน้าผ้า!I179</f>
        <v>ขาวแถบใส2</v>
      </c>
      <c r="H170" s="9">
        <f>[2]หน้าผ้า!J179</f>
        <v>0</v>
      </c>
      <c r="I170" s="9">
        <f>[2]หน้าผ้า!L179</f>
        <v>68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>500กระสอบ</v>
      </c>
      <c r="T170" s="12" t="str">
        <f>[2]หน้าผ้า!X179</f>
        <v>รอแจ้ง</v>
      </c>
      <c r="U170" s="11">
        <f>[2]หน้าผ้า!AA179</f>
        <v>10000</v>
      </c>
      <c r="V170" s="10">
        <f>[2]หน้าผ้า!AJ179</f>
        <v>0</v>
      </c>
      <c r="W170" s="10">
        <f>[2]หน้าผ้า!AL179</f>
        <v>10000</v>
      </c>
      <c r="X170" s="10">
        <f>[2]หน้าผ้า!AM179</f>
        <v>0</v>
      </c>
      <c r="Y170" s="10">
        <f>[2]หน้าผ้า!AN179</f>
        <v>10500</v>
      </c>
      <c r="Z170" s="9" t="str">
        <f>[2]หน้าผ้า!AO179</f>
        <v>WSWTFCL022325650</v>
      </c>
      <c r="AA170" s="8">
        <f>[2]หน้าผ้า!AQ179</f>
        <v>9918.7000000000007</v>
      </c>
      <c r="AB170" s="8">
        <f>[2]หน้าผ้า!AR179</f>
        <v>0</v>
      </c>
      <c r="AC170" s="8">
        <f>[2]หน้าผ้า!AS179</f>
        <v>9918.7000000000007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ผ้าขาว</v>
      </c>
      <c r="AH170" s="1" t="str">
        <f>[2]หน้าผ้า!DL179</f>
        <v>P7</v>
      </c>
      <c r="AI170" s="1">
        <f>[2]หน้าผ้า!DM179</f>
        <v>2</v>
      </c>
      <c r="AJ170" s="3" t="str">
        <f>[2]หน้าผ้า!DN179</f>
        <v>รอแจ้ง</v>
      </c>
      <c r="AK170" s="3">
        <f>[2]หน้าผ้า!DQ179</f>
        <v>0</v>
      </c>
      <c r="AL170" s="3" t="e">
        <f>[2]หน้าผ้า!DR179</f>
        <v>#VALUE!</v>
      </c>
      <c r="AM170" s="3" t="e">
        <f>[2]หน้าผ้า!DS179</f>
        <v>#VALUE!</v>
      </c>
      <c r="AN170" s="3" t="e">
        <f>[2]หน้าผ้า!DT179</f>
        <v>#VALUE!</v>
      </c>
      <c r="AO170" s="3" t="e">
        <f>[2]หน้าผ้า!DU179</f>
        <v>#VALUE!</v>
      </c>
      <c r="AP170" s="3" t="e">
        <f>[2]หน้าผ้า!DP179</f>
        <v>#VALUE!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>รอART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WRWT25650/WRCL25680</v>
      </c>
      <c r="BD170" s="56">
        <f>[2]หน้าผ้า!CA179</f>
        <v>800.41704844444439</v>
      </c>
    </row>
    <row r="171" spans="1:56" ht="27.75" customHeight="1" x14ac:dyDescent="0.45">
      <c r="A171" s="3">
        <f>[2]หน้าผ้า!C180</f>
        <v>0</v>
      </c>
      <c r="B171" s="14">
        <f>[2]หน้าผ้า!B180</f>
        <v>0</v>
      </c>
      <c r="C171" s="9">
        <f>[2]หน้าผ้า!E180</f>
        <v>0</v>
      </c>
      <c r="D171" s="13">
        <f>[2]หน้าผ้า!F180</f>
        <v>0</v>
      </c>
      <c r="E171" s="9">
        <f>[2]หน้าผ้า!G180</f>
        <v>23</v>
      </c>
      <c r="F171" s="9">
        <f>[2]หน้าผ้า!H180</f>
        <v>34</v>
      </c>
      <c r="G171" s="9" t="str">
        <f>[2]หน้าผ้า!I180</f>
        <v>ขาวแถบใส2</v>
      </c>
      <c r="H171" s="9">
        <f>[2]หน้าผ้า!J180</f>
        <v>0</v>
      </c>
      <c r="I171" s="9">
        <f>[2]หน้าผ้า!L180</f>
        <v>68</v>
      </c>
      <c r="J171" s="9" t="str">
        <f>[2]หน้าผ้า!M180</f>
        <v>±</v>
      </c>
      <c r="K171" s="9">
        <f>[2]หน้าผ้า!N180</f>
        <v>5</v>
      </c>
      <c r="L171" s="9">
        <f>[2]หน้าผ้า!R180</f>
        <v>0</v>
      </c>
      <c r="M171" s="10">
        <f>[2]หน้าผ้า!T180</f>
        <v>0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>
        <f>[2]หน้าผ้า!Z180</f>
        <v>0</v>
      </c>
      <c r="T171" s="12">
        <f>[2]หน้าผ้า!X180</f>
        <v>0</v>
      </c>
      <c r="U171" s="11">
        <f>[2]หน้าผ้า!AA180</f>
        <v>0</v>
      </c>
      <c r="V171" s="10">
        <f>[2]หน้าผ้า!AJ180</f>
        <v>0</v>
      </c>
      <c r="W171" s="10">
        <f>[2]หน้าผ้า!AL180</f>
        <v>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WSWTFCL022325650</v>
      </c>
      <c r="AA171" s="8">
        <f>[2]หน้าผ้า!AQ180</f>
        <v>9918.7000000000007</v>
      </c>
      <c r="AB171" s="8">
        <f>[2]หน้าผ้า!AR180</f>
        <v>0</v>
      </c>
      <c r="AC171" s="8">
        <f>[2]หน้าผ้า!AS180</f>
        <v>9918.7000000000007</v>
      </c>
      <c r="AD171" s="8">
        <f>[2]หน้าผ้า!AT180</f>
        <v>0</v>
      </c>
      <c r="AE171" s="8">
        <f>[2]หน้าผ้า!AU180</f>
        <v>0</v>
      </c>
      <c r="AF171" s="8" t="str">
        <f>[2]หน้าผ้า!AI180</f>
        <v>ระบุในSD</v>
      </c>
      <c r="AG171" s="1" t="str">
        <f>[3]หน้าผ้า!DC183</f>
        <v>พร้อมส่ง</v>
      </c>
      <c r="AH171" s="1">
        <f>[2]หน้าผ้า!DL180</f>
        <v>0</v>
      </c>
      <c r="AI171" s="1" t="str">
        <f>[2]หน้าผ้า!DM180</f>
        <v>Lead time</v>
      </c>
      <c r="AJ171" s="3">
        <f>[2]หน้าผ้า!DN180</f>
        <v>0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0</v>
      </c>
      <c r="AP171" s="3">
        <f>[2]หน้าผ้า!DP180</f>
        <v>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>
        <f>[2]หน้าผ้า!EC180</f>
        <v>0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WRWT25650/WRCL25680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0</v>
      </c>
      <c r="B172" s="14">
        <f>[2]หน้าผ้า!B181</f>
        <v>0</v>
      </c>
      <c r="C172" s="9">
        <f>[2]หน้าผ้า!E181</f>
        <v>0</v>
      </c>
      <c r="D172" s="13">
        <f>[2]หน้าผ้า!F181</f>
        <v>0</v>
      </c>
      <c r="E172" s="9">
        <f>[2]หน้าผ้า!G181</f>
        <v>23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85</v>
      </c>
      <c r="J172" s="9" t="str">
        <f>[2]หน้าผ้า!M181</f>
        <v>±</v>
      </c>
      <c r="K172" s="9">
        <f>[2]หน้าผ้า!N181</f>
        <v>5</v>
      </c>
      <c r="L172" s="9">
        <f>[2]หน้าผ้า!R181</f>
        <v>0</v>
      </c>
      <c r="M172" s="10">
        <f>[2]หน้าผ้า!T181</f>
        <v>0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>
        <f>[2]หน้าผ้า!Z181</f>
        <v>0</v>
      </c>
      <c r="T172" s="12">
        <f>[2]หน้าผ้า!X181</f>
        <v>0</v>
      </c>
      <c r="U172" s="11">
        <f>[2]หน้าผ้า!AA181</f>
        <v>0</v>
      </c>
      <c r="V172" s="10">
        <f>[2]หน้าผ้า!AJ181</f>
        <v>0</v>
      </c>
      <c r="W172" s="10">
        <f>[2]หน้าผ้า!AL181</f>
        <v>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WSWT2325800</v>
      </c>
      <c r="AA172" s="8" t="e">
        <f>[2]หน้าผ้า!AQ181</f>
        <v>#REF!</v>
      </c>
      <c r="AB172" s="8" t="e">
        <f>[2]หน้าผ้า!AR181</f>
        <v>#REF!</v>
      </c>
      <c r="AC172" s="8" t="e">
        <f>[2]หน้าผ้า!AS181</f>
        <v>#REF!</v>
      </c>
      <c r="AD172" s="8" t="e">
        <f>[2]หน้าผ้า!AT181</f>
        <v>#REF!</v>
      </c>
      <c r="AE172" s="8" t="e">
        <f>[2]หน้าผ้า!AU181</f>
        <v>#REF!</v>
      </c>
      <c r="AF172" s="8" t="str">
        <f>[2]หน้าผ้า!AI181</f>
        <v>ระบุในSD</v>
      </c>
      <c r="AG172" s="1" t="str">
        <f>[3]หน้าผ้า!DC184</f>
        <v>พร้อมส่ง</v>
      </c>
      <c r="AH172" s="1">
        <f>[2]หน้าผ้า!DL181</f>
        <v>0</v>
      </c>
      <c r="AI172" s="1" t="str">
        <f>[2]หน้าผ้า!DM181</f>
        <v>Lead time</v>
      </c>
      <c r="AJ172" s="3">
        <f>[2]หน้าผ้า!DN181</f>
        <v>0</v>
      </c>
      <c r="AK172" s="3">
        <f>[2]หน้าผ้า!DQ181</f>
        <v>0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0</v>
      </c>
      <c r="AP172" s="3">
        <f>[2]หน้าผ้า!DP181</f>
        <v>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>
        <f>[2]หน้าผ้า!EC181</f>
        <v>0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WRWT25800/WRWT28750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45727</v>
      </c>
      <c r="B173" s="14" t="str">
        <f>[2]หน้าผ้า!B182</f>
        <v>MK68-000378</v>
      </c>
      <c r="C173" s="9" t="str">
        <f>[2]หน้าผ้า!E182</f>
        <v>บจก.แอมโก้เวท</v>
      </c>
      <c r="D173" s="13" t="str">
        <f>[2]หน้าผ้า!F182</f>
        <v>ไม่พิมพ์</v>
      </c>
      <c r="E173" s="9">
        <f>[2]หน้าผ้า!G182</f>
        <v>23</v>
      </c>
      <c r="F173" s="9">
        <f>[2]หน้าผ้า!H182</f>
        <v>40</v>
      </c>
      <c r="G173" s="9" t="str">
        <f>[2]หน้าผ้า!I182</f>
        <v>ขาว</v>
      </c>
      <c r="H173" s="9" t="str">
        <f>[2]หน้าผ้า!J182</f>
        <v>ใส</v>
      </c>
      <c r="I173" s="9">
        <f>[2]หน้าผ้า!L182</f>
        <v>125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จับจีบ4"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>500กระสอบแบน</v>
      </c>
      <c r="T173" s="12" t="str">
        <f>[2]หน้าผ้า!X182</f>
        <v>รอแจ้ง</v>
      </c>
      <c r="U173" s="11">
        <f>[2]หน้าผ้า!AA182</f>
        <v>1000</v>
      </c>
      <c r="V173" s="10">
        <f>[2]หน้าผ้า!AJ182</f>
        <v>0</v>
      </c>
      <c r="W173" s="10">
        <f>[2]หน้าผ้า!AL182</f>
        <v>1000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WSWT2321750</v>
      </c>
      <c r="AA173" s="8">
        <f>[2]หน้าผ้า!AQ182</f>
        <v>1159.5100000000002</v>
      </c>
      <c r="AB173" s="8">
        <f>[2]หน้าผ้า!AR182</f>
        <v>1159.5100000000002</v>
      </c>
      <c r="AC173" s="8">
        <f>[2]หน้าผ้า!AS182</f>
        <v>0</v>
      </c>
      <c r="AD173" s="8">
        <f>[2]หน้าผ้า!AT182</f>
        <v>1159.5100000000002</v>
      </c>
      <c r="AE173" s="8">
        <f>[2]หน้าผ้า!AU182</f>
        <v>0</v>
      </c>
      <c r="AF173" s="8" t="str">
        <f>[2]หน้าผ้า!AI182</f>
        <v>ห้ามขาด-เกินได้5%</v>
      </c>
      <c r="AG173" s="1" t="str">
        <f>[3]หน้าผ้า!DC185</f>
        <v>พร้อมส่ง</v>
      </c>
      <c r="AH173" s="1" t="str">
        <f>[2]หน้าผ้า!DL182</f>
        <v>P11</v>
      </c>
      <c r="AI173" s="1">
        <f>[2]หน้าผ้า!DM182</f>
        <v>2</v>
      </c>
      <c r="AJ173" s="3" t="str">
        <f>[2]หน้าผ้า!DN182</f>
        <v>รอแจ้ง</v>
      </c>
      <c r="AK173" s="3" t="e">
        <f>[2]หน้าผ้า!DQ182</f>
        <v>#VALUE!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 t="e">
        <f>[2]หน้าผ้า!DU182</f>
        <v>#VALUE!</v>
      </c>
      <c r="AP173" s="3" t="e">
        <f>[2]หน้าผ้า!DP182</f>
        <v>#VALUE!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งานเคลือบ+ตัด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WRWT21750/WRWT21750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23</v>
      </c>
      <c r="F174" s="9">
        <f>[2]หน้าผ้า!H183</f>
        <v>37</v>
      </c>
      <c r="G174" s="9">
        <f>[2]หน้าผ้า!I183</f>
        <v>0</v>
      </c>
      <c r="H174" s="9">
        <f>[2]หน้าผ้า!J183</f>
        <v>0</v>
      </c>
      <c r="I174" s="9">
        <f>[2]หน้าผ้า!L183</f>
        <v>85</v>
      </c>
      <c r="J174" s="9" t="str">
        <f>[2]หน้าผ้า!M183</f>
        <v>±</v>
      </c>
      <c r="K174" s="9">
        <f>[2]หน้าผ้า!N183</f>
        <v>5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WSWT2321750</v>
      </c>
      <c r="AA174" s="8">
        <f>[2]หน้าผ้า!AQ183</f>
        <v>1159.5100000000002</v>
      </c>
      <c r="AB174" s="8">
        <f>[2]หน้าผ้า!AR183</f>
        <v>1159.5100000000002</v>
      </c>
      <c r="AC174" s="8">
        <f>[2]หน้าผ้า!AS183</f>
        <v>0</v>
      </c>
      <c r="AD174" s="8">
        <f>[2]หน้าผ้า!AT183</f>
        <v>1159.5100000000002</v>
      </c>
      <c r="AE174" s="8">
        <f>[2]หน้าผ้า!AU183</f>
        <v>0</v>
      </c>
      <c r="AF174" s="8" t="str">
        <f>[2]หน้าผ้า!AI183</f>
        <v>ระบุในSD</v>
      </c>
      <c r="AG174" s="1" t="str">
        <f>[3]หน้าผ้า!DC186</f>
        <v>ยังไม่ได้พิมพ์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WRWT230750/WRWT21750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23</v>
      </c>
      <c r="F175" s="9">
        <f>[2]หน้าผ้า!H184</f>
        <v>34</v>
      </c>
      <c r="G175" s="9">
        <f>[2]หน้าผ้า!I184</f>
        <v>0</v>
      </c>
      <c r="H175" s="9">
        <f>[2]หน้าผ้า!J184</f>
        <v>0</v>
      </c>
      <c r="I175" s="9">
        <f>[2]หน้าผ้า!L184</f>
        <v>68</v>
      </c>
      <c r="J175" s="9" t="str">
        <f>[2]หน้าผ้า!M184</f>
        <v>±</v>
      </c>
      <c r="K175" s="9">
        <f>[2]หน้าผ้า!N184</f>
        <v>5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WSWTSCL1R042325650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พร้อมส่ง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WRWT230650/WRWT25680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0</v>
      </c>
      <c r="B176" s="14">
        <f>[2]หน้าผ้า!B185</f>
        <v>0</v>
      </c>
      <c r="C176" s="9">
        <f>[2]หน้าผ้า!E185</f>
        <v>0</v>
      </c>
      <c r="D176" s="13">
        <f>[2]หน้าผ้า!F185</f>
        <v>0</v>
      </c>
      <c r="E176" s="9">
        <f>[2]หน้าผ้า!G185</f>
        <v>23</v>
      </c>
      <c r="F176" s="9">
        <f>[2]หน้าผ้า!H185</f>
        <v>37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90</v>
      </c>
      <c r="J176" s="9" t="str">
        <f>[2]หน้าผ้า!M185</f>
        <v>±</v>
      </c>
      <c r="K176" s="9">
        <f>[2]หน้าผ้า!N185</f>
        <v>5</v>
      </c>
      <c r="L176" s="9">
        <f>[2]หน้าผ้า!R185</f>
        <v>0</v>
      </c>
      <c r="M176" s="10">
        <f>[2]หน้าผ้า!T185</f>
        <v>0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>
        <f>[2]หน้าผ้า!Z185</f>
        <v>0</v>
      </c>
      <c r="T176" s="12">
        <f>[2]หน้าผ้า!X185</f>
        <v>0</v>
      </c>
      <c r="U176" s="11">
        <f>[2]หน้าผ้า!AA185</f>
        <v>0</v>
      </c>
      <c r="V176" s="10">
        <f>[2]หน้าผ้า!AJ185</f>
        <v>0</v>
      </c>
      <c r="W176" s="10">
        <f>[2]หน้าผ้า!AL185</f>
        <v>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WSWT2325800SM</v>
      </c>
      <c r="AA176" s="8" t="e">
        <f>[2]หน้าผ้า!AQ185</f>
        <v>#REF!</v>
      </c>
      <c r="AB176" s="8" t="e">
        <f>[2]หน้าผ้า!AR185</f>
        <v>#REF!</v>
      </c>
      <c r="AC176" s="8" t="e">
        <f>[2]หน้าผ้า!AS185</f>
        <v>#REF!</v>
      </c>
      <c r="AD176" s="8" t="e">
        <f>[2]หน้าผ้า!AT185</f>
        <v>#REF!</v>
      </c>
      <c r="AE176" s="8" t="e">
        <f>[2]หน้าผ้า!AU185</f>
        <v>#REF!</v>
      </c>
      <c r="AF176" s="8" t="str">
        <f>[2]หน้าผ้า!AI185</f>
        <v>ระบุในSD</v>
      </c>
      <c r="AG176" s="1" t="str">
        <f>[3]หน้าผ้า!DC188</f>
        <v>พร้อมส่ง</v>
      </c>
      <c r="AH176" s="1">
        <f>[2]หน้าผ้า!DL185</f>
        <v>0</v>
      </c>
      <c r="AI176" s="1" t="str">
        <f>[2]หน้าผ้า!DM185</f>
        <v>Lead time</v>
      </c>
      <c r="AJ176" s="3">
        <f>[2]หน้าผ้า!DN185</f>
        <v>0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0</v>
      </c>
      <c r="AP176" s="3">
        <f>[2]หน้าผ้า!DP185</f>
        <v>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>
        <f>[2]หน้าผ้า!EC185</f>
        <v>0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WRWT21800/WRWT21800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45882</v>
      </c>
      <c r="B177" s="14" t="str">
        <f>[2]หน้าผ้า!B186</f>
        <v>ใบรับคำสั่งซื้อ</v>
      </c>
      <c r="C177" s="9" t="str">
        <f>[2]หน้าผ้า!E186</f>
        <v>โรงสีธัญญกิจ(ราชบุรี)</v>
      </c>
      <c r="D177" s="13" t="str">
        <f>[2]หน้าผ้า!F186</f>
        <v>ราชสีห์ข้าวหอมมะลิ</v>
      </c>
      <c r="E177" s="9">
        <f>[2]หน้าผ้า!G186</f>
        <v>23</v>
      </c>
      <c r="F177" s="9">
        <f>[2]หน้าผ้า!H186</f>
        <v>37</v>
      </c>
      <c r="G177" s="9" t="str">
        <f>[2]หน้าผ้า!I186</f>
        <v>ขาว</v>
      </c>
      <c r="H177" s="9" t="str">
        <f>[2]หน้าผ้า!J186</f>
        <v>ใส</v>
      </c>
      <c r="I177" s="9">
        <f>[2]หน้าผ้า!L186</f>
        <v>120</v>
      </c>
      <c r="J177" s="9" t="str">
        <f>[2]หน้าผ้า!M186</f>
        <v>+</v>
      </c>
      <c r="K177" s="9">
        <f>[2]หน้าผ้า!N186</f>
        <v>5</v>
      </c>
      <c r="L177" s="9" t="str">
        <f>[2]หน้าผ้า!R186</f>
        <v>ไม่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>500กระสอบ</v>
      </c>
      <c r="T177" s="12">
        <f>[2]หน้าผ้า!X186</f>
        <v>45897</v>
      </c>
      <c r="U177" s="11">
        <f>[2]หน้าผ้า!AA186</f>
        <v>10000</v>
      </c>
      <c r="V177" s="10">
        <f>[2]หน้าผ้า!AJ186</f>
        <v>0</v>
      </c>
      <c r="W177" s="10">
        <f>[2]หน้าผ้า!AL186</f>
        <v>10000</v>
      </c>
      <c r="X177" s="10">
        <f>[2]หน้าผ้า!AM186</f>
        <v>0</v>
      </c>
      <c r="Y177" s="10">
        <f>[2]หน้าผ้า!AN186</f>
        <v>10500</v>
      </c>
      <c r="Z177" s="9" t="str">
        <f>[2]หน้าผ้า!AO186</f>
        <v>WSWT23211125120SMFX</v>
      </c>
      <c r="AA177" s="8">
        <f>[2]หน้าผ้า!AQ186</f>
        <v>10756.900000000001</v>
      </c>
      <c r="AB177" s="8">
        <f>[2]หน้าผ้า!AR186</f>
        <v>0</v>
      </c>
      <c r="AC177" s="8">
        <f>[2]หน้าผ้า!AS186</f>
        <v>10756.900000000001</v>
      </c>
      <c r="AD177" s="8">
        <f>[2]หน้าผ้า!AT186</f>
        <v>0</v>
      </c>
      <c r="AE177" s="8">
        <f>[2]หน้าผ้า!AU186</f>
        <v>10756.900000000001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45897</v>
      </c>
      <c r="AK177" s="3">
        <f>[2]หน้าผ้า!DQ186</f>
        <v>0</v>
      </c>
      <c r="AL177" s="3">
        <f>[2]หน้าผ้า!DR186</f>
        <v>45888</v>
      </c>
      <c r="AM177" s="3">
        <f>[2]หน้าผ้า!DS186</f>
        <v>45895</v>
      </c>
      <c r="AN177" s="3">
        <f>[2]หน้าผ้า!DT186</f>
        <v>45896</v>
      </c>
      <c r="AO177" s="3">
        <f>[2]หน้าผ้า!DU186</f>
        <v>45896</v>
      </c>
      <c r="AP177" s="3">
        <f>[2]หน้าผ้า!DP186</f>
        <v>45892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>รอART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WRWT211125/WRWT21940</v>
      </c>
      <c r="BD177" s="56">
        <f>[2]หน้าผ้า!CA186</f>
        <v>1321.0937333611112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23</v>
      </c>
      <c r="F178" s="9">
        <f>[2]หน้าผ้า!H187</f>
        <v>37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120</v>
      </c>
      <c r="J178" s="9" t="str">
        <f>[2]หน้าผ้า!M187</f>
        <v>+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WSWT23211125120SMFX</v>
      </c>
      <c r="AA178" s="8">
        <f>[2]หน้าผ้า!AQ187</f>
        <v>10756.900000000001</v>
      </c>
      <c r="AB178" s="8">
        <f>[2]หน้าผ้า!AR187</f>
        <v>0</v>
      </c>
      <c r="AC178" s="8">
        <f>[2]หน้าผ้า!AS187</f>
        <v>10756.900000000001</v>
      </c>
      <c r="AD178" s="8">
        <f>[2]หน้าผ้า!AT187</f>
        <v>0</v>
      </c>
      <c r="AE178" s="8">
        <f>[2]หน้าผ้า!AU187</f>
        <v>10756.900000000001</v>
      </c>
      <c r="AF178" s="8" t="str">
        <f>[2]หน้าผ้า!AI187</f>
        <v>ระบุในSD</v>
      </c>
      <c r="AG178" s="1" t="str">
        <f>[3]หน้าผ้า!DC190</f>
        <v>พร้อมส่ง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WROP2301125/WRBR21940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 t="str">
        <f>[2]หน้าผ้า!F188</f>
        <v xml:space="preserve">  </v>
      </c>
      <c r="E179" s="9">
        <f>[2]หน้าผ้า!G188</f>
        <v>23</v>
      </c>
      <c r="F179" s="9">
        <f>[2]หน้าผ้า!H188</f>
        <v>37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130</v>
      </c>
      <c r="J179" s="9" t="str">
        <f>[2]หน้าผ้า!M188</f>
        <v>+</v>
      </c>
      <c r="K179" s="9">
        <f>[2]หน้าผ้า!N188</f>
        <v>3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WSWT23211125130</v>
      </c>
      <c r="AA179" s="8" t="e">
        <f>[2]หน้าผ้า!AQ188</f>
        <v>#REF!</v>
      </c>
      <c r="AB179" s="8" t="e">
        <f>[2]หน้าผ้า!AR188</f>
        <v>#REF!</v>
      </c>
      <c r="AC179" s="8" t="e">
        <f>[2]หน้าผ้า!AS188</f>
        <v>#REF!</v>
      </c>
      <c r="AD179" s="8" t="e">
        <f>[2]หน้าผ้า!AT188</f>
        <v>#REF!</v>
      </c>
      <c r="AE179" s="8" t="e">
        <f>[2]หน้าผ้า!AU188</f>
        <v>#REF!</v>
      </c>
      <c r="AF179" s="8" t="str">
        <f>[2]หน้าผ้า!AI188</f>
        <v>ระบุในSD</v>
      </c>
      <c r="AG179" s="1" t="str">
        <f>[3]หน้าผ้า!DC191</f>
        <v>พิมพ์ไม่ครบ</v>
      </c>
      <c r="AH179" s="1">
        <f>[2]หน้าผ้า!DL188</f>
        <v>0</v>
      </c>
      <c r="AI179" s="1" t="str">
        <f>[2]หน้าผ้า!DM188</f>
        <v>Lead time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WRWT211125/WRWT251080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>
        <f>[2]หน้าผ้า!F189</f>
        <v>0</v>
      </c>
      <c r="E180" s="9">
        <f>[2]หน้าผ้า!G189</f>
        <v>23</v>
      </c>
      <c r="F180" s="9">
        <f>[2]หน้าผ้า!H189</f>
        <v>37</v>
      </c>
      <c r="G180" s="9">
        <f>[2]หน้าผ้า!I189</f>
        <v>0</v>
      </c>
      <c r="H180" s="9">
        <f>[2]หน้าผ้า!J189</f>
        <v>0</v>
      </c>
      <c r="I180" s="9">
        <f>[2]หน้าผ้า!L189</f>
        <v>120</v>
      </c>
      <c r="J180" s="9" t="str">
        <f>[2]หน้าผ้า!M189</f>
        <v>±</v>
      </c>
      <c r="K180" s="9">
        <f>[2]หน้าผ้า!N189</f>
        <v>3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0</v>
      </c>
      <c r="T180" s="12">
        <f>[2]หน้าผ้า!X189</f>
        <v>0</v>
      </c>
      <c r="U180" s="11">
        <f>[2]หน้าผ้า!AA189</f>
        <v>0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WSWT2321112512051</v>
      </c>
      <c r="AA180" s="8" t="e">
        <f>[2]หน้าผ้า!AQ189</f>
        <v>#REF!</v>
      </c>
      <c r="AB180" s="8" t="e">
        <f>[2]หน้าผ้า!AR189</f>
        <v>#REF!</v>
      </c>
      <c r="AC180" s="8" t="e">
        <f>[2]หน้าผ้า!AS189</f>
        <v>#REF!</v>
      </c>
      <c r="AD180" s="8" t="e">
        <f>[2]หน้าผ้า!AT189</f>
        <v>#REF!</v>
      </c>
      <c r="AE180" s="8" t="e">
        <f>[2]หน้าผ้า!AU189</f>
        <v>#REF!</v>
      </c>
      <c r="AF180" s="8" t="str">
        <f>[2]หน้าผ้า!AI189</f>
        <v>ระบุในSD</v>
      </c>
      <c r="AG180" s="1" t="str">
        <f>[3]หน้าผ้า!DC192</f>
        <v>ยังไม่ได้พิมพ์</v>
      </c>
      <c r="AH180" s="1">
        <f>[2]หน้าผ้า!DL189</f>
        <v>0</v>
      </c>
      <c r="AI180" s="1" t="str">
        <f>[2]หน้าผ้า!DM189</f>
        <v>Lead time</v>
      </c>
      <c r="AJ180" s="3">
        <f>[2]หน้าผ้า!DN189</f>
        <v>0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0</v>
      </c>
      <c r="AP180" s="3">
        <f>[2]หน้าผ้า!DP189</f>
        <v>0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>
        <f>[2]หน้าผ้า!EC189</f>
        <v>0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WRWT211125/WRWT21900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45601</v>
      </c>
      <c r="B181" s="14" t="str">
        <f>[2]หน้าผ้า!B190</f>
        <v>MK67-001490</v>
      </c>
      <c r="C181" s="9" t="str">
        <f>[2]หน้าผ้า!E190</f>
        <v>บจก.น้ำตาลทิพย์สุโขทัย</v>
      </c>
      <c r="D181" s="13" t="str">
        <f>[2]หน้าผ้า!F190</f>
        <v>Green for white sugar</v>
      </c>
      <c r="E181" s="9">
        <f>[2]หน้าผ้า!G190</f>
        <v>23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130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บิด</v>
      </c>
      <c r="M181" s="10">
        <f>[2]หน้าผ้า!T190</f>
        <v>24</v>
      </c>
      <c r="N181" s="9">
        <f>[2]หน้าผ้า!U190</f>
        <v>40</v>
      </c>
      <c r="O181" s="9">
        <f>[2]หน้าผ้า!V190</f>
        <v>55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>300แบน</v>
      </c>
      <c r="T181" s="12">
        <f>[2]หน้าผ้า!X190</f>
        <v>45883</v>
      </c>
      <c r="U181" s="11">
        <f>[2]หน้าผ้า!AA190</f>
        <v>50000</v>
      </c>
      <c r="V181" s="10">
        <f>[2]หน้าผ้า!AJ190</f>
        <v>50700</v>
      </c>
      <c r="W181" s="10">
        <f>[2]หน้าผ้า!AL190</f>
        <v>0</v>
      </c>
      <c r="X181" s="10">
        <f>[2]หน้าผ้า!AM190</f>
        <v>54279</v>
      </c>
      <c r="Y181" s="10">
        <f>[2]หน้าผ้า!AN190</f>
        <v>0</v>
      </c>
      <c r="Z181" s="9" t="str">
        <f>[2]หน้าผ้า!AO190</f>
        <v>WSWT2321112512551</v>
      </c>
      <c r="AA181" s="8">
        <f>[2]หน้าผ้า!AQ190</f>
        <v>0</v>
      </c>
      <c r="AB181" s="8">
        <f>[2]หน้าผ้า!AR190</f>
        <v>0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P9</v>
      </c>
      <c r="AI181" s="1">
        <f>[2]หน้าผ้า!DM190</f>
        <v>3</v>
      </c>
      <c r="AJ181" s="3">
        <f>[2]หน้าผ้า!DN190</f>
        <v>45883</v>
      </c>
      <c r="AK181" s="3">
        <f>[2]หน้าผ้า!DQ190</f>
        <v>0</v>
      </c>
      <c r="AL181" s="3">
        <f>[2]หน้าผ้า!DR190</f>
        <v>45873</v>
      </c>
      <c r="AM181" s="3">
        <f>[2]หน้าผ้า!DS190</f>
        <v>45880</v>
      </c>
      <c r="AN181" s="3">
        <f>[2]หน้าผ้า!DT190</f>
        <v>45881</v>
      </c>
      <c r="AO181" s="3">
        <f>[2]หน้าผ้า!DU190</f>
        <v>45881</v>
      </c>
      <c r="AP181" s="3">
        <f>[2]หน้าผ้า!DP190</f>
        <v>45878</v>
      </c>
      <c r="AQ181" s="3">
        <f>[2]หน้าผ้า!DW190</f>
        <v>45882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 t="str">
        <f>[2]หน้าผ้า!AG190</f>
        <v>14/8 เย็น  รอสวม 11600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WRWT211125/WRWT251030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45601</v>
      </c>
      <c r="B182" s="14" t="str">
        <f>[2]หน้าผ้า!B191</f>
        <v>MK67-001490</v>
      </c>
      <c r="C182" s="9" t="str">
        <f>[2]หน้าผ้า!E191</f>
        <v>บจก.น้ำตาลทิพย์สุโขทัย</v>
      </c>
      <c r="D182" s="13" t="str">
        <f>[2]หน้าผ้า!F191</f>
        <v>Green for white sugar</v>
      </c>
      <c r="E182" s="9">
        <f>[2]หน้าผ้า!G191</f>
        <v>23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130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บิด</v>
      </c>
      <c r="M182" s="10">
        <f>[2]หน้าผ้า!T191</f>
        <v>24</v>
      </c>
      <c r="N182" s="9">
        <f>[2]หน้าผ้า!U191</f>
        <v>40</v>
      </c>
      <c r="O182" s="9">
        <f>[2]หน้าผ้า!V191</f>
        <v>55</v>
      </c>
      <c r="P182" s="10">
        <f>[2]หน้าผ้า!AB191</f>
        <v>1628.2806143999999</v>
      </c>
      <c r="Q182" s="10">
        <f>[2]หน้าผ้า!AC191</f>
        <v>0</v>
      </c>
      <c r="R182" s="10">
        <f>[2]หน้าผ้า!AD191</f>
        <v>1628.2806143999999</v>
      </c>
      <c r="S182" s="9" t="str">
        <f>[2]หน้าผ้า!Z191</f>
        <v>300แบน</v>
      </c>
      <c r="T182" s="12">
        <f>[2]หน้าผ้า!X191</f>
        <v>45887</v>
      </c>
      <c r="U182" s="11">
        <f>[2]หน้าผ้า!AA191</f>
        <v>50000</v>
      </c>
      <c r="V182" s="10">
        <f>[2]หน้าผ้า!AJ191</f>
        <v>0</v>
      </c>
      <c r="W182" s="10">
        <f>[2]หน้าผ้า!AL191</f>
        <v>50000</v>
      </c>
      <c r="X182" s="10">
        <f>[2]หน้าผ้า!AM191</f>
        <v>32182</v>
      </c>
      <c r="Y182" s="10">
        <f>[2]หน้าผ้า!AN191</f>
        <v>18708.900000000001</v>
      </c>
      <c r="Z182" s="9" t="str">
        <f>[2]หน้าผ้า!AO191</f>
        <v>WSWT2321112512551</v>
      </c>
      <c r="AA182" s="8">
        <f>[2]หน้าผ้า!AQ191</f>
        <v>20124.976641000001</v>
      </c>
      <c r="AB182" s="8">
        <f>[2]หน้าผ้า!AR191</f>
        <v>12962</v>
      </c>
      <c r="AC182" s="8">
        <f>[2]หน้าผ้า!AS191</f>
        <v>7162.9766410000011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พร้อมส่ง</v>
      </c>
      <c r="AH182" s="1" t="str">
        <f>[2]หน้าผ้า!DL191</f>
        <v>P9</v>
      </c>
      <c r="AI182" s="1">
        <f>[2]หน้าผ้า!DM191</f>
        <v>3</v>
      </c>
      <c r="AJ182" s="3">
        <f>[2]หน้าผ้า!DN191</f>
        <v>45887</v>
      </c>
      <c r="AK182" s="3">
        <f>[2]หน้าผ้า!DQ191</f>
        <v>0</v>
      </c>
      <c r="AL182" s="3">
        <f>[2]หน้าผ้า!DR191</f>
        <v>45877</v>
      </c>
      <c r="AM182" s="3">
        <f>[2]หน้าผ้า!DS191</f>
        <v>45884</v>
      </c>
      <c r="AN182" s="3">
        <f>[2]หน้าผ้า!DT191</f>
        <v>45885</v>
      </c>
      <c r="AO182" s="3">
        <f>[2]หน้าผ้า!DU191</f>
        <v>45885</v>
      </c>
      <c r="AP182" s="3">
        <f>[2]หน้าผ้า!DP191</f>
        <v>45882</v>
      </c>
      <c r="AQ182" s="3">
        <f>[2]หน้าผ้า!DW191</f>
        <v>45886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 t="str">
        <f>[2]หน้าผ้า!AG191</f>
        <v>18/8 เย็น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WRWT211125/WRWT251030</v>
      </c>
      <c r="BD182" s="56">
        <f>[2]หน้าผ้า!CA191</f>
        <v>917.60317401663701</v>
      </c>
    </row>
    <row r="183" spans="1:56" ht="27.75" customHeight="1" x14ac:dyDescent="0.45">
      <c r="A183" s="3">
        <f>[2]หน้าผ้า!C192</f>
        <v>45601</v>
      </c>
      <c r="B183" s="14" t="str">
        <f>[2]หน้าผ้า!B192</f>
        <v>MK67-001490</v>
      </c>
      <c r="C183" s="9" t="str">
        <f>[2]หน้าผ้า!E192</f>
        <v>บจก.น้ำตาลทิพย์สุโขทัย</v>
      </c>
      <c r="D183" s="13" t="str">
        <f>[2]หน้าผ้า!F192</f>
        <v>Green for white sugar</v>
      </c>
      <c r="E183" s="9">
        <f>[2]หน้าผ้า!G192</f>
        <v>23</v>
      </c>
      <c r="F183" s="9">
        <f>[2]หน้าผ้า!H192</f>
        <v>37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130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บิด</v>
      </c>
      <c r="M183" s="10">
        <f>[2]หน้าผ้า!T192</f>
        <v>24</v>
      </c>
      <c r="N183" s="9">
        <f>[2]หน้าผ้า!U192</f>
        <v>40</v>
      </c>
      <c r="O183" s="9">
        <f>[2]หน้าผ้า!V192</f>
        <v>55</v>
      </c>
      <c r="P183" s="10">
        <f>[2]หน้าผ้า!AB192</f>
        <v>3256.5612287999998</v>
      </c>
      <c r="Q183" s="10">
        <f>[2]หน้าผ้า!AC192</f>
        <v>0</v>
      </c>
      <c r="R183" s="10">
        <f>[2]หน้าผ้า!AD192</f>
        <v>3256.5612287999998</v>
      </c>
      <c r="S183" s="9" t="str">
        <f>[2]หน้าผ้า!Z192</f>
        <v>300แบน</v>
      </c>
      <c r="T183" s="12" t="str">
        <f>[2]หน้าผ้า!X192</f>
        <v>รอแจ้ง</v>
      </c>
      <c r="U183" s="11">
        <f>[2]หน้าผ้า!AA192</f>
        <v>100000</v>
      </c>
      <c r="V183" s="10">
        <f>[2]หน้าผ้า!AJ192</f>
        <v>0</v>
      </c>
      <c r="W183" s="10">
        <f>[2]หน้าผ้า!AL192</f>
        <v>100000</v>
      </c>
      <c r="X183" s="10">
        <f>[2]หน้าผ้า!AM192</f>
        <v>0</v>
      </c>
      <c r="Y183" s="10">
        <f>[2]หน้าผ้า!AN192</f>
        <v>105000</v>
      </c>
      <c r="Z183" s="9" t="str">
        <f>[2]หน้าผ้า!AO192</f>
        <v>WSWT2321112512551</v>
      </c>
      <c r="AA183" s="8">
        <f>[2]หน้าผ้า!AQ192</f>
        <v>107569.00000000001</v>
      </c>
      <c r="AB183" s="8">
        <f>[2]หน้าผ้า!AR192</f>
        <v>0</v>
      </c>
      <c r="AC183" s="8">
        <f>[2]หน้าผ้า!AS192</f>
        <v>107569.00000000001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พร้อมส่ง</v>
      </c>
      <c r="AH183" s="1" t="str">
        <f>[2]หน้าผ้า!DL192</f>
        <v>P9</v>
      </c>
      <c r="AI183" s="1">
        <f>[2]หน้าผ้า!DM192</f>
        <v>3</v>
      </c>
      <c r="AJ183" s="3" t="str">
        <f>[2]หน้าผ้า!DN192</f>
        <v>รอแจ้ง</v>
      </c>
      <c r="AK183" s="3">
        <f>[2]หน้าผ้า!DQ192</f>
        <v>0</v>
      </c>
      <c r="AL183" s="3" t="e">
        <f>[2]หน้าผ้า!DR192</f>
        <v>#VALUE!</v>
      </c>
      <c r="AM183" s="3" t="e">
        <f>[2]หน้าผ้า!DS192</f>
        <v>#VALUE!</v>
      </c>
      <c r="AN183" s="3" t="e">
        <f>[2]หน้าผ้า!DT192</f>
        <v>#VALUE!</v>
      </c>
      <c r="AO183" s="3" t="e">
        <f>[2]หน้าผ้า!DU192</f>
        <v>#VALUE!</v>
      </c>
      <c r="AP183" s="3" t="e">
        <f>[2]หน้าผ้า!DP192</f>
        <v>#VALUE!</v>
      </c>
      <c r="AQ183" s="3" t="e">
        <f>[2]หน้าผ้า!DW192</f>
        <v>#VALUE!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WRWT211125/WRWT251030</v>
      </c>
      <c r="BD183" s="56">
        <f>[2]หน้าผ้า!CA192</f>
        <v>13779.977343611114</v>
      </c>
    </row>
    <row r="184" spans="1:56" ht="27.75" customHeight="1" x14ac:dyDescent="0.45">
      <c r="A184" s="3">
        <f>[2]หน้าผ้า!C193</f>
        <v>45601</v>
      </c>
      <c r="B184" s="14" t="str">
        <f>[2]หน้าผ้า!B193</f>
        <v>MK67-001490</v>
      </c>
      <c r="C184" s="9" t="str">
        <f>[2]หน้าผ้า!E193</f>
        <v>บจก.น้ำตาลทิพย์สุโขทัย</v>
      </c>
      <c r="D184" s="13" t="str">
        <f>[2]หน้าผ้า!F193</f>
        <v>Green for white sugar</v>
      </c>
      <c r="E184" s="9">
        <f>[2]หน้าผ้า!G193</f>
        <v>23</v>
      </c>
      <c r="F184" s="9">
        <f>[2]หน้าผ้า!H193</f>
        <v>37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130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บิด</v>
      </c>
      <c r="M184" s="10">
        <f>[2]หน้าผ้า!T193</f>
        <v>24</v>
      </c>
      <c r="N184" s="9">
        <f>[2]หน้าผ้า!U193</f>
        <v>40</v>
      </c>
      <c r="O184" s="9">
        <f>[2]หน้าผ้า!V193</f>
        <v>55</v>
      </c>
      <c r="P184" s="10">
        <f>[2]หน้าผ้า!AB193</f>
        <v>11003.203948644863</v>
      </c>
      <c r="Q184" s="10">
        <f>[2]หน้าผ้า!AC193</f>
        <v>0</v>
      </c>
      <c r="R184" s="10">
        <f>[2]หน้าผ้า!AD193</f>
        <v>11003.203948644863</v>
      </c>
      <c r="S184" s="9" t="str">
        <f>[2]หน้าผ้า!Z193</f>
        <v>300แบน</v>
      </c>
      <c r="T184" s="12" t="str">
        <f>[2]หน้าผ้า!X193</f>
        <v>รอแจ้ง</v>
      </c>
      <c r="U184" s="11">
        <f>[2]หน้าผ้า!AA193</f>
        <v>337878</v>
      </c>
      <c r="V184" s="10">
        <f>[2]หน้าผ้า!AJ193</f>
        <v>0</v>
      </c>
      <c r="W184" s="10">
        <f>[2]หน้าผ้า!AL193</f>
        <v>337878</v>
      </c>
      <c r="X184" s="10">
        <f>[2]หน้าผ้า!AM193</f>
        <v>0</v>
      </c>
      <c r="Y184" s="10">
        <f>[2]หน้าผ้า!AN193</f>
        <v>354771.9</v>
      </c>
      <c r="Z184" s="9" t="str">
        <f>[2]หน้าผ้า!AO193</f>
        <v>WSWT2321112512551</v>
      </c>
      <c r="AA184" s="8">
        <f>[2]หน้าผ้า!AQ193</f>
        <v>363451.98582000006</v>
      </c>
      <c r="AB184" s="8">
        <f>[2]หน้าผ้า!AR193</f>
        <v>0</v>
      </c>
      <c r="AC184" s="8">
        <f>[2]หน้าผ้า!AS193</f>
        <v>363451.98582000006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พร้อมส่ง</v>
      </c>
      <c r="AH184" s="1" t="str">
        <f>[2]หน้าผ้า!DL193</f>
        <v>P9</v>
      </c>
      <c r="AI184" s="1">
        <f>[2]หน้าผ้า!DM193</f>
        <v>3</v>
      </c>
      <c r="AJ184" s="3" t="str">
        <f>[2]หน้าผ้า!DN193</f>
        <v>รอแจ้ง</v>
      </c>
      <c r="AK184" s="3">
        <f>[2]หน้าผ้า!DQ193</f>
        <v>0</v>
      </c>
      <c r="AL184" s="3" t="e">
        <f>[2]หน้าผ้า!DR193</f>
        <v>#VALUE!</v>
      </c>
      <c r="AM184" s="3" t="e">
        <f>[2]หน้าผ้า!DS193</f>
        <v>#VALUE!</v>
      </c>
      <c r="AN184" s="3" t="e">
        <f>[2]หน้าผ้า!DT193</f>
        <v>#VALUE!</v>
      </c>
      <c r="AO184" s="3" t="e">
        <f>[2]หน้าผ้า!DU193</f>
        <v>#VALUE!</v>
      </c>
      <c r="AP184" s="3" t="e">
        <f>[2]หน้าผ้า!DP193</f>
        <v>#VALUE!</v>
      </c>
      <c r="AQ184" s="3" t="e">
        <f>[2]หน้าผ้า!DW193</f>
        <v>#VALUE!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WRWT211125/WRWT251030</v>
      </c>
      <c r="BD184" s="56">
        <f>[2]หน้าผ้า!CA193</f>
        <v>46559.511849046357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23</v>
      </c>
      <c r="F185" s="9">
        <f>[2]หน้าผ้า!H194</f>
        <v>37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128</v>
      </c>
      <c r="J185" s="9" t="str">
        <f>[2]หน้าผ้า!M194</f>
        <v>±</v>
      </c>
      <c r="K185" s="9">
        <f>[2]หน้าผ้า!N194</f>
        <v>5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WSWT2321112512551</v>
      </c>
      <c r="AA185" s="8">
        <f>[2]หน้าผ้า!AQ194</f>
        <v>491145.96246100008</v>
      </c>
      <c r="AB185" s="8">
        <f>[2]หน้าผ้า!AR194</f>
        <v>12962</v>
      </c>
      <c r="AC185" s="8">
        <f>[2]หน้าผ้า!AS194</f>
        <v>478183.96246100008</v>
      </c>
      <c r="AD185" s="8">
        <f>[2]หน้าผ้า!AT194</f>
        <v>0</v>
      </c>
      <c r="AE185" s="8">
        <f>[2]หน้าผ้า!AU194</f>
        <v>0</v>
      </c>
      <c r="AF185" s="8" t="str">
        <f>[2]หน้าผ้า!AI194</f>
        <v>ระบุในSD</v>
      </c>
      <c r="AG185" s="1" t="str">
        <f>[3]หน้าผ้า!DC197</f>
        <v>พร้อมส่ง</v>
      </c>
      <c r="AH185" s="1">
        <f>[2]หน้าผ้า!DL194</f>
        <v>0</v>
      </c>
      <c r="AI185" s="1">
        <f>[2]หน้าผ้า!DM194</f>
        <v>0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WRWT2301125/WRWT251030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24</v>
      </c>
      <c r="F186" s="9">
        <f>[2]หน้าผ้า!H195</f>
        <v>37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120</v>
      </c>
      <c r="J186" s="9" t="str">
        <f>[2]หน้าผ้า!M195</f>
        <v>+</v>
      </c>
      <c r="K186" s="9">
        <f>[2]หน้าผ้า!N195</f>
        <v>3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WSWT24211125120</v>
      </c>
      <c r="AA186" s="8" t="e">
        <f>[2]หน้าผ้า!AQ195</f>
        <v>#REF!</v>
      </c>
      <c r="AB186" s="8" t="e">
        <f>[2]หน้าผ้า!AR195</f>
        <v>#REF!</v>
      </c>
      <c r="AC186" s="8" t="e">
        <f>[2]หน้าผ้า!AS195</f>
        <v>#REF!</v>
      </c>
      <c r="AD186" s="8" t="e">
        <f>[2]หน้าผ้า!AT195</f>
        <v>#REF!</v>
      </c>
      <c r="AE186" s="8" t="e">
        <f>[2]หน้าผ้า!AU195</f>
        <v>#REF!</v>
      </c>
      <c r="AF186" s="8" t="str">
        <f>[2]หน้าผ้า!AI195</f>
        <v>ระบุในSD</v>
      </c>
      <c r="AG186" s="1" t="str">
        <f>[3]หน้าผ้า!DC198</f>
        <v>รอแบบ</v>
      </c>
      <c r="AH186" s="1">
        <f>[2]หน้าผ้า!DL195</f>
        <v>0</v>
      </c>
      <c r="AI186" s="1">
        <f>[2]หน้าผ้า!DM195</f>
        <v>0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WRWT2401125/WRWT25850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 t="str">
        <f>[2]หน้าผ้า!F196</f>
        <v xml:space="preserve"> </v>
      </c>
      <c r="E187" s="9">
        <f>[2]หน้าผ้า!G196</f>
        <v>24</v>
      </c>
      <c r="F187" s="9">
        <f>[2]หน้าผ้า!H196</f>
        <v>37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125</v>
      </c>
      <c r="J187" s="9" t="str">
        <f>[2]หน้าผ้า!M196</f>
        <v>+</v>
      </c>
      <c r="K187" s="9">
        <f>[2]หน้าผ้า!N196</f>
        <v>3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WSWT2421112512551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พร้อมส่ง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WRWT2401125/WRWT25960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26</v>
      </c>
      <c r="F188" s="9">
        <f>[2]หน้าผ้า!H197</f>
        <v>38</v>
      </c>
      <c r="G188" s="9" t="str">
        <f>[2]หน้าผ้า!I197</f>
        <v>เหลือง</v>
      </c>
      <c r="H188" s="9">
        <f>[2]หน้าผ้า!J197</f>
        <v>0</v>
      </c>
      <c r="I188" s="9">
        <f>[2]หน้าผ้า!L197</f>
        <v>105</v>
      </c>
      <c r="J188" s="9" t="str">
        <f>[2]หน้าผ้า!M197</f>
        <v>±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WSYL2625850</v>
      </c>
      <c r="AA188" s="8" t="e">
        <f>[2]หน้าผ้า!AQ197</f>
        <v>#REF!</v>
      </c>
      <c r="AB188" s="8" t="e">
        <f>[2]หน้าผ้า!AR197</f>
        <v>#REF!</v>
      </c>
      <c r="AC188" s="8" t="e">
        <f>[2]หน้าผ้า!AS197</f>
        <v>#REF!</v>
      </c>
      <c r="AD188" s="8" t="e">
        <f>[2]หน้าผ้า!AT197</f>
        <v>#REF!</v>
      </c>
      <c r="AE188" s="8" t="e">
        <f>[2]หน้าผ้า!AU197</f>
        <v>#REF!</v>
      </c>
      <c r="AF188" s="8" t="str">
        <f>[2]หน้าผ้า!AI197</f>
        <v>ระบุในSD</v>
      </c>
      <c r="AG188" s="1" t="str">
        <f>[3]หน้าผ้า!DC200</f>
        <v>ผ้าขาว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WRYL25850/WRYL25850</v>
      </c>
      <c r="BD188" s="56">
        <f>[2]หน้าผ้า!CA197</f>
        <v>0</v>
      </c>
    </row>
    <row r="189" spans="1:56" ht="27.75" customHeight="1" x14ac:dyDescent="0.45">
      <c r="A189" s="3" t="str">
        <f>[2]หน้าผ้า!C198</f>
        <v>ประมาณการ</v>
      </c>
      <c r="B189" s="14" t="str">
        <f>[2]หน้าผ้า!B198</f>
        <v>ประมาณการ</v>
      </c>
      <c r="C189" s="9" t="str">
        <f>[2]หน้าผ้า!E198</f>
        <v>บจก.กบินทร์อินทรีย์</v>
      </c>
      <c r="D189" s="13" t="str">
        <f>[2]หน้าผ้า!F198</f>
        <v>รอแบบ</v>
      </c>
      <c r="E189" s="9">
        <f>[2]หน้าผ้า!G198</f>
        <v>26</v>
      </c>
      <c r="F189" s="9">
        <f>[2]หน้าผ้า!H198</f>
        <v>41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97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บิด</v>
      </c>
      <c r="M189" s="10">
        <f>[2]หน้าผ้า!T198</f>
        <v>27</v>
      </c>
      <c r="N189" s="9">
        <f>[2]หน้าผ้า!U198</f>
        <v>43</v>
      </c>
      <c r="O189" s="9">
        <f>[2]หน้าผ้า!V198</f>
        <v>40</v>
      </c>
      <c r="P189" s="10">
        <f>[2]หน้าผ้า!AB198</f>
        <v>229.14349009919997</v>
      </c>
      <c r="Q189" s="10">
        <f>[2]หน้าผ้า!AC198</f>
        <v>0</v>
      </c>
      <c r="R189" s="10">
        <f>[2]หน้าผ้า!AD198</f>
        <v>229.14349009919997</v>
      </c>
      <c r="S189" s="9" t="str">
        <f>[2]หน้าผ้า!Z198</f>
        <v>300กระสอบ</v>
      </c>
      <c r="T189" s="12">
        <f>[2]หน้าผ้า!X198</f>
        <v>45899</v>
      </c>
      <c r="U189" s="11">
        <f>[2]หน้าผ้า!AA198</f>
        <v>8000</v>
      </c>
      <c r="V189" s="10">
        <f>[2]หน้าผ้า!AJ198</f>
        <v>0</v>
      </c>
      <c r="W189" s="10">
        <f>[2]หน้าผ้า!AL198</f>
        <v>8000</v>
      </c>
      <c r="X189" s="10">
        <f>[2]หน้าผ้า!AM198</f>
        <v>0</v>
      </c>
      <c r="Y189" s="10">
        <f>[2]หน้าผ้า!AN198</f>
        <v>8400</v>
      </c>
      <c r="Z189" s="9" t="str">
        <f>[2]หน้าผ้า!AO198</f>
        <v>WSWT2625650</v>
      </c>
      <c r="AA189" s="8">
        <f>[2]หน้าผ้า!AQ198</f>
        <v>9499.6</v>
      </c>
      <c r="AB189" s="8">
        <f>[2]หน้าผ้า!AR198</f>
        <v>1765</v>
      </c>
      <c r="AC189" s="8">
        <f>[2]หน้าผ้า!AS198</f>
        <v>7734.6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P9</v>
      </c>
      <c r="AI189" s="1">
        <f>[2]หน้าผ้า!DM198</f>
        <v>3</v>
      </c>
      <c r="AJ189" s="3">
        <f>[2]หน้าผ้า!DN198</f>
        <v>45899</v>
      </c>
      <c r="AK189" s="3">
        <f>[2]หน้าผ้า!DQ198</f>
        <v>0</v>
      </c>
      <c r="AL189" s="3">
        <f>[2]หน้าผ้า!DR198</f>
        <v>45889</v>
      </c>
      <c r="AM189" s="3">
        <f>[2]หน้าผ้า!DS198</f>
        <v>45896</v>
      </c>
      <c r="AN189" s="3">
        <f>[2]หน้าผ้า!DT198</f>
        <v>45897</v>
      </c>
      <c r="AO189" s="3">
        <f>[2]หน้าผ้า!DU198</f>
        <v>45897</v>
      </c>
      <c r="AP189" s="3">
        <f>[2]หน้าผ้า!DP198</f>
        <v>45894</v>
      </c>
      <c r="AQ189" s="3">
        <f>[2]หน้าผ้า!DW198</f>
        <v>45898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>รอART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WRWT25650/WRWT25650</v>
      </c>
      <c r="BD189" s="56">
        <f>[2]หน้าผ้า!CA198</f>
        <v>624.52598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26</v>
      </c>
      <c r="F190" s="9">
        <f>[2]หน้าผ้า!H199</f>
        <v>43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102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WSWT2625650</v>
      </c>
      <c r="AA190" s="8">
        <f>[2]หน้าผ้า!AQ199</f>
        <v>9499.6</v>
      </c>
      <c r="AB190" s="8">
        <f>[2]หน้าผ้า!AR199</f>
        <v>1765</v>
      </c>
      <c r="AC190" s="8">
        <f>[2]หน้าผ้า!AS199</f>
        <v>7734.6</v>
      </c>
      <c r="AD190" s="8">
        <f>[2]หน้าผ้า!AT199</f>
        <v>0</v>
      </c>
      <c r="AE190" s="8">
        <f>[2]หน้าผ้า!AU199</f>
        <v>0</v>
      </c>
      <c r="AF190" s="8" t="str">
        <f>[2]หน้าผ้า!AI199</f>
        <v>ระบุในSD</v>
      </c>
      <c r="AG190" s="1" t="str">
        <f>[3]หน้าผ้า!DC202</f>
        <v>พร้อมส่ง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WRWT25650/WRWT25650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45873</v>
      </c>
      <c r="B191" s="14" t="str">
        <f>[2]หน้าผ้า!B200</f>
        <v>MK68-000955</v>
      </c>
      <c r="C191" s="9" t="str">
        <f>[2]หน้าผ้า!E200</f>
        <v>คุณธนนท์ อุทัยไพศาลวงศ์</v>
      </c>
      <c r="D191" s="13" t="str">
        <f>[2]หน้าผ้า!F200</f>
        <v>ไม่พิมพ์</v>
      </c>
      <c r="E191" s="9">
        <f>[2]หน้าผ้า!G200</f>
        <v>26</v>
      </c>
      <c r="F191" s="9">
        <f>[2]หน้าผ้า!H200</f>
        <v>39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93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ไม่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>มัด100</v>
      </c>
      <c r="T191" s="12">
        <f>[2]หน้าผ้า!X200</f>
        <v>45897</v>
      </c>
      <c r="U191" s="11">
        <f>[2]หน้าผ้า!AA200</f>
        <v>5000</v>
      </c>
      <c r="V191" s="10">
        <f>[2]หน้าผ้า!AJ200</f>
        <v>5500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WSWT262575051</v>
      </c>
      <c r="AA191" s="8">
        <f>[2]หน้าผ้า!AQ200</f>
        <v>0</v>
      </c>
      <c r="AB191" s="8">
        <f>[2]หน้าผ้า!AR200</f>
        <v>0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พร้อมส่ง</v>
      </c>
      <c r="AH191" s="1" t="str">
        <f>[2]หน้าผ้า!DL200</f>
        <v>P3</v>
      </c>
      <c r="AI191" s="1">
        <f>[2]หน้าผ้า!DM200</f>
        <v>1</v>
      </c>
      <c r="AJ191" s="3">
        <f>[2]หน้าผ้า!DN200</f>
        <v>45897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45896</v>
      </c>
      <c r="AP191" s="3">
        <f>[2]หน้าผ้า!DP200</f>
        <v>45892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ตัด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WRWT25800/WRWT25650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26</v>
      </c>
      <c r="F192" s="9">
        <f>[2]หน้าผ้า!H201</f>
        <v>43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100</v>
      </c>
      <c r="J192" s="9" t="str">
        <f>[2]หน้าผ้า!M201</f>
        <v>±</v>
      </c>
      <c r="K192" s="9">
        <f>[2]หน้าผ้า!N201</f>
        <v>5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WSWT262575051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 t="str">
        <f>[2]หน้าผ้า!AI201</f>
        <v>ระบุในSD</v>
      </c>
      <c r="AG192" s="1" t="str">
        <f>[3]หน้าผ้า!DC204</f>
        <v>ยังไม่ได้พิมพ์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WRWT25800/WRWT25650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26</v>
      </c>
      <c r="F193" s="9">
        <f>[2]หน้าผ้า!H202</f>
        <v>43</v>
      </c>
      <c r="G193" s="9">
        <f>[2]หน้าผ้า!I202</f>
        <v>0</v>
      </c>
      <c r="H193" s="9">
        <f>[2]หน้าผ้า!J202</f>
        <v>0</v>
      </c>
      <c r="I193" s="9">
        <f>[2]หน้าผ้า!L202</f>
        <v>113</v>
      </c>
      <c r="J193" s="9" t="str">
        <f>[2]หน้าผ้า!M202</f>
        <v>±</v>
      </c>
      <c r="K193" s="9">
        <f>[2]หน้าผ้า!N202</f>
        <v>5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WSWT2625700</v>
      </c>
      <c r="AA193" s="8" t="e">
        <f>[2]หน้าผ้า!AQ202</f>
        <v>#REF!</v>
      </c>
      <c r="AB193" s="8" t="e">
        <f>[2]หน้าผ้า!AR202</f>
        <v>#REF!</v>
      </c>
      <c r="AC193" s="8" t="e">
        <f>[2]หน้าผ้า!AS202</f>
        <v>#REF!</v>
      </c>
      <c r="AD193" s="8" t="e">
        <f>[2]หน้าผ้า!AT202</f>
        <v>#REF!</v>
      </c>
      <c r="AE193" s="8" t="e">
        <f>[2]หน้าผ้า!AU202</f>
        <v>#REF!</v>
      </c>
      <c r="AF193" s="8" t="str">
        <f>[2]หน้าผ้า!AI202</f>
        <v>ระบุในSD</v>
      </c>
      <c r="AG193" s="1" t="str">
        <f>[3]หน้าผ้า!DC205</f>
        <v>ผ้าขาว</v>
      </c>
      <c r="AH193" s="1">
        <f>[2]หน้าผ้า!DL202</f>
        <v>0</v>
      </c>
      <c r="AI193" s="1" t="str">
        <f>[2]หน้าผ้า!DM202</f>
        <v>Lead time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0</v>
      </c>
      <c r="AP193" s="3">
        <f>[2]หน้าผ้า!DP202</f>
        <v>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WRWT260800/WRWT25650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26</v>
      </c>
      <c r="F194" s="9">
        <f>[2]หน้าผ้า!H203</f>
        <v>41</v>
      </c>
      <c r="G194" s="9">
        <f>[2]หน้าผ้า!I203</f>
        <v>0</v>
      </c>
      <c r="H194" s="9">
        <f>[2]หน้าผ้า!J203</f>
        <v>0</v>
      </c>
      <c r="I194" s="9">
        <f>[2]หน้าผ้า!L203</f>
        <v>90</v>
      </c>
      <c r="J194" s="9" t="str">
        <f>[2]หน้าผ้า!M203</f>
        <v>±</v>
      </c>
      <c r="K194" s="9">
        <f>[2]หน้าผ้า!N203</f>
        <v>5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WSWT2625800SM</v>
      </c>
      <c r="AA194" s="8" t="e">
        <f>[2]หน้าผ้า!AQ203</f>
        <v>#REF!</v>
      </c>
      <c r="AB194" s="8" t="e">
        <f>[2]หน้าผ้า!AR203</f>
        <v>#REF!</v>
      </c>
      <c r="AC194" s="8" t="e">
        <f>[2]หน้าผ้า!AS203</f>
        <v>#REF!</v>
      </c>
      <c r="AD194" s="8" t="e">
        <f>[2]หน้าผ้า!AT203</f>
        <v>#REF!</v>
      </c>
      <c r="AE194" s="8" t="e">
        <f>[2]หน้าผ้า!AU203</f>
        <v>#REF!</v>
      </c>
      <c r="AF194" s="8" t="str">
        <f>[2]หน้าผ้า!AI203</f>
        <v>ระบุในSD</v>
      </c>
      <c r="AG194" s="1" t="str">
        <f>[3]หน้าผ้า!DC206</f>
        <v>พร้อมส่ง</v>
      </c>
      <c r="AH194" s="1">
        <f>[2]หน้าผ้า!DL203</f>
        <v>0</v>
      </c>
      <c r="AI194" s="1" t="str">
        <f>[2]หน้าผ้า!DM203</f>
        <v>Lead time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0</v>
      </c>
      <c r="AP194" s="3">
        <f>[2]หน้าผ้า!DP203</f>
        <v>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>
        <f>[2]หน้าผ้า!EC203</f>
        <v>0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WRWT260800/WRWT25650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45882</v>
      </c>
      <c r="B195" s="14" t="str">
        <f>[2]หน้าผ้า!B204</f>
        <v>MK68-000995</v>
      </c>
      <c r="C195" s="9" t="str">
        <f>[2]หน้าผ้า!E204</f>
        <v>บจก.แลบอินเตอร์</v>
      </c>
      <c r="D195" s="13" t="str">
        <f>[2]หน้าผ้า!F204</f>
        <v>Soybean Meal</v>
      </c>
      <c r="E195" s="9">
        <f>[2]หน้าผ้า!G204</f>
        <v>26</v>
      </c>
      <c r="F195" s="9">
        <f>[2]หน้าผ้า!H204</f>
        <v>40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108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ไม่</v>
      </c>
      <c r="M195" s="10">
        <f>[2]หน้าผ้า!T204</f>
        <v>27</v>
      </c>
      <c r="N195" s="9">
        <f>[2]หน้าผ้า!U204</f>
        <v>43</v>
      </c>
      <c r="O195" s="9">
        <f>[2]หน้าผ้า!V204</f>
        <v>40</v>
      </c>
      <c r="P195" s="10">
        <f>[2]หน้าผ้า!AB204</f>
        <v>275.17268867287675</v>
      </c>
      <c r="Q195" s="10">
        <f>[2]หน้าผ้า!AC204</f>
        <v>0</v>
      </c>
      <c r="R195" s="10">
        <f>[2]หน้าผ้า!AD204</f>
        <v>275.17268867287675</v>
      </c>
      <c r="S195" s="9" t="str">
        <f>[2]หน้าผ้า!Z204</f>
        <v>มัด100 ใช้สายรัด</v>
      </c>
      <c r="T195" s="12">
        <f>[2]หน้าผ้า!X204</f>
        <v>45894</v>
      </c>
      <c r="U195" s="11">
        <f>[2]หน้าผ้า!AA204</f>
        <v>10000</v>
      </c>
      <c r="V195" s="10">
        <f>[2]หน้าผ้า!AJ204</f>
        <v>393</v>
      </c>
      <c r="W195" s="10">
        <f>[2]หน้าผ้า!AL204</f>
        <v>9607</v>
      </c>
      <c r="X195" s="10">
        <f>[2]หน้าผ้า!AM204</f>
        <v>0</v>
      </c>
      <c r="Y195" s="10">
        <f>[2]หน้าผ้า!AN204</f>
        <v>10087.35</v>
      </c>
      <c r="Z195" s="9" t="str">
        <f>[2]หน้าผ้า!AO204</f>
        <v xml:space="preserve">WSWT2625800 </v>
      </c>
      <c r="AA195" s="8">
        <f>[2]หน้าผ้า!AQ204</f>
        <v>11139.41257</v>
      </c>
      <c r="AB195" s="8">
        <f>[2]หน้าผ้า!AR204</f>
        <v>11139.41257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0</v>
      </c>
      <c r="AF195" s="8" t="str">
        <f>[2]หน้าผ้า!AI204</f>
        <v>ห้ามขาด-ห้ามเกิน</v>
      </c>
      <c r="AG195" s="1" t="str">
        <f>[3]หน้าผ้า!DC207</f>
        <v>ผ้าขาว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45894</v>
      </c>
      <c r="AK195" s="3">
        <f>[2]หน้าผ้า!DQ204</f>
        <v>0</v>
      </c>
      <c r="AL195" s="3">
        <f>[2]หน้าผ้า!DR204</f>
        <v>45885</v>
      </c>
      <c r="AM195" s="3">
        <f>[2]หน้าผ้า!DS204</f>
        <v>45892</v>
      </c>
      <c r="AN195" s="3">
        <f>[2]หน้าผ้า!DT204</f>
        <v>45893</v>
      </c>
      <c r="AO195" s="3">
        <f>[2]หน้าผ้า!DU204</f>
        <v>45893</v>
      </c>
      <c r="AP195" s="3">
        <f>[2]หน้าผ้า!DP204</f>
        <v>45889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>รอART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WRWT25800/WRWT25800</v>
      </c>
      <c r="BD195" s="56">
        <f>[2]หน้าผ้า!CA204</f>
        <v>0</v>
      </c>
    </row>
    <row r="196" spans="1:56" ht="27.75" customHeight="1" x14ac:dyDescent="0.45">
      <c r="A196" s="3" t="str">
        <f>[2]หน้าผ้า!C205</f>
        <v>ประมาณการ</v>
      </c>
      <c r="B196" s="14" t="str">
        <f>[2]หน้าผ้า!B205</f>
        <v>ประมาณการ</v>
      </c>
      <c r="C196" s="9" t="str">
        <f>[2]หน้าผ้า!E205</f>
        <v>บจก.ที.ซี.ยูเนี่ยน อโกรเทค</v>
      </c>
      <c r="D196" s="13" t="str">
        <f>[2]หน้าผ้า!F205</f>
        <v>ไม่พิมพ์</v>
      </c>
      <c r="E196" s="9">
        <f>[2]หน้าผ้า!G205</f>
        <v>26</v>
      </c>
      <c r="F196" s="9">
        <f>[2]หน้าผ้า!H205</f>
        <v>43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116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ไม่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45925</v>
      </c>
      <c r="U196" s="11">
        <f>[2]หน้าผ้า!AA205</f>
        <v>10000</v>
      </c>
      <c r="V196" s="10">
        <f>[2]หน้าผ้า!AJ205</f>
        <v>0</v>
      </c>
      <c r="W196" s="10">
        <f>[2]หน้าผ้า!AL205</f>
        <v>10000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 xml:space="preserve">WSWT2625800 </v>
      </c>
      <c r="AA196" s="8">
        <f>[2]หน้าผ้า!AQ205</f>
        <v>12433.3</v>
      </c>
      <c r="AB196" s="8">
        <f>[2]หน้าผ้า!AR205</f>
        <v>12433.3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รอแบบ</v>
      </c>
      <c r="AH196" s="1" t="str">
        <f>[2]หน้าผ้า!DL205</f>
        <v>P3</v>
      </c>
      <c r="AI196" s="1">
        <f>[2]หน้าผ้า!DM205</f>
        <v>1</v>
      </c>
      <c r="AJ196" s="3">
        <f>[2]หน้าผ้า!DN205</f>
        <v>45925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45924</v>
      </c>
      <c r="AP196" s="3">
        <f>[2]หน้าผ้า!DP205</f>
        <v>45920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ตัด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WRWT25800/WRWT25800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26</v>
      </c>
      <c r="F197" s="9">
        <f>[2]หน้าผ้า!H206</f>
        <v>43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116</v>
      </c>
      <c r="J197" s="9" t="str">
        <f>[2]หน้าผ้า!M206</f>
        <v>±</v>
      </c>
      <c r="K197" s="9">
        <f>[2]หน้าผ้า!N206</f>
        <v>5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 xml:space="preserve">WSWT2625800 </v>
      </c>
      <c r="AA197" s="8">
        <f>[2]หน้าผ้า!AQ206</f>
        <v>23572.71257</v>
      </c>
      <c r="AB197" s="8">
        <f>[2]หน้าผ้า!AR206</f>
        <v>23572.71257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 t="str">
        <f>[2]หน้าผ้า!AI206</f>
        <v>ระบุในSD</v>
      </c>
      <c r="AG197" s="1" t="str">
        <f>[3]หน้าผ้า!DC209</f>
        <v>พร้อมส่ง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WRWT260800/WRWT25800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45861</v>
      </c>
      <c r="B198" s="14" t="str">
        <f>[2]หน้าผ้า!B207</f>
        <v>MK68-000923</v>
      </c>
      <c r="C198" s="9" t="str">
        <f>[2]หน้าผ้า!E207</f>
        <v>บจก.ที.ซี.ยูเนี่ยน อโกรเทค</v>
      </c>
      <c r="D198" s="13" t="str">
        <f>[2]หน้าผ้า!F207</f>
        <v>ไม่พิมพ์</v>
      </c>
      <c r="E198" s="9">
        <f>[2]หน้าผ้า!G207</f>
        <v>26</v>
      </c>
      <c r="F198" s="9">
        <f>[2]หน้าผ้า!H207</f>
        <v>43</v>
      </c>
      <c r="G198" s="9" t="str">
        <f>[2]หน้าผ้า!I207</f>
        <v>ขาว</v>
      </c>
      <c r="H198" s="9" t="str">
        <f>[2]หน้าผ้า!J207</f>
        <v>ใส</v>
      </c>
      <c r="I198" s="9">
        <f>[2]หน้าผ้า!L207</f>
        <v>150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45887</v>
      </c>
      <c r="U198" s="11">
        <f>[2]หน้าผ้า!AA207</f>
        <v>15000</v>
      </c>
      <c r="V198" s="10">
        <f>[2]หน้าผ้า!AJ207</f>
        <v>15000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WSWT2625850SM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 t="str">
        <f>[2]หน้าผ้า!AI207</f>
        <v>ห้ามขาด-เกินได้5%</v>
      </c>
      <c r="AG198" s="1" t="str">
        <f>[3]หน้าผ้า!DC210</f>
        <v>พร้อมส่ง</v>
      </c>
      <c r="AH198" s="1" t="str">
        <f>[2]หน้าผ้า!DL207</f>
        <v>P11</v>
      </c>
      <c r="AI198" s="1">
        <f>[2]หน้าผ้า!DM207</f>
        <v>2</v>
      </c>
      <c r="AJ198" s="3">
        <f>[2]หน้าผ้า!DN207</f>
        <v>45887</v>
      </c>
      <c r="AK198" s="3">
        <f>[2]หน้าผ้า!DQ207</f>
        <v>45885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45886</v>
      </c>
      <c r="AP198" s="3">
        <f>[2]หน้าผ้า!DP207</f>
        <v>45882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งานเคลือบ+ตัด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WRWT25850/WRWT25850</v>
      </c>
      <c r="BD198" s="56">
        <f>[2]หน้าผ้า!CA207</f>
        <v>0</v>
      </c>
    </row>
    <row r="199" spans="1:56" ht="27.75" customHeight="1" x14ac:dyDescent="0.45">
      <c r="A199" s="3" t="str">
        <f>[2]หน้าผ้า!C208</f>
        <v>ประมาณการ</v>
      </c>
      <c r="B199" s="14" t="str">
        <f>[2]หน้าผ้า!B208</f>
        <v>ประมาณการ</v>
      </c>
      <c r="C199" s="9" t="str">
        <f>[2]หน้าผ้า!E208</f>
        <v>บจก.ที.ซี.ยูเนี่ยน อโกรเทค</v>
      </c>
      <c r="D199" s="13" t="str">
        <f>[2]หน้าผ้า!F208</f>
        <v>รอแบบ</v>
      </c>
      <c r="E199" s="9">
        <f>[2]หน้าผ้า!G208</f>
        <v>26</v>
      </c>
      <c r="F199" s="9">
        <f>[2]หน้าผ้า!H208</f>
        <v>43</v>
      </c>
      <c r="G199" s="9" t="str">
        <f>[2]หน้าผ้า!I208</f>
        <v>ขาว</v>
      </c>
      <c r="H199" s="9" t="str">
        <f>[2]หน้าผ้า!J208</f>
        <v>ใส</v>
      </c>
      <c r="I199" s="9">
        <f>[2]หน้าผ้า!L208</f>
        <v>150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45925</v>
      </c>
      <c r="U199" s="11">
        <f>[2]หน้าผ้า!AA208</f>
        <v>30000</v>
      </c>
      <c r="V199" s="10">
        <f>[2]หน้าผ้า!AJ208</f>
        <v>0</v>
      </c>
      <c r="W199" s="10">
        <f>[2]หน้าผ้า!AL208</f>
        <v>30000</v>
      </c>
      <c r="X199" s="10">
        <f>[2]หน้าผ้า!AM208</f>
        <v>0</v>
      </c>
      <c r="Y199" s="10">
        <f>[2]หน้าผ้า!AN208</f>
        <v>31500</v>
      </c>
      <c r="Z199" s="9" t="str">
        <f>[2]หน้าผ้า!AO208</f>
        <v>WSWT2625850SM</v>
      </c>
      <c r="AA199" s="8">
        <f>[2]หน้าผ้า!AQ208</f>
        <v>37299.899999999994</v>
      </c>
      <c r="AB199" s="8">
        <f>[2]หน้าผ้า!AR208</f>
        <v>37299.899999999994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37299.899999999994</v>
      </c>
      <c r="AF199" s="8">
        <f>[2]หน้าผ้า!AI208</f>
        <v>0</v>
      </c>
      <c r="AG199" s="1" t="str">
        <f>[3]หน้าผ้า!DC211</f>
        <v>พร้อมส่ง</v>
      </c>
      <c r="AH199" s="1" t="str">
        <f>[2]หน้าผ้า!DL208</f>
        <v>P6</v>
      </c>
      <c r="AI199" s="1">
        <f>[2]หน้าผ้า!DM208</f>
        <v>4</v>
      </c>
      <c r="AJ199" s="3">
        <f>[2]หน้าผ้า!DN208</f>
        <v>45925</v>
      </c>
      <c r="AK199" s="3">
        <f>[2]หน้าผ้า!DQ208</f>
        <v>45921</v>
      </c>
      <c r="AL199" s="3">
        <f>[2]หน้าผ้า!DR208</f>
        <v>45914</v>
      </c>
      <c r="AM199" s="3">
        <f>[2]หน้าผ้า!DS208</f>
        <v>45922</v>
      </c>
      <c r="AN199" s="3">
        <f>[2]หน้าผ้า!DT208</f>
        <v>45923</v>
      </c>
      <c r="AO199" s="3">
        <f>[2]หน้าผ้า!DU208</f>
        <v>45924</v>
      </c>
      <c r="AP199" s="3">
        <f>[2]หน้าผ้า!DP208</f>
        <v>45920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งานเคลือบ+พิมพ์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WRWT25850/WRWT25850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26</v>
      </c>
      <c r="F200" s="9">
        <f>[2]หน้าผ้า!H209</f>
        <v>43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120</v>
      </c>
      <c r="J200" s="9" t="str">
        <f>[2]หน้าผ้า!M209</f>
        <v>±</v>
      </c>
      <c r="K200" s="9">
        <f>[2]หน้าผ้า!N209</f>
        <v>5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WSWT2625850SM</v>
      </c>
      <c r="AA200" s="8">
        <f>[2]หน้าผ้า!AQ209</f>
        <v>37299.899999999994</v>
      </c>
      <c r="AB200" s="8">
        <f>[2]หน้าผ้า!AR209</f>
        <v>37299.899999999994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37299.899999999994</v>
      </c>
      <c r="AF200" s="8" t="str">
        <f>[2]หน้าผ้า!AI209</f>
        <v>ระบุในSD</v>
      </c>
      <c r="AG200" s="1" t="str">
        <f>[3]หน้าผ้า!DC212</f>
        <v>ยังไม่ได้พิมพ์</v>
      </c>
      <c r="AH200" s="1">
        <f>[2]หน้าผ้า!DL209</f>
        <v>0</v>
      </c>
      <c r="AI200" s="1" t="str">
        <f>[2]หน้าผ้า!DM209</f>
        <v>Lead time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WRWT260850/WRWT25850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28</v>
      </c>
      <c r="F201" s="9">
        <f>[2]หน้าผ้า!H210</f>
        <v>41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122</v>
      </c>
      <c r="J201" s="9" t="str">
        <f>[2]หน้าผ้า!M210</f>
        <v>+</v>
      </c>
      <c r="K201" s="9">
        <f>[2]หน้าผ้า!N210</f>
        <v>3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 t="str">
        <f>[2]หน้าผ้า!AO210</f>
        <v>WSWT2825800</v>
      </c>
      <c r="AA201" s="8" t="e">
        <f>[2]หน้าผ้า!AQ210</f>
        <v>#REF!</v>
      </c>
      <c r="AB201" s="8" t="e">
        <f>[2]หน้าผ้า!AR210</f>
        <v>#REF!</v>
      </c>
      <c r="AC201" s="8" t="e">
        <f>[2]หน้าผ้า!AS210</f>
        <v>#REF!</v>
      </c>
      <c r="AD201" s="8" t="e">
        <f>[2]หน้าผ้า!AT210</f>
        <v>#REF!</v>
      </c>
      <c r="AE201" s="8" t="e">
        <f>[2]หน้าผ้า!AU210</f>
        <v>#REF!</v>
      </c>
      <c r="AF201" s="8" t="str">
        <f>[2]หน้าผ้า!AI210</f>
        <v>ระบุในSD</v>
      </c>
      <c r="AG201" s="1" t="str">
        <f>[3]หน้าผ้า!DC213</f>
        <v>ผ้าขาว</v>
      </c>
      <c r="AH201" s="1">
        <f>[2]หน้าผ้า!DL210</f>
        <v>0</v>
      </c>
      <c r="AI201" s="1" t="str">
        <f>[2]หน้าผ้า!DM210</f>
        <v>Lead time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45857</v>
      </c>
      <c r="B202" s="14" t="str">
        <f>[2]หน้าผ้า!B211</f>
        <v>MK68-000913</v>
      </c>
      <c r="C202" s="9" t="str">
        <f>[2]หน้าผ้า!E211</f>
        <v>บจก.ไทยร่วมใจน้ำมันพืช</v>
      </c>
      <c r="D202" s="13" t="str">
        <f>[2]หน้าผ้า!F211</f>
        <v>TRJ</v>
      </c>
      <c r="E202" s="9">
        <f>[2]หน้าผ้า!G211</f>
        <v>28</v>
      </c>
      <c r="F202" s="9">
        <f>[2]หน้าผ้า!H211</f>
        <v>41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120</v>
      </c>
      <c r="J202" s="9" t="str">
        <f>[2]หน้าผ้า!M211</f>
        <v>+</v>
      </c>
      <c r="K202" s="9">
        <f>[2]หน้าผ้า!N211</f>
        <v>3</v>
      </c>
      <c r="L202" s="9" t="str">
        <f>[2]หน้าผ้า!R211</f>
        <v>ไม่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>500กระสอบ</v>
      </c>
      <c r="T202" s="12">
        <f>[2]หน้าผ้า!X211</f>
        <v>45883</v>
      </c>
      <c r="U202" s="11">
        <f>[2]หน้าผ้า!AA211</f>
        <v>34000</v>
      </c>
      <c r="V202" s="10">
        <f>[2]หน้าผ้า!AJ211</f>
        <v>34000</v>
      </c>
      <c r="W202" s="10">
        <f>[2]หน้าผ้า!AL211</f>
        <v>0</v>
      </c>
      <c r="X202" s="10">
        <f>[2]หน้าผ้า!AM211</f>
        <v>34283</v>
      </c>
      <c r="Y202" s="10">
        <f>[2]หน้าผ้า!AN211</f>
        <v>0</v>
      </c>
      <c r="Z202" s="9" t="str">
        <f>[2]หน้าผ้า!AO211</f>
        <v>WSWT2825850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พร้อมส่ง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45883</v>
      </c>
      <c r="AK202" s="3">
        <f>[2]หน้าผ้า!DQ211</f>
        <v>0</v>
      </c>
      <c r="AL202" s="3">
        <f>[2]หน้าผ้า!DR211</f>
        <v>45874</v>
      </c>
      <c r="AM202" s="3">
        <f>[2]หน้าผ้า!DS211</f>
        <v>45881</v>
      </c>
      <c r="AN202" s="3">
        <f>[2]หน้าผ้า!DT211</f>
        <v>45882</v>
      </c>
      <c r="AO202" s="3">
        <f>[2]หน้าผ้า!DU211</f>
        <v>45882</v>
      </c>
      <c r="AP202" s="3">
        <f>[2]หน้าผ้า!DP211</f>
        <v>45878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WRWT25850/WRWT25850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 t="str">
        <f>[2]หน้าผ้า!B212</f>
        <v>ใบรับคำสั่งซื้อ</v>
      </c>
      <c r="C203" s="9" t="str">
        <f>[2]หน้าผ้า!E212</f>
        <v>บจก.ไทยร่วมใจน้ำมันพืช</v>
      </c>
      <c r="D203" s="13" t="str">
        <f>[2]หน้าผ้า!F212</f>
        <v>TRJ</v>
      </c>
      <c r="E203" s="9">
        <f>[2]หน้าผ้า!G212</f>
        <v>28</v>
      </c>
      <c r="F203" s="9">
        <f>[2]หน้าผ้า!H212</f>
        <v>41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120</v>
      </c>
      <c r="J203" s="9" t="str">
        <f>[2]หน้าผ้า!M212</f>
        <v>+</v>
      </c>
      <c r="K203" s="9">
        <f>[2]หน้าผ้า!N212</f>
        <v>3</v>
      </c>
      <c r="L203" s="9" t="str">
        <f>[2]หน้าผ้า!R212</f>
        <v>ไม่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>500กระสอบ</v>
      </c>
      <c r="T203" s="12">
        <f>[2]หน้าผ้า!X212</f>
        <v>45897</v>
      </c>
      <c r="U203" s="11">
        <f>[2]หน้าผ้า!AA212</f>
        <v>50000</v>
      </c>
      <c r="V203" s="10">
        <f>[2]หน้าผ้า!AJ212</f>
        <v>0</v>
      </c>
      <c r="W203" s="10">
        <f>[2]หน้าผ้า!AL212</f>
        <v>50000</v>
      </c>
      <c r="X203" s="10">
        <f>[2]หน้าผ้า!AM212</f>
        <v>0</v>
      </c>
      <c r="Y203" s="10">
        <f>[2]หน้าผ้า!AN212</f>
        <v>52500</v>
      </c>
      <c r="Z203" s="9" t="str">
        <f>[2]หน้าผ้า!AO212</f>
        <v>WSWT2825850</v>
      </c>
      <c r="AA203" s="8">
        <f>[2]หน้าผ้า!AQ212</f>
        <v>59372.5</v>
      </c>
      <c r="AB203" s="8">
        <f>[2]หน้าผ้า!AR212</f>
        <v>34819</v>
      </c>
      <c r="AC203" s="8">
        <f>[2]หน้าผ้า!AS212</f>
        <v>24553.5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พร้อมส่ง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45897</v>
      </c>
      <c r="AK203" s="3">
        <f>[2]หน้าผ้า!DQ212</f>
        <v>0</v>
      </c>
      <c r="AL203" s="3">
        <f>[2]หน้าผ้า!DR212</f>
        <v>45888</v>
      </c>
      <c r="AM203" s="3">
        <f>[2]หน้าผ้า!DS212</f>
        <v>45895</v>
      </c>
      <c r="AN203" s="3">
        <f>[2]หน้าผ้า!DT212</f>
        <v>45896</v>
      </c>
      <c r="AO203" s="3">
        <f>[2]หน้าผ้า!DU212</f>
        <v>45896</v>
      </c>
      <c r="AP203" s="3">
        <f>[2]หน้าผ้า!DP212</f>
        <v>45892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>รอART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WRWT25850/WRWT25850</v>
      </c>
      <c r="BD203" s="56">
        <f>[2]หน้าผ้า!CA212</f>
        <v>2759.5405833333334</v>
      </c>
    </row>
    <row r="204" spans="1:56" ht="27.75" customHeight="1" x14ac:dyDescent="0.45">
      <c r="A204" s="3" t="str">
        <f>[2]หน้าผ้า!C213</f>
        <v>ประมาณการ</v>
      </c>
      <c r="B204" s="14" t="str">
        <f>[2]หน้าผ้า!B213</f>
        <v>ประมาณการ</v>
      </c>
      <c r="C204" s="9" t="str">
        <f>[2]หน้าผ้า!E213</f>
        <v>บจก.ที.ซี.ยูเนี่ยน อโกรเทค</v>
      </c>
      <c r="D204" s="13" t="str">
        <f>[2]หน้าผ้า!F213</f>
        <v>ไม่พิมพ์</v>
      </c>
      <c r="E204" s="9">
        <f>[2]หน้าผ้า!G213</f>
        <v>28</v>
      </c>
      <c r="F204" s="9">
        <f>[2]หน้าผ้า!H213</f>
        <v>47</v>
      </c>
      <c r="G204" s="9" t="str">
        <f>[2]หน้าผ้า!I213</f>
        <v>ขาว</v>
      </c>
      <c r="H204" s="9" t="str">
        <f>[2]หน้าผ้า!J213</f>
        <v>ใส</v>
      </c>
      <c r="I204" s="9">
        <f>[2]หน้าผ้า!L213</f>
        <v>180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ไม่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45925</v>
      </c>
      <c r="U204" s="11">
        <f>[2]หน้าผ้า!AA213</f>
        <v>5000</v>
      </c>
      <c r="V204" s="10">
        <f>[2]หน้าผ้า!AJ213</f>
        <v>0</v>
      </c>
      <c r="W204" s="10">
        <f>[2]หน้าผ้า!AL213</f>
        <v>5000</v>
      </c>
      <c r="X204" s="10">
        <f>[2]หน้าผ้า!AM213</f>
        <v>0</v>
      </c>
      <c r="Y204" s="10">
        <f>[2]หน้าผ้า!AN213</f>
        <v>0</v>
      </c>
      <c r="Z204" s="9" t="str">
        <f>[2]หน้าผ้า!AO213</f>
        <v>WSWT2825850</v>
      </c>
      <c r="AA204" s="8">
        <f>[2]หน้าผ้า!AQ213</f>
        <v>6775.4500000000007</v>
      </c>
      <c r="AB204" s="8">
        <f>[2]หน้าผ้า!AR213</f>
        <v>0</v>
      </c>
      <c r="AC204" s="8">
        <f>[2]หน้าผ้า!AS213</f>
        <v>6775.4500000000007</v>
      </c>
      <c r="AD204" s="8">
        <f>[2]หน้าผ้า!AT213</f>
        <v>0</v>
      </c>
      <c r="AE204" s="8">
        <f>[2]หน้าผ้า!AU213</f>
        <v>6775.4500000000007</v>
      </c>
      <c r="AF204" s="8">
        <f>[2]หน้าผ้า!AI213</f>
        <v>0</v>
      </c>
      <c r="AG204" s="1">
        <f>[3]หน้าผ้า!DC216</f>
        <v>0</v>
      </c>
      <c r="AH204" s="1" t="str">
        <f>[2]หน้าผ้า!DL213</f>
        <v>P11</v>
      </c>
      <c r="AI204" s="1">
        <f>[2]หน้าผ้า!DM213</f>
        <v>2</v>
      </c>
      <c r="AJ204" s="3">
        <f>[2]หน้าผ้า!DN213</f>
        <v>45925</v>
      </c>
      <c r="AK204" s="3">
        <f>[2]หน้าผ้า!DQ213</f>
        <v>45923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45924</v>
      </c>
      <c r="AP204" s="3">
        <f>[2]หน้าผ้า!DP213</f>
        <v>45920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งานเคลือบ+ตัด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WRWT25850/WRWT25850</v>
      </c>
      <c r="BD204" s="56">
        <f>[2]หน้าผ้า!CA213</f>
        <v>761.48529722222236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28</v>
      </c>
      <c r="F205" s="9">
        <f>[2]หน้าผ้า!H214</f>
        <v>43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130</v>
      </c>
      <c r="J205" s="9" t="str">
        <f>[2]หน้าผ้า!M214</f>
        <v>±</v>
      </c>
      <c r="K205" s="9">
        <f>[2]หน้าผ้า!N214</f>
        <v>3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WSWT2825850</v>
      </c>
      <c r="AA205" s="8">
        <f>[2]หน้าผ้า!AQ214</f>
        <v>66147.95</v>
      </c>
      <c r="AB205" s="8">
        <f>[2]หน้าผ้า!AR214</f>
        <v>34819</v>
      </c>
      <c r="AC205" s="8">
        <f>[2]หน้าผ้า!AS214</f>
        <v>31328.95</v>
      </c>
      <c r="AD205" s="8">
        <f>[2]หน้าผ้า!AT214</f>
        <v>0</v>
      </c>
      <c r="AE205" s="8">
        <f>[2]หน้าผ้า!AU214</f>
        <v>6775.4500000000007</v>
      </c>
      <c r="AF205" s="8" t="str">
        <f>[2]หน้าผ้า!AI214</f>
        <v>ระบุในSD</v>
      </c>
      <c r="AG205" s="1">
        <f>[3]หน้าผ้า!DC217</f>
        <v>0</v>
      </c>
      <c r="AH205" s="1">
        <f>[2]หน้าผ้า!DL214</f>
        <v>0</v>
      </c>
      <c r="AI205" s="1">
        <f>[2]หน้าผ้า!DM214</f>
        <v>0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WRWT280850/WRWT25850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30</v>
      </c>
      <c r="F206" s="9">
        <f>[2]หน้าผ้า!H215</f>
        <v>41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122</v>
      </c>
      <c r="J206" s="9" t="str">
        <f>[2]หน้าผ้า!M215</f>
        <v>±</v>
      </c>
      <c r="K206" s="9">
        <f>[2]หน้าผ้า!N215</f>
        <v>5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 t="str">
        <f>[2]หน้าผ้า!AO215</f>
        <v>WSWT3025800</v>
      </c>
      <c r="AA206" s="8" t="e">
        <f>[2]หน้าผ้า!AQ215</f>
        <v>#REF!</v>
      </c>
      <c r="AB206" s="8" t="e">
        <f>[2]หน้าผ้า!AR215</f>
        <v>#REF!</v>
      </c>
      <c r="AC206" s="8" t="e">
        <f>[2]หน้าผ้า!AS215</f>
        <v>#REF!</v>
      </c>
      <c r="AD206" s="8" t="e">
        <f>[2]หน้าผ้า!AT215</f>
        <v>#REF!</v>
      </c>
      <c r="AE206" s="8" t="e">
        <f>[2]หน้าผ้า!AU215</f>
        <v>#REF!</v>
      </c>
      <c r="AF206" s="8" t="str">
        <f>[2]หน้าผ้า!AI215</f>
        <v>ระบุในSD</v>
      </c>
      <c r="AG206" s="1">
        <f>[3]หน้าผ้า!DC218</f>
        <v>0</v>
      </c>
      <c r="AH206" s="1">
        <f>[2]หน้าผ้า!DL215</f>
        <v>0</v>
      </c>
      <c r="AI206" s="1" t="str">
        <f>[2]หน้าผ้า!DM215</f>
        <v>Lead time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WRWT25800/WRWT28750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>
        <f>[2]หน้าผ้า!M216</f>
        <v>0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 t="str">
        <f>[2]หน้าผ้า!X216</f>
        <v>ค้างส่งทั้งหมด</v>
      </c>
      <c r="U207" s="11">
        <f>[2]หน้าผ้า!AA216</f>
        <v>2519337</v>
      </c>
      <c r="V207" s="10">
        <f>[2]หน้าผ้า!AJ216</f>
        <v>288762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 t="e">
        <f>[2]หน้าผ้า!AQ216</f>
        <v>#REF!</v>
      </c>
      <c r="AB207" s="8" t="e">
        <f>[2]หน้าผ้า!AR216</f>
        <v>#REF!</v>
      </c>
      <c r="AC207" s="8" t="e">
        <f>[2]หน้าผ้า!AS216</f>
        <v>#REF!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 xml:space="preserve"> </v>
      </c>
      <c r="AH207" s="1">
        <f>[2]หน้าผ้า!DL216</f>
        <v>0</v>
      </c>
      <c r="AI207" s="1" t="str">
        <f>[2]หน้าผ้า!DM216</f>
        <v>Lead time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-5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126409.92859586258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>
        <f>[2]หน้าผ้า!M217</f>
        <v>0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140000</v>
      </c>
      <c r="T208" s="12">
        <f>[2]หน้าผ้า!X217</f>
        <v>0</v>
      </c>
      <c r="U208" s="11">
        <f>[2]หน้าผ้า!AA217</f>
        <v>17.995264285714285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 t="e">
        <f>[2]หน้าผ้า!AQ217</f>
        <v>#REF!</v>
      </c>
      <c r="AB208" s="8">
        <f>[2]หน้าผ้า!AR217</f>
        <v>0</v>
      </c>
      <c r="AC208" s="8" t="e">
        <f>[2]หน้าผ้า!AS217</f>
        <v>#REF!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 t="str">
        <f>[2]หน้าผ้า!DL217</f>
        <v>P1</v>
      </c>
      <c r="AI208" s="1">
        <f>[2]หน้าผ้า!DM217</f>
        <v>2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-9</v>
      </c>
      <c r="AM208" s="3">
        <f>[2]หน้าผ้า!DS217</f>
        <v>-2</v>
      </c>
      <c r="AN208" s="3">
        <f>[2]หน้าผ้า!DT217</f>
        <v>0</v>
      </c>
      <c r="AO208" s="3">
        <f>[2]หน้าผ้า!DU217</f>
        <v>-1</v>
      </c>
      <c r="AP208" s="3">
        <f>[2]หน้าผ้า!DP217</f>
        <v>-5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>รอART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 t="str">
        <f>[2]หน้าผ้า!CA217</f>
        <v>ห้ามลบ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 t="str">
        <f>[2]หน้าผ้า!X218</f>
        <v>ประมาณการ</v>
      </c>
      <c r="U209" s="11">
        <f>[2]หน้าผ้า!AA218</f>
        <v>903000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 t="str">
        <f>[2]หน้าผ้า!DL218</f>
        <v>P3</v>
      </c>
      <c r="AI209" s="1">
        <f>[2]หน้าผ้า!DM218</f>
        <v>1</v>
      </c>
      <c r="AJ209" s="3" t="str">
        <f>[2]หน้าผ้า!DN218</f>
        <v>ประมาณการ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 t="e">
        <f>[2]หน้าผ้า!DU218</f>
        <v>#VALUE!</v>
      </c>
      <c r="AP209" s="3" t="e">
        <f>[2]หน้าผ้า!DP218</f>
        <v>#VALUE!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ตัด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 t="str">
        <f>[2]หน้าผ้า!X219</f>
        <v>รอแจ้ง</v>
      </c>
      <c r="U210" s="11">
        <f>[2]หน้าผ้า!AA219</f>
        <v>791368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818270.87972000008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 t="str">
        <f>[2]หน้าผ้า!DL219</f>
        <v>P2</v>
      </c>
      <c r="AI210" s="1">
        <f>[2]หน้าผ้า!DM219</f>
        <v>3</v>
      </c>
      <c r="AJ210" s="3" t="str">
        <f>[2]หน้าผ้า!DN219</f>
        <v>รอแจ้ง</v>
      </c>
      <c r="AK210" s="3" t="e">
        <f>[2]หน้าผ้า!DQ219</f>
        <v>#VALUE!</v>
      </c>
      <c r="AL210" s="3" t="e">
        <f>[2]หน้าผ้า!DR219</f>
        <v>#VALUE!</v>
      </c>
      <c r="AM210" s="3" t="e">
        <f>[2]หน้าผ้า!DS219</f>
        <v>#VALUE!</v>
      </c>
      <c r="AN210" s="3">
        <f>[2]หน้าผ้า!DT219</f>
        <v>0</v>
      </c>
      <c r="AO210" s="3" t="e">
        <f>[2]หน้าผ้า!DU219</f>
        <v>#VALUE!</v>
      </c>
      <c r="AP210" s="3" t="e">
        <f>[2]หน้าผ้า!DP219</f>
        <v>#VALUE!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งานเคลือบ+พิมพ์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 t="str">
        <f>[2]หน้าผ้า!X220</f>
        <v>รอส่ง</v>
      </c>
      <c r="U211" s="11">
        <f>[2]หน้าผ้า!AA220</f>
        <v>21000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 t="str">
        <f>[2]หน้าผ้า!DL220</f>
        <v>P6</v>
      </c>
      <c r="AI211" s="1">
        <f>[2]หน้าผ้า!DM220</f>
        <v>4</v>
      </c>
      <c r="AJ211" s="3" t="str">
        <f>[2]หน้าผ้า!DN220</f>
        <v>รอส่ง</v>
      </c>
      <c r="AK211" s="3" t="e">
        <f>[2]หน้าผ้า!DQ220</f>
        <v>#VALUE!</v>
      </c>
      <c r="AL211" s="3" t="e">
        <f>[2]หน้าผ้า!DR220</f>
        <v>#VALUE!</v>
      </c>
      <c r="AM211" s="3" t="e">
        <f>[2]หน้าผ้า!DS220</f>
        <v>#VALUE!</v>
      </c>
      <c r="AN211" s="3" t="e">
        <f>[2]หน้าผ้า!DT220</f>
        <v>#VALUE!</v>
      </c>
      <c r="AO211" s="3" t="e">
        <f>[2]หน้าผ้า!DU220</f>
        <v>#VALUE!</v>
      </c>
      <c r="AP211" s="3" t="e">
        <f>[2]หน้าผ้า!DP220</f>
        <v>#VALUE!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งานเคลือบ+พิมพ์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 t="str">
        <f>[2]หน้าผ้า!X221</f>
        <v>มีกำหนดส่ง</v>
      </c>
      <c r="U212" s="11">
        <f>[2]หน้าผ้า!AA221</f>
        <v>803969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 t="e">
        <f>[2]หน้าผ้า!AS221</f>
        <v>#REF!</v>
      </c>
      <c r="AD212" s="8" t="e">
        <f>[2]หน้าผ้า!AT221</f>
        <v>#REF!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 t="str">
        <f>[2]หน้าผ้า!DL221</f>
        <v>P11</v>
      </c>
      <c r="AI212" s="1">
        <f>[2]หน้าผ้า!DM221</f>
        <v>2</v>
      </c>
      <c r="AJ212" s="3" t="str">
        <f>[2]หน้าผ้า!DN221</f>
        <v>มีกำหนดส่ง</v>
      </c>
      <c r="AK212" s="3" t="e">
        <f>[2]หน้าผ้า!DQ221</f>
        <v>#VALUE!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 t="e">
        <f>[2]หน้าผ้า!DU221</f>
        <v>#VALUE!</v>
      </c>
      <c r="AP212" s="3" t="e">
        <f>[2]หน้าผ้า!DP221</f>
        <v>#VALUE!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งานเคลือบ+ตัด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 t="str">
        <f>[2]หน้าผ้า!E222</f>
        <v>ผู้สั่งผลิต..................................................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 t="str">
        <f>[2]หน้าผ้า!I222</f>
        <v xml:space="preserve"> </v>
      </c>
      <c r="H213" s="9">
        <f>[2]หน้าผ้า!J222</f>
        <v>0</v>
      </c>
      <c r="I213" s="9">
        <f>[2]หน้าผ้า!L222</f>
        <v>0</v>
      </c>
      <c r="J213" s="9" t="str">
        <f>[2]หน้าผ้า!M222</f>
        <v xml:space="preserve"> 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 t="str">
        <f>[2]หน้าผ้า!DL222</f>
        <v>P9</v>
      </c>
      <c r="AI213" s="1">
        <f>[2]หน้าผ้า!DM222</f>
        <v>3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-10</v>
      </c>
      <c r="AM213" s="3">
        <f>[2]หน้าผ้า!DS222</f>
        <v>-3</v>
      </c>
      <c r="AN213" s="3">
        <f>[2]หน้าผ้า!DT222</f>
        <v>-2</v>
      </c>
      <c r="AO213" s="3">
        <f>[2]หน้าผ้า!DU222</f>
        <v>-1</v>
      </c>
      <c r="AP213" s="3">
        <f>[2]หน้าผ้า!DP222</f>
        <v>-5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 t="str">
        <f>[2]หน้าผ้า!E223</f>
        <v>เจ้าหน้าที่วางแผนการผลิต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 t="str">
        <f>[2]หน้าผ้า!M223</f>
        <v>ผู้อนุมัติ..................................................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 t="str">
        <f>[2]หน้าผ้า!AT223</f>
        <v xml:space="preserve"> 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 t="str">
        <f>[2]หน้าผ้า!DL223</f>
        <v>P4</v>
      </c>
      <c r="AI214" s="1">
        <f>[2]หน้าผ้า!DM223</f>
        <v>3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-10</v>
      </c>
      <c r="AM214" s="3">
        <f>[2]หน้าผ้า!DS223</f>
        <v>-3</v>
      </c>
      <c r="AN214" s="3">
        <f>[2]หน้าผ้า!DT223</f>
        <v>0</v>
      </c>
      <c r="AO214" s="3">
        <f>[2]หน้าผ้า!DU223</f>
        <v>-2</v>
      </c>
      <c r="AP214" s="3">
        <f>[2]หน้าผ้า!DP223</f>
        <v>-5</v>
      </c>
      <c r="AQ214" s="3">
        <f>[2]หน้าผ้า!DW223</f>
        <v>-1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 t="str">
        <f>[2]หน้าผ้า!E224</f>
        <v xml:space="preserve">        /         /        .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 t="str">
        <f>[2]หน้าผ้า!M224</f>
        <v>ผู้จัดการฝ่ายผลิต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 t="str">
        <f>[2]หน้าผ้า!V224</f>
        <v xml:space="preserve"> 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-9</v>
      </c>
      <c r="AM215" s="3">
        <f>[2]หน้าผ้า!DS224</f>
        <v>-2</v>
      </c>
      <c r="AN215" s="3">
        <f>[2]หน้าผ้า!DT224</f>
        <v>-1</v>
      </c>
      <c r="AO215" s="3">
        <f>[2]หน้าผ้า!DU224</f>
        <v>-1</v>
      </c>
      <c r="AP215" s="3">
        <f>[2]หน้าผ้า!DP224</f>
        <v>-5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 t="str">
        <f>[2]หน้าผ้า!M225</f>
        <v xml:space="preserve">        /         /        .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 t="str">
        <f>[2]หน้าผ้า!DL225</f>
        <v>P8</v>
      </c>
      <c r="AI216" s="1">
        <f>[2]หน้าผ้า!DM225</f>
        <v>4</v>
      </c>
      <c r="AJ216" s="3">
        <f>[2]หน้าผ้า!DN225</f>
        <v>0</v>
      </c>
      <c r="AK216" s="3">
        <f>[2]หน้าผ้า!DQ225</f>
        <v>-4</v>
      </c>
      <c r="AL216" s="3">
        <f>[2]หน้าผ้า!DR225</f>
        <v>-10</v>
      </c>
      <c r="AM216" s="3">
        <f>[2]หน้าผ้า!DS225</f>
        <v>-3</v>
      </c>
      <c r="AN216" s="3">
        <f>[2]หน้าผ้า!DT225</f>
        <v>-2</v>
      </c>
      <c r="AO216" s="3">
        <f>[2]หน้าผ้า!DU225</f>
        <v>-2</v>
      </c>
      <c r="AP216" s="3">
        <f>[2]หน้าผ้า!DP225</f>
        <v>-5</v>
      </c>
      <c r="AQ216" s="3">
        <f>[2]หน้าผ้า!DW225</f>
        <v>-1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งานเคลือบ+พิมพ์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 t="str">
        <f>[2]หน้าผ้า!F226</f>
        <v xml:space="preserve"> </v>
      </c>
      <c r="E217" s="9" t="str">
        <f>[2]หน้าผ้า!G226</f>
        <v xml:space="preserve"> 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 t="str">
        <f>[2]หน้าผ้า!DL226</f>
        <v>P13</v>
      </c>
      <c r="AI217" s="1">
        <f>[2]หน้าผ้า!DM226</f>
        <v>2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-2</v>
      </c>
      <c r="AP217" s="3">
        <f>[2]หน้าผ้า!DP226</f>
        <v>-5</v>
      </c>
      <c r="AQ217" s="3">
        <f>[2]หน้าผ้า!DW226</f>
        <v>-1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ตัด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 t="str">
        <f>[2]หน้าผ้า!V227</f>
        <v xml:space="preserve"> 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 t="str">
        <f>[2]หน้าผ้า!DL227</f>
        <v>P10</v>
      </c>
      <c r="AI218" s="1">
        <f>[2]หน้าผ้า!DM227</f>
        <v>3</v>
      </c>
      <c r="AJ218" s="3">
        <f>[2]หน้าผ้า!DN227</f>
        <v>0</v>
      </c>
      <c r="AK218" s="3">
        <f>[2]หน้าผ้า!DQ227</f>
        <v>-3</v>
      </c>
      <c r="AL218" s="3">
        <f>[2]หน้าผ้า!DR227</f>
        <v>-9</v>
      </c>
      <c r="AM218" s="3">
        <f>[2]หน้าผ้า!DS227</f>
        <v>-2</v>
      </c>
      <c r="AN218" s="3">
        <f>[2]หน้าผ้า!DT227</f>
        <v>0</v>
      </c>
      <c r="AO218" s="3">
        <f>[2]หน้าผ้า!DU227</f>
        <v>-1</v>
      </c>
      <c r="AP218" s="3">
        <f>[2]หน้าผ้า!DP227</f>
        <v>-5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งานเคลือบ+พิมพ์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 t="str">
        <f>[2]หน้าผ้า!AA228</f>
        <v xml:space="preserve"> </v>
      </c>
      <c r="V219" s="10" t="str">
        <f>[2]หน้าผ้า!AJ228</f>
        <v>.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 t="str">
        <f>[2]หน้าผ้า!DM228</f>
        <v>Lead time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-5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 t="str">
        <f>[2]หน้าผ้า!DL229</f>
        <v>P5.2</v>
      </c>
      <c r="AI220" s="1">
        <f>[2]หน้าผ้า!DM229</f>
        <v>4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-11</v>
      </c>
      <c r="AM220" s="3">
        <f>[2]หน้าผ้า!DS229</f>
        <v>-4</v>
      </c>
      <c r="AN220" s="3">
        <f>[2]หน้าผ้า!DT229</f>
        <v>-3</v>
      </c>
      <c r="AO220" s="3">
        <f>[2]หน้าผ้า!DU229</f>
        <v>-3</v>
      </c>
      <c r="AP220" s="3">
        <f>[2]หน้าผ้า!DP229</f>
        <v>-15</v>
      </c>
      <c r="AQ220" s="3">
        <f>[2]หน้าผ้า!DW229</f>
        <v>-2</v>
      </c>
      <c r="AR220" s="3">
        <f>[2]หน้าผ้า!DX229</f>
        <v>-1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 t="str">
        <f>[2]หน้าผ้า!DL230</f>
        <v>P5.3</v>
      </c>
      <c r="AI221" s="1">
        <f>[2]หน้าผ้า!DM230</f>
        <v>6</v>
      </c>
      <c r="AJ221" s="3">
        <f>[2]หน้าผ้า!DN230</f>
        <v>0</v>
      </c>
      <c r="AK221" s="3">
        <f>[2]หน้าผ้า!DQ230</f>
        <v>-6</v>
      </c>
      <c r="AL221" s="3">
        <f>[2]หน้าผ้า!DR230</f>
        <v>-12</v>
      </c>
      <c r="AM221" s="3">
        <f>[2]หน้าผ้า!DS230</f>
        <v>-5</v>
      </c>
      <c r="AN221" s="3">
        <f>[2]หน้าผ้า!DT230</f>
        <v>-4</v>
      </c>
      <c r="AO221" s="3">
        <f>[2]หน้าผ้า!DU230</f>
        <v>-3</v>
      </c>
      <c r="AP221" s="3">
        <f>[2]หน้าผ้า!DP230</f>
        <v>-15</v>
      </c>
      <c r="AQ221" s="3">
        <f>[2]หน้าผ้า!DW230</f>
        <v>-2</v>
      </c>
      <c r="AR221" s="3">
        <f>[2]หน้าผ้า!DX230</f>
        <v>-1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 t="str">
        <f>[2]หน้าผ้า!H247</f>
        <v xml:space="preserve"> 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7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I28" sqref="I28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155</v>
      </c>
    </row>
    <row r="3" spans="1:13" x14ac:dyDescent="0.2">
      <c r="A3" s="57" t="s">
        <v>29</v>
      </c>
      <c r="B3" t="s">
        <v>155</v>
      </c>
    </row>
    <row r="4" spans="1:13" x14ac:dyDescent="0.2">
      <c r="A4" s="57" t="s">
        <v>42</v>
      </c>
      <c r="B4" t="s">
        <v>173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3" ht="20.25" customHeight="1" x14ac:dyDescent="0.2">
      <c r="A7" t="s">
        <v>254</v>
      </c>
      <c r="B7" s="59">
        <v>5000</v>
      </c>
      <c r="C7" s="59">
        <v>5250</v>
      </c>
      <c r="D7" s="59">
        <v>5000</v>
      </c>
      <c r="E7" s="59">
        <v>4121.1500000000005</v>
      </c>
      <c r="F7" s="59">
        <v>3175</v>
      </c>
      <c r="G7" s="59">
        <v>946.15000000000055</v>
      </c>
      <c r="H7" s="59">
        <f>+J7-I7</f>
        <v>946.15000000000055</v>
      </c>
      <c r="J7" s="59">
        <f>G7</f>
        <v>946.15000000000055</v>
      </c>
    </row>
    <row r="8" spans="1:13" ht="20.25" customHeight="1" x14ac:dyDescent="0.2">
      <c r="A8" t="s">
        <v>134</v>
      </c>
      <c r="B8" s="59">
        <v>15000</v>
      </c>
      <c r="C8" s="59">
        <v>15750</v>
      </c>
      <c r="D8" s="59">
        <v>15000</v>
      </c>
      <c r="E8" s="59">
        <v>13201.65</v>
      </c>
      <c r="F8" s="59">
        <v>6301</v>
      </c>
      <c r="G8" s="59">
        <v>6900.65</v>
      </c>
      <c r="H8" s="59">
        <f t="shared" ref="H8:H28" si="0">+J8-I8</f>
        <v>6900.65</v>
      </c>
      <c r="J8" s="59">
        <f t="shared" ref="J8:J28" si="1">G8</f>
        <v>6900.65</v>
      </c>
    </row>
    <row r="9" spans="1:13" ht="20.25" customHeight="1" x14ac:dyDescent="0.2">
      <c r="A9" t="s">
        <v>138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176</v>
      </c>
      <c r="B10" s="59">
        <v>660000</v>
      </c>
      <c r="C10" s="59">
        <v>642600</v>
      </c>
      <c r="D10" s="59">
        <v>652206</v>
      </c>
      <c r="E10" s="59">
        <v>608030.28</v>
      </c>
      <c r="F10" s="59">
        <v>67964.049999999988</v>
      </c>
      <c r="G10" s="59">
        <v>540066.23</v>
      </c>
      <c r="H10" s="59">
        <f t="shared" si="0"/>
        <v>540066.23</v>
      </c>
      <c r="J10" s="59">
        <f t="shared" si="1"/>
        <v>540066.23</v>
      </c>
    </row>
    <row r="11" spans="1:13" ht="20.25" customHeight="1" x14ac:dyDescent="0.2">
      <c r="A11" t="s">
        <v>172</v>
      </c>
      <c r="B11" s="59">
        <v>190000</v>
      </c>
      <c r="C11" s="59">
        <v>156905.70000000001</v>
      </c>
      <c r="D11" s="59">
        <v>187450</v>
      </c>
      <c r="E11" s="59">
        <v>130578.41562699999</v>
      </c>
      <c r="F11" s="59">
        <v>32419.415626999998</v>
      </c>
      <c r="G11" s="59">
        <v>98159.000000000015</v>
      </c>
      <c r="H11" s="59">
        <f t="shared" si="0"/>
        <v>98159.000000000015</v>
      </c>
      <c r="J11" s="59">
        <f t="shared" si="1"/>
        <v>98159.000000000015</v>
      </c>
    </row>
    <row r="12" spans="1:13" ht="20.25" customHeight="1" x14ac:dyDescent="0.2">
      <c r="A12" t="s">
        <v>141</v>
      </c>
      <c r="B12" s="59">
        <v>30000</v>
      </c>
      <c r="C12" s="59">
        <v>10500</v>
      </c>
      <c r="D12" s="59">
        <v>30000</v>
      </c>
      <c r="E12" s="59">
        <v>28359.100000000002</v>
      </c>
      <c r="F12" s="59">
        <v>0</v>
      </c>
      <c r="G12" s="59">
        <v>28359.100000000002</v>
      </c>
      <c r="H12" s="59">
        <f t="shared" si="0"/>
        <v>28359.100000000002</v>
      </c>
      <c r="J12" s="59">
        <f t="shared" si="1"/>
        <v>28359.100000000002</v>
      </c>
      <c r="K12" s="58">
        <v>40000</v>
      </c>
      <c r="L12" s="58">
        <f>+K5*K12</f>
        <v>360000</v>
      </c>
      <c r="M12" s="59">
        <f>+L12-J12</f>
        <v>331640.90000000002</v>
      </c>
    </row>
    <row r="13" spans="1:13" ht="20.25" customHeight="1" x14ac:dyDescent="0.2">
      <c r="A13" t="s">
        <v>81</v>
      </c>
      <c r="B13" s="59">
        <v>358907</v>
      </c>
      <c r="C13" s="59">
        <v>283092.59999999998</v>
      </c>
      <c r="D13" s="59">
        <v>353907</v>
      </c>
      <c r="E13" s="59">
        <v>288507.63323250005</v>
      </c>
      <c r="F13" s="59">
        <v>76716.989249999999</v>
      </c>
      <c r="G13" s="59">
        <v>211790.64398250001</v>
      </c>
      <c r="H13" s="59">
        <f t="shared" si="0"/>
        <v>211790.64398250001</v>
      </c>
      <c r="J13" s="59">
        <f t="shared" si="1"/>
        <v>211790.64398250001</v>
      </c>
      <c r="K13" s="58">
        <v>14000</v>
      </c>
      <c r="L13" s="58">
        <f>+K13*K5</f>
        <v>126000</v>
      </c>
      <c r="M13" s="59">
        <f>+L13-J13</f>
        <v>-85790.643982500012</v>
      </c>
    </row>
    <row r="14" spans="1:13" ht="20.25" customHeight="1" x14ac:dyDescent="0.2">
      <c r="A14" t="s">
        <v>80</v>
      </c>
      <c r="B14" s="59">
        <v>296127</v>
      </c>
      <c r="C14" s="59">
        <v>284550</v>
      </c>
      <c r="D14" s="59">
        <v>292809</v>
      </c>
      <c r="E14" s="59">
        <v>292238.43000000005</v>
      </c>
      <c r="F14" s="59">
        <v>17378.68</v>
      </c>
      <c r="G14" s="59">
        <v>274859.75</v>
      </c>
      <c r="H14" s="59">
        <f t="shared" si="0"/>
        <v>274859.75</v>
      </c>
      <c r="J14" s="59">
        <f t="shared" si="1"/>
        <v>274859.75</v>
      </c>
      <c r="K14" s="58"/>
      <c r="L14" s="58"/>
    </row>
    <row r="15" spans="1:13" ht="20.25" customHeight="1" x14ac:dyDescent="0.2">
      <c r="A15" t="s">
        <v>121</v>
      </c>
      <c r="B15" s="59">
        <v>359000</v>
      </c>
      <c r="C15" s="59">
        <v>367500</v>
      </c>
      <c r="D15" s="59">
        <v>353179</v>
      </c>
      <c r="E15" s="59">
        <v>376491.50000000006</v>
      </c>
      <c r="F15" s="59">
        <v>80270.700000000012</v>
      </c>
      <c r="G15" s="59">
        <v>296220.79999999999</v>
      </c>
      <c r="H15" s="59">
        <f t="shared" si="0"/>
        <v>296220.79999999999</v>
      </c>
      <c r="J15" s="59">
        <f t="shared" si="1"/>
        <v>296220.79999999999</v>
      </c>
      <c r="K15" s="58">
        <v>20000</v>
      </c>
      <c r="L15" s="58">
        <f>+K15*K5</f>
        <v>180000</v>
      </c>
      <c r="M15" s="59">
        <f>+L15-J15</f>
        <v>-116220.79999999999</v>
      </c>
    </row>
    <row r="16" spans="1:13" ht="20.25" customHeight="1" x14ac:dyDescent="0.2">
      <c r="A16" t="s">
        <v>131</v>
      </c>
      <c r="B16" s="59">
        <v>50000</v>
      </c>
      <c r="C16" s="59">
        <v>10500</v>
      </c>
      <c r="D16" s="59">
        <v>49900</v>
      </c>
      <c r="E16" s="59">
        <v>53953.536999999997</v>
      </c>
      <c r="F16" s="59">
        <v>18812.7</v>
      </c>
      <c r="G16" s="59">
        <v>35140.837</v>
      </c>
      <c r="H16" s="59">
        <f t="shared" si="0"/>
        <v>35140.837</v>
      </c>
      <c r="J16" s="59">
        <f t="shared" si="1"/>
        <v>35140.837</v>
      </c>
    </row>
    <row r="17" spans="1:13" ht="20.25" customHeight="1" x14ac:dyDescent="0.2">
      <c r="A17" t="s">
        <v>99</v>
      </c>
      <c r="B17" s="59">
        <v>96600</v>
      </c>
      <c r="C17" s="59">
        <v>44967.3</v>
      </c>
      <c r="D17" s="59">
        <v>46311</v>
      </c>
      <c r="E17" s="59">
        <v>46067.499940000009</v>
      </c>
      <c r="F17" s="59">
        <v>46067.499940000009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248</v>
      </c>
      <c r="B18" s="59">
        <v>100000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224</v>
      </c>
      <c r="B19" s="59">
        <v>15000</v>
      </c>
      <c r="C19" s="59">
        <v>15750</v>
      </c>
      <c r="D19" s="59">
        <v>15000</v>
      </c>
      <c r="E19" s="59">
        <v>16135.350000000002</v>
      </c>
      <c r="F19" s="59">
        <v>7327</v>
      </c>
      <c r="G19" s="59">
        <v>8808.3500000000022</v>
      </c>
      <c r="H19" s="59">
        <v>0</v>
      </c>
      <c r="I19" s="59">
        <v>54000</v>
      </c>
      <c r="J19" s="59">
        <f t="shared" si="1"/>
        <v>8808.3500000000022</v>
      </c>
    </row>
    <row r="20" spans="1:13" ht="20.25" customHeight="1" x14ac:dyDescent="0.2">
      <c r="A20" t="s">
        <v>83</v>
      </c>
      <c r="B20" s="59">
        <v>90000</v>
      </c>
      <c r="C20" s="59">
        <v>73500</v>
      </c>
      <c r="D20" s="59">
        <v>77754</v>
      </c>
      <c r="E20" s="59">
        <v>69430.900000000009</v>
      </c>
      <c r="F20" s="59">
        <v>29756.100000000002</v>
      </c>
      <c r="G20" s="59">
        <v>39674.800000000003</v>
      </c>
      <c r="H20" s="59">
        <f t="shared" si="0"/>
        <v>39674.800000000003</v>
      </c>
      <c r="J20" s="59">
        <f t="shared" si="1"/>
        <v>39674.800000000003</v>
      </c>
    </row>
    <row r="21" spans="1:13" ht="20.25" customHeight="1" x14ac:dyDescent="0.2">
      <c r="A21" t="s">
        <v>84</v>
      </c>
      <c r="B21" s="59">
        <v>8000</v>
      </c>
      <c r="C21" s="59">
        <v>8400</v>
      </c>
      <c r="D21" s="59">
        <v>8000</v>
      </c>
      <c r="E21" s="59">
        <v>9499.6</v>
      </c>
      <c r="F21" s="59">
        <v>0</v>
      </c>
      <c r="G21" s="59">
        <v>9499.6</v>
      </c>
      <c r="H21" s="59">
        <f t="shared" si="0"/>
        <v>9499.6</v>
      </c>
      <c r="J21" s="59">
        <f t="shared" si="1"/>
        <v>9499.6</v>
      </c>
    </row>
    <row r="22" spans="1:13" ht="20.25" customHeight="1" x14ac:dyDescent="0.2">
      <c r="A22" t="s">
        <v>150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H22" s="59">
        <f t="shared" si="0"/>
        <v>5315.7000000000007</v>
      </c>
      <c r="J22" s="59">
        <f t="shared" si="1"/>
        <v>5315.7000000000007</v>
      </c>
    </row>
    <row r="23" spans="1:13" ht="20.25" customHeight="1" x14ac:dyDescent="0.2">
      <c r="A23" t="s">
        <v>206</v>
      </c>
      <c r="B23" s="59">
        <v>10000</v>
      </c>
      <c r="C23" s="59">
        <v>0</v>
      </c>
      <c r="D23" s="59">
        <v>10000</v>
      </c>
      <c r="E23" s="59">
        <v>12433.3</v>
      </c>
      <c r="F23" s="59">
        <v>12433.3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88</v>
      </c>
      <c r="B24" s="59">
        <v>106500</v>
      </c>
      <c r="C24" s="59">
        <v>85575</v>
      </c>
      <c r="D24" s="59">
        <v>99114</v>
      </c>
      <c r="E24" s="59">
        <v>119981.34499999999</v>
      </c>
      <c r="F24" s="59">
        <v>9788</v>
      </c>
      <c r="G24" s="59">
        <v>110193.34499999999</v>
      </c>
      <c r="H24" s="59">
        <f t="shared" si="0"/>
        <v>110193.34499999999</v>
      </c>
      <c r="J24" s="59">
        <f t="shared" si="1"/>
        <v>110193.34499999999</v>
      </c>
    </row>
    <row r="25" spans="1:13" ht="20.25" customHeight="1" x14ac:dyDescent="0.2">
      <c r="A25" t="s">
        <v>128</v>
      </c>
      <c r="B25" s="59">
        <v>55000</v>
      </c>
      <c r="C25" s="59">
        <v>52500</v>
      </c>
      <c r="D25" s="59">
        <v>55000</v>
      </c>
      <c r="E25" s="59">
        <v>66147.95</v>
      </c>
      <c r="F25" s="59">
        <v>11275.45</v>
      </c>
      <c r="G25" s="59">
        <v>54872.5</v>
      </c>
      <c r="H25" s="59">
        <f t="shared" si="0"/>
        <v>54872.5</v>
      </c>
      <c r="J25" s="59">
        <f t="shared" si="1"/>
        <v>54872.5</v>
      </c>
    </row>
    <row r="26" spans="1:13" ht="20.25" customHeight="1" x14ac:dyDescent="0.2">
      <c r="A26" t="s">
        <v>96</v>
      </c>
      <c r="B26" s="59">
        <v>2460134</v>
      </c>
      <c r="C26" s="59">
        <v>2057340.5999999999</v>
      </c>
      <c r="D26" s="59">
        <v>2265630</v>
      </c>
      <c r="E26" s="59">
        <v>2146493.3407995002</v>
      </c>
      <c r="F26" s="59">
        <v>425685.88481699995</v>
      </c>
      <c r="G26" s="59">
        <v>1720807.4559825002</v>
      </c>
      <c r="H26" s="59">
        <f t="shared" si="0"/>
        <v>1720807.4559825002</v>
      </c>
      <c r="J26" s="59">
        <f t="shared" si="1"/>
        <v>1720807.4559825002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5669299.9027645011</v>
      </c>
    </row>
    <row r="29" spans="1:13" ht="20.25" customHeight="1" x14ac:dyDescent="0.2">
      <c r="C29"/>
      <c r="H29" s="59">
        <f>SUM(H7:H28)</f>
        <v>3432806.5619650004</v>
      </c>
      <c r="I29" s="59">
        <f t="shared" ref="I29:J29" si="2">SUM(I7:I28)</f>
        <v>54000</v>
      </c>
      <c r="J29" s="59">
        <f t="shared" si="2"/>
        <v>3441614.9119650004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1720807.4559825002</v>
      </c>
      <c r="I32">
        <v>85</v>
      </c>
      <c r="J32" s="58">
        <f>+(H32+H29)*I32</f>
        <v>438057191.52553755</v>
      </c>
      <c r="K32" s="58">
        <f>+J32/1000</f>
        <v>438057.19152553758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5243614.0179475006</v>
      </c>
      <c r="J35" s="59"/>
      <c r="K35" s="59">
        <f>+K32+K33</f>
        <v>446607.19152553758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250</v>
      </c>
      <c r="B37" s="58">
        <v>1565717</v>
      </c>
      <c r="C37"/>
      <c r="D37" s="59"/>
      <c r="H37">
        <v>15</v>
      </c>
      <c r="I37" s="58">
        <f>+H35/H37</f>
        <v>349574.26786316669</v>
      </c>
    </row>
    <row r="38" spans="1:14" ht="20.25" customHeight="1" x14ac:dyDescent="0.2">
      <c r="C38"/>
      <c r="N38" s="59">
        <f>+H35+N36</f>
        <v>5948836.0179475006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17" sqref="C17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155</v>
      </c>
    </row>
    <row r="3" spans="1:11" x14ac:dyDescent="0.2">
      <c r="A3" s="57" t="s">
        <v>29</v>
      </c>
      <c r="B3" t="s">
        <v>155</v>
      </c>
    </row>
    <row r="4" spans="1:11" x14ac:dyDescent="0.2">
      <c r="A4" s="57" t="s">
        <v>42</v>
      </c>
      <c r="B4" t="s">
        <v>173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1" ht="16.5" customHeight="1" x14ac:dyDescent="0.2">
      <c r="A7" t="s">
        <v>99</v>
      </c>
      <c r="B7" s="59">
        <v>100000</v>
      </c>
      <c r="C7" s="59">
        <v>105000</v>
      </c>
      <c r="D7" s="59">
        <v>100000</v>
      </c>
      <c r="E7" s="59">
        <v>107569.00000000001</v>
      </c>
      <c r="F7" s="59">
        <v>0</v>
      </c>
      <c r="G7" s="59">
        <v>107569.00000000001</v>
      </c>
      <c r="I7" s="59">
        <f>+K7-J7</f>
        <v>107569.00000000001</v>
      </c>
      <c r="K7" s="59">
        <f>G7</f>
        <v>107569.00000000001</v>
      </c>
    </row>
    <row r="8" spans="1:11" ht="16.5" customHeight="1" x14ac:dyDescent="0.2">
      <c r="A8" t="s">
        <v>96</v>
      </c>
      <c r="B8" s="59">
        <v>100000</v>
      </c>
      <c r="C8" s="59">
        <v>105000</v>
      </c>
      <c r="D8" s="59">
        <v>100000</v>
      </c>
      <c r="E8" s="59">
        <v>107569.00000000001</v>
      </c>
      <c r="F8" s="59">
        <v>0</v>
      </c>
      <c r="G8" s="59">
        <v>107569.00000000001</v>
      </c>
      <c r="I8" s="59">
        <f t="shared" ref="I8:I25" si="0">+K8-J8</f>
        <v>107569.00000000001</v>
      </c>
      <c r="K8" s="59">
        <f t="shared" ref="K8:K25" si="1">G8</f>
        <v>107569.00000000001</v>
      </c>
    </row>
    <row r="9" spans="1:11" ht="16.5" customHeight="1" x14ac:dyDescent="0.2">
      <c r="C9"/>
      <c r="I9" s="59">
        <f t="shared" si="0"/>
        <v>0</v>
      </c>
      <c r="K9" s="59">
        <f t="shared" si="1"/>
        <v>0</v>
      </c>
    </row>
    <row r="10" spans="1:11" ht="16.5" customHeight="1" x14ac:dyDescent="0.2">
      <c r="C10"/>
      <c r="I10" s="59">
        <f t="shared" si="0"/>
        <v>0</v>
      </c>
      <c r="K10" s="59">
        <f t="shared" si="1"/>
        <v>0</v>
      </c>
    </row>
    <row r="11" spans="1:11" ht="16.5" customHeight="1" x14ac:dyDescent="0.2">
      <c r="C11"/>
      <c r="I11" s="59">
        <f t="shared" si="0"/>
        <v>0</v>
      </c>
      <c r="K11" s="59">
        <f t="shared" si="1"/>
        <v>0</v>
      </c>
    </row>
    <row r="12" spans="1:11" ht="16.5" customHeight="1" x14ac:dyDescent="0.2">
      <c r="C12"/>
      <c r="I12" s="59">
        <f t="shared" si="0"/>
        <v>0</v>
      </c>
      <c r="K12" s="59">
        <f t="shared" si="1"/>
        <v>0</v>
      </c>
    </row>
    <row r="13" spans="1:11" ht="16.5" customHeight="1" x14ac:dyDescent="0.2">
      <c r="C13"/>
      <c r="I13" s="59">
        <f t="shared" si="0"/>
        <v>0</v>
      </c>
      <c r="K13" s="59">
        <f t="shared" si="1"/>
        <v>0</v>
      </c>
    </row>
    <row r="14" spans="1:11" ht="16.5" customHeight="1" x14ac:dyDescent="0.2">
      <c r="C14"/>
      <c r="I14" s="59">
        <f t="shared" si="0"/>
        <v>0</v>
      </c>
      <c r="K14" s="59">
        <f t="shared" si="1"/>
        <v>0</v>
      </c>
    </row>
    <row r="15" spans="1:11" ht="16.5" customHeight="1" x14ac:dyDescent="0.2">
      <c r="C15"/>
      <c r="I15" s="59">
        <f t="shared" si="0"/>
        <v>0</v>
      </c>
      <c r="K15" s="59">
        <f t="shared" si="1"/>
        <v>0</v>
      </c>
    </row>
    <row r="16" spans="1:11" ht="16.5" customHeight="1" x14ac:dyDescent="0.2">
      <c r="C16"/>
      <c r="I16" s="59">
        <f t="shared" si="0"/>
        <v>0</v>
      </c>
      <c r="K16" s="59">
        <f t="shared" si="1"/>
        <v>0</v>
      </c>
    </row>
    <row r="17" spans="3:11" ht="16.5" customHeight="1" x14ac:dyDescent="0.2">
      <c r="C17"/>
      <c r="I17" s="59">
        <v>0</v>
      </c>
      <c r="J17" s="59">
        <v>54000</v>
      </c>
      <c r="K17" s="59">
        <f t="shared" si="1"/>
        <v>0</v>
      </c>
    </row>
    <row r="18" spans="3:11" ht="16.5" customHeight="1" x14ac:dyDescent="0.2">
      <c r="C18"/>
      <c r="I18" s="59">
        <f t="shared" si="0"/>
        <v>0</v>
      </c>
      <c r="K18" s="59">
        <f t="shared" si="1"/>
        <v>0</v>
      </c>
    </row>
    <row r="19" spans="3:11" ht="16.5" customHeight="1" x14ac:dyDescent="0.2">
      <c r="C19"/>
      <c r="I19" s="59">
        <f t="shared" si="0"/>
        <v>0</v>
      </c>
      <c r="K19" s="59">
        <f t="shared" si="1"/>
        <v>0</v>
      </c>
    </row>
    <row r="20" spans="3:11" ht="16.5" customHeight="1" x14ac:dyDescent="0.2">
      <c r="C20"/>
      <c r="I20" s="59">
        <f t="shared" si="0"/>
        <v>0</v>
      </c>
      <c r="K20" s="59">
        <f t="shared" si="1"/>
        <v>0</v>
      </c>
    </row>
    <row r="21" spans="3:11" ht="16.5" customHeight="1" x14ac:dyDescent="0.2">
      <c r="C21"/>
      <c r="I21" s="59">
        <f t="shared" si="0"/>
        <v>0</v>
      </c>
      <c r="K21" s="59">
        <f t="shared" si="1"/>
        <v>0</v>
      </c>
    </row>
    <row r="22" spans="3:11" ht="16.5" customHeight="1" x14ac:dyDescent="0.2">
      <c r="C22"/>
      <c r="I22" s="59">
        <f t="shared" si="0"/>
        <v>0</v>
      </c>
      <c r="K22" s="59">
        <f t="shared" si="1"/>
        <v>0</v>
      </c>
    </row>
    <row r="23" spans="3:11" ht="16.5" customHeight="1" x14ac:dyDescent="0.2">
      <c r="C23"/>
      <c r="I23" s="59">
        <f t="shared" si="0"/>
        <v>0</v>
      </c>
      <c r="K23" s="59">
        <f t="shared" si="1"/>
        <v>0</v>
      </c>
    </row>
    <row r="24" spans="3:11" ht="16.5" customHeight="1" x14ac:dyDescent="0.2">
      <c r="C24"/>
      <c r="I24" s="59">
        <f t="shared" si="0"/>
        <v>0</v>
      </c>
      <c r="K24" s="59">
        <f t="shared" si="1"/>
        <v>0</v>
      </c>
    </row>
    <row r="25" spans="3:11" ht="16.5" customHeight="1" x14ac:dyDescent="0.2">
      <c r="C25"/>
      <c r="I25" s="59">
        <f t="shared" si="0"/>
        <v>0</v>
      </c>
      <c r="K25" s="59">
        <f t="shared" si="1"/>
        <v>0</v>
      </c>
    </row>
    <row r="26" spans="3:11" ht="16.5" customHeight="1" x14ac:dyDescent="0.2">
      <c r="C26"/>
      <c r="I26" s="59">
        <f>SUM(I7:I25)</f>
        <v>215138.00000000003</v>
      </c>
      <c r="J26" s="59">
        <f t="shared" ref="J26:K26" si="2">SUM(J7:J25)</f>
        <v>54000</v>
      </c>
      <c r="K26" s="59">
        <f t="shared" si="2"/>
        <v>215138.00000000003</v>
      </c>
    </row>
    <row r="27" spans="3:11" ht="16.5" customHeight="1" x14ac:dyDescent="0.2">
      <c r="C27"/>
      <c r="J27" s="58"/>
    </row>
    <row r="28" spans="3:11" ht="16.5" customHeight="1" x14ac:dyDescent="0.2">
      <c r="C28"/>
    </row>
    <row r="29" spans="3:11" ht="16.5" customHeight="1" x14ac:dyDescent="0.2">
      <c r="C29"/>
    </row>
    <row r="30" spans="3:11" ht="16.5" customHeight="1" x14ac:dyDescent="0.2">
      <c r="C30"/>
    </row>
    <row r="31" spans="3:11" ht="16.5" customHeight="1" x14ac:dyDescent="0.2">
      <c r="C31"/>
    </row>
    <row r="32" spans="3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0</v>
      </c>
      <c r="E36" s="59"/>
      <c r="F36" s="59"/>
      <c r="G36" s="59"/>
    </row>
    <row r="37" spans="1:11" ht="20.25" customHeight="1" x14ac:dyDescent="0.2">
      <c r="A37" t="s">
        <v>266</v>
      </c>
      <c r="B37" s="58">
        <v>887615</v>
      </c>
      <c r="C37"/>
    </row>
    <row r="38" spans="1:11" ht="20.25" customHeight="1" x14ac:dyDescent="0.2">
      <c r="A38" t="s">
        <v>182</v>
      </c>
      <c r="B38" s="65">
        <f>++B25+B37</f>
        <v>887615</v>
      </c>
      <c r="C38"/>
    </row>
    <row r="39" spans="1:11" ht="20.25" customHeight="1" x14ac:dyDescent="0.2">
      <c r="A39" t="s">
        <v>136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187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E27" sqref="E27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155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223</v>
      </c>
    </row>
    <row r="5" spans="1:11" ht="20.25" customHeight="1" x14ac:dyDescent="0.2">
      <c r="A5" t="s">
        <v>254</v>
      </c>
      <c r="B5" t="s">
        <v>314</v>
      </c>
      <c r="C5" s="59">
        <v>4000</v>
      </c>
      <c r="D5" s="59">
        <v>0</v>
      </c>
      <c r="E5" s="59">
        <v>78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319</v>
      </c>
      <c r="B6" s="61"/>
      <c r="C6" s="62">
        <v>4000</v>
      </c>
      <c r="D6" s="62">
        <v>0</v>
      </c>
      <c r="E6" s="62">
        <v>78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374</v>
      </c>
      <c r="B7" t="s">
        <v>373</v>
      </c>
      <c r="C7" s="59">
        <v>30250</v>
      </c>
      <c r="D7" s="59">
        <v>31762.5</v>
      </c>
      <c r="E7" s="59">
        <v>30250</v>
      </c>
      <c r="F7" s="59">
        <v>23242.587500000001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426</v>
      </c>
      <c r="B8" s="61"/>
      <c r="C8" s="62">
        <v>30250</v>
      </c>
      <c r="D8" s="62">
        <v>31762.5</v>
      </c>
      <c r="E8" s="62">
        <v>30250</v>
      </c>
      <c r="F8" s="62">
        <v>23242.587500000001</v>
      </c>
      <c r="G8" s="62">
        <v>0</v>
      </c>
      <c r="H8" s="59">
        <f t="shared" si="0"/>
        <v>0</v>
      </c>
    </row>
    <row r="9" spans="1:11" ht="20.25" customHeight="1" x14ac:dyDescent="0.2">
      <c r="A9" t="s">
        <v>176</v>
      </c>
      <c r="B9" t="s">
        <v>73</v>
      </c>
      <c r="C9" s="59">
        <v>60000</v>
      </c>
      <c r="D9" s="59">
        <v>0</v>
      </c>
      <c r="E9" s="59">
        <v>715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243</v>
      </c>
      <c r="B10" s="61"/>
      <c r="C10" s="62">
        <v>60000</v>
      </c>
      <c r="D10" s="62">
        <v>0</v>
      </c>
      <c r="E10" s="62">
        <v>715</v>
      </c>
      <c r="F10" s="62">
        <v>0</v>
      </c>
      <c r="G10" s="62">
        <v>0</v>
      </c>
      <c r="H10" s="59">
        <f t="shared" si="0"/>
        <v>0</v>
      </c>
    </row>
    <row r="11" spans="1:11" ht="20.25" customHeight="1" x14ac:dyDescent="0.2">
      <c r="A11" t="s">
        <v>227</v>
      </c>
      <c r="B11" t="s">
        <v>317</v>
      </c>
      <c r="C11" s="59">
        <v>15000</v>
      </c>
      <c r="D11" s="59">
        <v>15750</v>
      </c>
      <c r="E11" s="59">
        <v>15000</v>
      </c>
      <c r="F11" s="59">
        <v>11525.250000000002</v>
      </c>
      <c r="G11" s="59">
        <v>0</v>
      </c>
      <c r="H11" s="59">
        <f t="shared" si="0"/>
        <v>0</v>
      </c>
    </row>
    <row r="12" spans="1:11" ht="20.25" customHeight="1" x14ac:dyDescent="0.2">
      <c r="A12" s="61" t="s">
        <v>268</v>
      </c>
      <c r="B12" s="61"/>
      <c r="C12" s="62">
        <v>15000</v>
      </c>
      <c r="D12" s="62">
        <v>15750</v>
      </c>
      <c r="E12" s="62">
        <v>15000</v>
      </c>
      <c r="F12" s="62">
        <v>11525.250000000002</v>
      </c>
      <c r="G12" s="62">
        <v>0</v>
      </c>
      <c r="H12" s="59">
        <f t="shared" si="0"/>
        <v>0</v>
      </c>
      <c r="I12" s="66"/>
    </row>
    <row r="13" spans="1:11" ht="20.25" customHeight="1" x14ac:dyDescent="0.2">
      <c r="A13" t="s">
        <v>388</v>
      </c>
      <c r="B13" t="s">
        <v>387</v>
      </c>
      <c r="C13" s="59">
        <v>5000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A14" s="61" t="s">
        <v>427</v>
      </c>
      <c r="B14" s="61"/>
      <c r="C14" s="62">
        <v>5000</v>
      </c>
      <c r="D14" s="62">
        <v>0</v>
      </c>
      <c r="E14" s="62">
        <v>0</v>
      </c>
      <c r="F14" s="62">
        <v>0</v>
      </c>
      <c r="G14" s="62">
        <v>0</v>
      </c>
      <c r="H14" s="59">
        <f t="shared" si="0"/>
        <v>0</v>
      </c>
    </row>
    <row r="15" spans="1:11" ht="20.25" customHeight="1" x14ac:dyDescent="0.2">
      <c r="A15" t="s">
        <v>81</v>
      </c>
      <c r="B15" t="s">
        <v>73</v>
      </c>
      <c r="C15" s="59">
        <v>5000</v>
      </c>
      <c r="D15" s="59">
        <v>0</v>
      </c>
      <c r="E15" s="59">
        <v>0</v>
      </c>
      <c r="F15" s="59">
        <v>0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B16" t="s">
        <v>142</v>
      </c>
      <c r="C16" s="59">
        <v>239360</v>
      </c>
      <c r="D16" s="59">
        <v>187027.05</v>
      </c>
      <c r="E16" s="59">
        <v>193360</v>
      </c>
      <c r="F16" s="59">
        <v>195810.90663750001</v>
      </c>
      <c r="G16" s="59">
        <v>0</v>
      </c>
      <c r="H16" s="59">
        <f t="shared" si="0"/>
        <v>0</v>
      </c>
    </row>
    <row r="17" spans="1:8" ht="20.25" customHeight="1" x14ac:dyDescent="0.2">
      <c r="A17" s="61" t="s">
        <v>245</v>
      </c>
      <c r="B17" s="61"/>
      <c r="C17" s="62">
        <v>244360</v>
      </c>
      <c r="D17" s="62">
        <v>187027.05</v>
      </c>
      <c r="E17" s="62">
        <v>193360</v>
      </c>
      <c r="F17" s="62">
        <v>195810.90663750001</v>
      </c>
      <c r="G17" s="62">
        <v>0</v>
      </c>
      <c r="H17" s="59">
        <f t="shared" si="0"/>
        <v>0</v>
      </c>
    </row>
    <row r="18" spans="1:8" ht="20.25" customHeight="1" x14ac:dyDescent="0.2">
      <c r="A18" t="s">
        <v>80</v>
      </c>
      <c r="B18" t="s">
        <v>142</v>
      </c>
      <c r="C18" s="59">
        <v>49152</v>
      </c>
      <c r="D18" s="59">
        <v>15876</v>
      </c>
      <c r="E18" s="59">
        <v>35299</v>
      </c>
      <c r="F18" s="59">
        <v>15841.980000000003</v>
      </c>
      <c r="G18" s="59">
        <v>0</v>
      </c>
      <c r="H18" s="59">
        <f t="shared" si="0"/>
        <v>0</v>
      </c>
    </row>
    <row r="19" spans="1:8" ht="20.25" customHeight="1" x14ac:dyDescent="0.2">
      <c r="B19" t="s">
        <v>300</v>
      </c>
      <c r="C19" s="59">
        <v>25000</v>
      </c>
      <c r="D19" s="59">
        <v>0</v>
      </c>
      <c r="E19" s="59">
        <v>122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157</v>
      </c>
      <c r="B20" s="61"/>
      <c r="C20" s="62">
        <v>74152</v>
      </c>
      <c r="D20" s="62">
        <v>15876</v>
      </c>
      <c r="E20" s="62">
        <v>35421</v>
      </c>
      <c r="F20" s="62">
        <v>15841.980000000003</v>
      </c>
      <c r="G20" s="62">
        <v>0</v>
      </c>
      <c r="H20" s="59">
        <f t="shared" si="0"/>
        <v>0</v>
      </c>
    </row>
    <row r="21" spans="1:8" ht="20.25" customHeight="1" x14ac:dyDescent="0.2">
      <c r="A21" t="s">
        <v>121</v>
      </c>
      <c r="B21" t="s">
        <v>411</v>
      </c>
      <c r="C21" s="59">
        <v>20000</v>
      </c>
      <c r="D21" s="59">
        <v>1827</v>
      </c>
      <c r="E21" s="59">
        <v>2000</v>
      </c>
      <c r="F21" s="59">
        <v>1965.2856300000001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193</v>
      </c>
      <c r="B22" s="61"/>
      <c r="C22" s="62">
        <v>20000</v>
      </c>
      <c r="D22" s="62">
        <v>1827</v>
      </c>
      <c r="E22" s="62">
        <v>2000</v>
      </c>
      <c r="F22" s="62">
        <v>1965.2856300000001</v>
      </c>
      <c r="G22" s="62">
        <v>0</v>
      </c>
      <c r="H22" s="59">
        <f t="shared" si="0"/>
        <v>0</v>
      </c>
    </row>
    <row r="23" spans="1:8" ht="20.25" customHeight="1" x14ac:dyDescent="0.2">
      <c r="A23" t="s">
        <v>324</v>
      </c>
      <c r="B23" t="s">
        <v>373</v>
      </c>
      <c r="C23" s="59">
        <v>4100</v>
      </c>
      <c r="D23" s="59">
        <v>0</v>
      </c>
      <c r="E23" s="59">
        <v>4100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428</v>
      </c>
      <c r="B24" s="61"/>
      <c r="C24" s="62">
        <v>4100</v>
      </c>
      <c r="D24" s="62">
        <v>0</v>
      </c>
      <c r="E24" s="62">
        <v>4100</v>
      </c>
      <c r="F24" s="62">
        <v>0</v>
      </c>
      <c r="G24" s="62">
        <v>0</v>
      </c>
      <c r="H24" s="59">
        <f t="shared" si="0"/>
        <v>0</v>
      </c>
    </row>
    <row r="25" spans="1:8" ht="20.25" customHeight="1" x14ac:dyDescent="0.2">
      <c r="A25" t="s">
        <v>150</v>
      </c>
      <c r="B25" t="s">
        <v>140</v>
      </c>
      <c r="C25" s="59">
        <v>10000</v>
      </c>
      <c r="D25" s="59">
        <v>0</v>
      </c>
      <c r="E25" s="59">
        <v>0</v>
      </c>
      <c r="F25" s="59">
        <v>0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429</v>
      </c>
      <c r="B26" s="61"/>
      <c r="C26" s="62">
        <v>10000</v>
      </c>
      <c r="D26" s="62">
        <v>0</v>
      </c>
      <c r="E26" s="62">
        <v>0</v>
      </c>
      <c r="F26" s="62">
        <v>0</v>
      </c>
      <c r="G26" s="62">
        <v>0</v>
      </c>
      <c r="H26" s="59">
        <f t="shared" si="0"/>
        <v>0</v>
      </c>
    </row>
    <row r="27" spans="1:8" ht="20.25" customHeight="1" x14ac:dyDescent="0.2">
      <c r="A27" t="s">
        <v>88</v>
      </c>
      <c r="B27" t="s">
        <v>110</v>
      </c>
      <c r="C27" s="59">
        <v>15000</v>
      </c>
      <c r="D27" s="59">
        <v>0</v>
      </c>
      <c r="E27" s="59">
        <v>15000</v>
      </c>
      <c r="F27" s="59">
        <v>18649.949999999997</v>
      </c>
      <c r="G27" s="59">
        <v>0</v>
      </c>
      <c r="H27" s="59">
        <f t="shared" si="0"/>
        <v>0</v>
      </c>
    </row>
    <row r="28" spans="1:8" ht="20.25" customHeight="1" x14ac:dyDescent="0.2">
      <c r="A28" s="61" t="s">
        <v>194</v>
      </c>
      <c r="B28" s="61"/>
      <c r="C28" s="62">
        <v>15000</v>
      </c>
      <c r="D28" s="62">
        <v>0</v>
      </c>
      <c r="E28" s="62">
        <v>15000</v>
      </c>
      <c r="F28" s="62">
        <v>18649.949999999997</v>
      </c>
      <c r="G28" s="62">
        <v>0</v>
      </c>
      <c r="H28" s="59">
        <f t="shared" si="0"/>
        <v>0</v>
      </c>
    </row>
    <row r="29" spans="1:8" ht="20.25" customHeight="1" x14ac:dyDescent="0.2">
      <c r="A29" t="s">
        <v>96</v>
      </c>
      <c r="C29" s="59">
        <v>481862</v>
      </c>
      <c r="D29" s="59">
        <v>252242.55</v>
      </c>
      <c r="E29" s="59">
        <v>295924</v>
      </c>
      <c r="F29" s="59">
        <v>267035.9597675</v>
      </c>
      <c r="G29" s="59">
        <v>0</v>
      </c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0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155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174</v>
      </c>
      <c r="G4" t="s">
        <v>158</v>
      </c>
      <c r="H4" t="s">
        <v>143</v>
      </c>
    </row>
    <row r="5" spans="1:11" ht="20.25" customHeight="1" x14ac:dyDescent="0.2">
      <c r="A5" t="s">
        <v>254</v>
      </c>
      <c r="B5" t="s">
        <v>252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319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134</v>
      </c>
      <c r="B7" t="s">
        <v>222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271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176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243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172</v>
      </c>
      <c r="B11" t="s">
        <v>214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257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316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244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227</v>
      </c>
      <c r="B15" t="s">
        <v>317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268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141</v>
      </c>
      <c r="B17" s="72" t="s">
        <v>175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269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142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245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142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305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157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306</v>
      </c>
      <c r="B26" t="s">
        <v>305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320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121</v>
      </c>
      <c r="B28" t="s">
        <v>110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112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318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193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131</v>
      </c>
      <c r="B32" s="72" t="s">
        <v>175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214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270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229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235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246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186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199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206</v>
      </c>
      <c r="B40" t="s">
        <v>110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210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110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194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128</v>
      </c>
      <c r="B44" t="s">
        <v>110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151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247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181</v>
      </c>
      <c r="B47" s="72" t="s">
        <v>229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295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zoomScale="85" zoomScaleNormal="85" workbookViewId="0">
      <selection activeCell="H56" sqref="H56"/>
    </sheetView>
  </sheetViews>
  <sheetFormatPr defaultRowHeight="14.25" x14ac:dyDescent="0.2"/>
  <cols>
    <col min="1" max="1" width="35.375" customWidth="1"/>
    <col min="2" max="2" width="24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155</v>
      </c>
    </row>
    <row r="2" spans="1:17" x14ac:dyDescent="0.2">
      <c r="A2" s="57" t="s">
        <v>29</v>
      </c>
      <c r="B2" t="s">
        <v>155</v>
      </c>
      <c r="D2">
        <v>12</v>
      </c>
      <c r="I2" t="s">
        <v>217</v>
      </c>
      <c r="J2" t="s">
        <v>223</v>
      </c>
      <c r="K2" t="s">
        <v>216</v>
      </c>
      <c r="P2" t="s">
        <v>218</v>
      </c>
    </row>
    <row r="4" spans="1:17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174</v>
      </c>
      <c r="G4" t="s">
        <v>158</v>
      </c>
      <c r="H4" t="s">
        <v>143</v>
      </c>
    </row>
    <row r="5" spans="1:17" ht="20.25" customHeight="1" x14ac:dyDescent="0.2">
      <c r="A5" t="s">
        <v>287</v>
      </c>
      <c r="B5" t="s">
        <v>404</v>
      </c>
      <c r="C5" s="59">
        <v>10000</v>
      </c>
      <c r="D5" s="59">
        <v>0</v>
      </c>
      <c r="E5" s="59">
        <v>0</v>
      </c>
      <c r="F5" s="59">
        <v>0</v>
      </c>
      <c r="G5" s="59">
        <v>0</v>
      </c>
      <c r="H5" s="59">
        <v>0</v>
      </c>
      <c r="I5" s="59">
        <f>H5</f>
        <v>0</v>
      </c>
    </row>
    <row r="6" spans="1:17" ht="20.25" customHeight="1" x14ac:dyDescent="0.2">
      <c r="A6" s="61" t="s">
        <v>547</v>
      </c>
      <c r="B6" s="61"/>
      <c r="C6" s="62">
        <v>10000</v>
      </c>
      <c r="D6" s="62">
        <v>0</v>
      </c>
      <c r="E6" s="62">
        <v>0</v>
      </c>
      <c r="F6" s="62">
        <v>0</v>
      </c>
      <c r="G6" s="62">
        <v>0</v>
      </c>
      <c r="H6" s="62">
        <v>0</v>
      </c>
      <c r="I6" s="59"/>
    </row>
    <row r="7" spans="1:17" ht="20.25" customHeight="1" x14ac:dyDescent="0.2">
      <c r="A7" t="s">
        <v>176</v>
      </c>
      <c r="B7" t="s">
        <v>73</v>
      </c>
      <c r="C7" s="59">
        <v>195000</v>
      </c>
      <c r="D7" s="59">
        <v>110250</v>
      </c>
      <c r="E7" s="59">
        <v>155000</v>
      </c>
      <c r="F7" s="59">
        <v>146196.04999999999</v>
      </c>
      <c r="G7" s="59">
        <v>118603.44999999997</v>
      </c>
      <c r="H7" s="59">
        <v>27592.600000000006</v>
      </c>
      <c r="I7" s="59">
        <f t="shared" ref="I7:I68" si="0">H7</f>
        <v>27592.600000000006</v>
      </c>
      <c r="J7" s="59"/>
    </row>
    <row r="8" spans="1:17" ht="20.25" customHeight="1" x14ac:dyDescent="0.2">
      <c r="A8" s="61" t="s">
        <v>243</v>
      </c>
      <c r="B8" s="61"/>
      <c r="C8" s="62">
        <v>195000</v>
      </c>
      <c r="D8" s="62">
        <v>110250</v>
      </c>
      <c r="E8" s="62">
        <v>155000</v>
      </c>
      <c r="F8" s="62">
        <v>146196.04999999999</v>
      </c>
      <c r="G8" s="62">
        <v>118603.44999999997</v>
      </c>
      <c r="H8" s="62">
        <v>27592.600000000006</v>
      </c>
      <c r="I8" s="59">
        <f t="shared" si="0"/>
        <v>27592.600000000006</v>
      </c>
      <c r="J8" s="59"/>
    </row>
    <row r="9" spans="1:17" ht="20.25" customHeight="1" x14ac:dyDescent="0.2">
      <c r="A9" t="s">
        <v>113</v>
      </c>
      <c r="B9" t="s">
        <v>142</v>
      </c>
      <c r="C9" s="59">
        <v>5040</v>
      </c>
      <c r="D9" s="59">
        <v>5292</v>
      </c>
      <c r="E9" s="59">
        <v>5040</v>
      </c>
      <c r="F9" s="59">
        <v>4999.0247999999992</v>
      </c>
      <c r="G9" s="59">
        <v>4999.0247999999992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321</v>
      </c>
      <c r="B10" s="61"/>
      <c r="C10" s="62">
        <v>5040</v>
      </c>
      <c r="D10" s="62">
        <v>5292</v>
      </c>
      <c r="E10" s="62">
        <v>5040</v>
      </c>
      <c r="F10" s="62">
        <v>4999.0247999999992</v>
      </c>
      <c r="G10" s="62">
        <v>4999.0247999999992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172</v>
      </c>
      <c r="B11" t="s">
        <v>137</v>
      </c>
      <c r="C11" s="59">
        <v>30000</v>
      </c>
      <c r="D11" s="59">
        <v>31500</v>
      </c>
      <c r="E11" s="59">
        <v>30000</v>
      </c>
      <c r="F11" s="59">
        <v>26403.3</v>
      </c>
      <c r="G11" s="59">
        <v>26403.3</v>
      </c>
      <c r="H11" s="59">
        <v>0</v>
      </c>
      <c r="I11" s="59"/>
    </row>
    <row r="12" spans="1:17" ht="20.25" customHeight="1" x14ac:dyDescent="0.2">
      <c r="B12" t="s">
        <v>316</v>
      </c>
      <c r="C12" s="59">
        <v>40000</v>
      </c>
      <c r="D12" s="59">
        <v>11182.5</v>
      </c>
      <c r="E12" s="59">
        <v>37500</v>
      </c>
      <c r="F12" s="59">
        <v>9216.9519749999999</v>
      </c>
      <c r="G12" s="59">
        <v>9216.9519749999999</v>
      </c>
      <c r="H12" s="59">
        <v>0</v>
      </c>
      <c r="I12" s="59">
        <f t="shared" si="0"/>
        <v>0</v>
      </c>
    </row>
    <row r="13" spans="1:17" ht="20.25" customHeight="1" x14ac:dyDescent="0.2">
      <c r="B13" t="s">
        <v>257</v>
      </c>
      <c r="C13" s="59">
        <v>5000</v>
      </c>
      <c r="D13" s="59">
        <v>0</v>
      </c>
      <c r="E13" s="59">
        <v>5000</v>
      </c>
      <c r="F13" s="59">
        <v>0</v>
      </c>
      <c r="G13" s="59">
        <v>0</v>
      </c>
      <c r="H13" s="59">
        <v>0</v>
      </c>
      <c r="I13" s="59"/>
    </row>
    <row r="14" spans="1:17" ht="20.25" customHeight="1" x14ac:dyDescent="0.2">
      <c r="A14" s="61" t="s">
        <v>244</v>
      </c>
      <c r="B14" s="61"/>
      <c r="C14" s="62">
        <v>75000</v>
      </c>
      <c r="D14" s="62">
        <v>42682.5</v>
      </c>
      <c r="E14" s="62">
        <v>72500</v>
      </c>
      <c r="F14" s="62">
        <v>35620.251974999999</v>
      </c>
      <c r="G14" s="62">
        <v>35620.251974999999</v>
      </c>
      <c r="H14" s="62">
        <v>0</v>
      </c>
      <c r="I14" s="59">
        <f t="shared" si="0"/>
        <v>0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227</v>
      </c>
      <c r="B15" t="s">
        <v>317</v>
      </c>
      <c r="C15" s="59">
        <v>10000</v>
      </c>
      <c r="D15" s="59">
        <v>10500</v>
      </c>
      <c r="E15" s="59">
        <v>10000</v>
      </c>
      <c r="F15" s="59">
        <v>7683.5000000000009</v>
      </c>
      <c r="G15" s="59">
        <v>7683.5000000000009</v>
      </c>
      <c r="H15" s="59">
        <v>0</v>
      </c>
      <c r="I15" s="59"/>
    </row>
    <row r="16" spans="1:17" ht="20.25" customHeight="1" x14ac:dyDescent="0.2">
      <c r="A16" s="61" t="s">
        <v>268</v>
      </c>
      <c r="B16" s="61"/>
      <c r="C16" s="62">
        <v>10000</v>
      </c>
      <c r="D16" s="62">
        <v>10500</v>
      </c>
      <c r="E16" s="62">
        <v>10000</v>
      </c>
      <c r="F16" s="62">
        <v>7683.5000000000009</v>
      </c>
      <c r="G16" s="62">
        <v>7683.5000000000009</v>
      </c>
      <c r="H16" s="62">
        <v>0</v>
      </c>
      <c r="I16" s="59">
        <f t="shared" si="0"/>
        <v>0</v>
      </c>
    </row>
    <row r="17" spans="1:17" ht="20.25" customHeight="1" x14ac:dyDescent="0.2">
      <c r="A17" t="s">
        <v>531</v>
      </c>
      <c r="B17" t="s">
        <v>523</v>
      </c>
      <c r="C17" s="59">
        <v>5000</v>
      </c>
      <c r="D17" s="59">
        <v>0</v>
      </c>
      <c r="E17" s="59">
        <v>5000</v>
      </c>
      <c r="F17" s="59">
        <v>0</v>
      </c>
      <c r="G17" s="59">
        <v>0</v>
      </c>
      <c r="H17" s="59">
        <v>0</v>
      </c>
      <c r="I17" s="59">
        <f t="shared" si="0"/>
        <v>0</v>
      </c>
    </row>
    <row r="18" spans="1:17" ht="20.25" customHeight="1" x14ac:dyDescent="0.2">
      <c r="A18" s="61" t="s">
        <v>548</v>
      </c>
      <c r="B18" s="61"/>
      <c r="C18" s="62">
        <v>5000</v>
      </c>
      <c r="D18" s="62">
        <v>0</v>
      </c>
      <c r="E18" s="62">
        <v>5000</v>
      </c>
      <c r="F18" s="62">
        <v>0</v>
      </c>
      <c r="G18" s="62">
        <v>0</v>
      </c>
      <c r="H18" s="62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A19" t="s">
        <v>81</v>
      </c>
      <c r="B19" t="s">
        <v>85</v>
      </c>
      <c r="C19" s="59">
        <v>210000</v>
      </c>
      <c r="D19" s="59">
        <v>145509</v>
      </c>
      <c r="E19" s="59">
        <v>190000</v>
      </c>
      <c r="F19" s="59">
        <v>151897.10921000002</v>
      </c>
      <c r="G19" s="59">
        <v>151897.10921000002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B20" t="s">
        <v>142</v>
      </c>
      <c r="C20" s="59">
        <v>227120</v>
      </c>
      <c r="D20" s="59">
        <v>179019.75</v>
      </c>
      <c r="E20" s="59">
        <v>201680</v>
      </c>
      <c r="F20" s="59">
        <v>178662.06806250001</v>
      </c>
      <c r="G20" s="59">
        <v>87540.568062499995</v>
      </c>
      <c r="H20" s="59">
        <v>91121.5</v>
      </c>
      <c r="I20" s="59">
        <f t="shared" si="0"/>
        <v>91121.5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B21" t="s">
        <v>373</v>
      </c>
      <c r="C21" s="59">
        <v>9200</v>
      </c>
      <c r="D21" s="59">
        <v>9510.9</v>
      </c>
      <c r="E21" s="59">
        <v>9058</v>
      </c>
      <c r="F21" s="59">
        <v>8478.1974200000004</v>
      </c>
      <c r="G21" s="59">
        <v>8478.1974200000004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245</v>
      </c>
      <c r="B22" s="61"/>
      <c r="C22" s="62">
        <v>446320</v>
      </c>
      <c r="D22" s="62">
        <v>334039.65000000002</v>
      </c>
      <c r="E22" s="62">
        <v>400738</v>
      </c>
      <c r="F22" s="62">
        <v>339037.37469249999</v>
      </c>
      <c r="G22" s="62">
        <v>247915.87469250002</v>
      </c>
      <c r="H22" s="62">
        <v>91121.5</v>
      </c>
      <c r="I22" s="59">
        <f t="shared" si="0"/>
        <v>91121.5</v>
      </c>
      <c r="K22" s="59"/>
      <c r="L22" s="59"/>
      <c r="M22" s="59"/>
    </row>
    <row r="23" spans="1:17" ht="20.25" customHeight="1" x14ac:dyDescent="0.2">
      <c r="A23" t="s">
        <v>80</v>
      </c>
      <c r="B23" t="s">
        <v>142</v>
      </c>
      <c r="C23" s="59">
        <v>126109</v>
      </c>
      <c r="D23" s="59">
        <v>132414.45000000001</v>
      </c>
      <c r="E23" s="59">
        <v>126109</v>
      </c>
      <c r="F23" s="59">
        <v>131977.17445000002</v>
      </c>
      <c r="G23" s="59">
        <v>27202.174449999999</v>
      </c>
      <c r="H23" s="59">
        <v>104775.00000000001</v>
      </c>
      <c r="I23" s="59"/>
      <c r="J23" s="63"/>
      <c r="K23" s="68"/>
      <c r="L23" s="68"/>
      <c r="M23" s="68"/>
      <c r="P23" s="60"/>
    </row>
    <row r="24" spans="1:17" ht="20.25" customHeight="1" x14ac:dyDescent="0.2">
      <c r="B24" t="s">
        <v>108</v>
      </c>
      <c r="C24" s="59">
        <v>26000</v>
      </c>
      <c r="D24" s="59">
        <v>18900</v>
      </c>
      <c r="E24" s="59">
        <v>22000</v>
      </c>
      <c r="F24" s="59">
        <v>19865.34</v>
      </c>
      <c r="G24" s="59">
        <v>0</v>
      </c>
      <c r="H24" s="59">
        <v>19865.34</v>
      </c>
      <c r="I24" s="59">
        <f t="shared" si="0"/>
        <v>19865.34</v>
      </c>
    </row>
    <row r="25" spans="1:17" ht="20.25" customHeight="1" x14ac:dyDescent="0.2">
      <c r="B25" t="s">
        <v>300</v>
      </c>
      <c r="C25" s="59">
        <v>100000</v>
      </c>
      <c r="D25" s="59">
        <v>21000</v>
      </c>
      <c r="E25" s="59">
        <v>45000</v>
      </c>
      <c r="F25" s="59">
        <v>21513.800000000003</v>
      </c>
      <c r="G25" s="59">
        <v>20565.900000000001</v>
      </c>
      <c r="H25" s="59">
        <v>947.90000000000146</v>
      </c>
      <c r="I25" s="59"/>
    </row>
    <row r="26" spans="1:17" ht="20.25" customHeight="1" x14ac:dyDescent="0.2">
      <c r="B26" t="s">
        <v>574</v>
      </c>
      <c r="C26" s="59">
        <v>5000</v>
      </c>
      <c r="D26" s="59">
        <v>5250</v>
      </c>
      <c r="E26" s="59">
        <v>5000</v>
      </c>
      <c r="F26" s="59">
        <v>5518.15</v>
      </c>
      <c r="G26" s="59">
        <v>5518.15</v>
      </c>
      <c r="H26" s="59">
        <v>0</v>
      </c>
      <c r="I26" s="59">
        <f t="shared" si="0"/>
        <v>0</v>
      </c>
    </row>
    <row r="27" spans="1:17" ht="20.25" customHeight="1" x14ac:dyDescent="0.2">
      <c r="A27" s="61" t="s">
        <v>157</v>
      </c>
      <c r="B27" s="61"/>
      <c r="C27" s="62">
        <v>257109</v>
      </c>
      <c r="D27" s="62">
        <v>177564.45</v>
      </c>
      <c r="E27" s="62">
        <v>198109</v>
      </c>
      <c r="F27" s="62">
        <v>178874.46445</v>
      </c>
      <c r="G27" s="62">
        <v>53286.224450000002</v>
      </c>
      <c r="H27" s="62">
        <v>125588.24000000002</v>
      </c>
      <c r="I27" s="59"/>
    </row>
    <row r="28" spans="1:17" ht="20.25" customHeight="1" x14ac:dyDescent="0.2">
      <c r="A28" t="s">
        <v>121</v>
      </c>
      <c r="B28" t="s">
        <v>108</v>
      </c>
      <c r="C28" s="59">
        <v>4000</v>
      </c>
      <c r="D28" s="59">
        <v>0</v>
      </c>
      <c r="E28" s="59">
        <v>0</v>
      </c>
      <c r="F28" s="59">
        <v>0</v>
      </c>
      <c r="G28" s="59">
        <v>0</v>
      </c>
      <c r="H28" s="59">
        <v>0</v>
      </c>
      <c r="I28" s="59">
        <f t="shared" si="0"/>
        <v>0</v>
      </c>
    </row>
    <row r="29" spans="1:17" ht="20.25" customHeight="1" x14ac:dyDescent="0.2">
      <c r="B29" t="s">
        <v>325</v>
      </c>
      <c r="C29" s="59">
        <v>5000</v>
      </c>
      <c r="D29" s="59">
        <v>0</v>
      </c>
      <c r="E29" s="59">
        <v>0</v>
      </c>
      <c r="F29" s="59">
        <v>0</v>
      </c>
      <c r="G29" s="59">
        <v>0</v>
      </c>
      <c r="H29" s="59">
        <v>0</v>
      </c>
      <c r="I29" s="59">
        <f t="shared" si="0"/>
        <v>0</v>
      </c>
    </row>
    <row r="30" spans="1:17" ht="20.25" customHeight="1" x14ac:dyDescent="0.2">
      <c r="B30" t="s">
        <v>411</v>
      </c>
      <c r="C30" s="59">
        <v>30000</v>
      </c>
      <c r="D30" s="59">
        <v>31500</v>
      </c>
      <c r="E30" s="59">
        <v>30000</v>
      </c>
      <c r="F30" s="59">
        <v>32270.700000000004</v>
      </c>
      <c r="G30" s="59">
        <v>32270.700000000004</v>
      </c>
      <c r="H30" s="59">
        <v>0</v>
      </c>
      <c r="I30" s="59">
        <f t="shared" si="0"/>
        <v>0</v>
      </c>
    </row>
    <row r="31" spans="1:17" ht="20.25" customHeight="1" x14ac:dyDescent="0.2">
      <c r="B31" t="s">
        <v>591</v>
      </c>
      <c r="C31" s="59">
        <v>1000</v>
      </c>
      <c r="D31" s="59">
        <v>0</v>
      </c>
      <c r="E31" s="59">
        <v>1000</v>
      </c>
      <c r="F31" s="59">
        <v>1103.6299999999999</v>
      </c>
      <c r="G31" s="59">
        <v>1103.6299999999999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A32" s="61" t="s">
        <v>193</v>
      </c>
      <c r="B32" s="61"/>
      <c r="C32" s="62">
        <v>40000</v>
      </c>
      <c r="D32" s="62">
        <v>31500</v>
      </c>
      <c r="E32" s="62">
        <v>31000</v>
      </c>
      <c r="F32" s="62">
        <v>33374.33</v>
      </c>
      <c r="G32" s="62">
        <v>33374.33</v>
      </c>
      <c r="H32" s="62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A33" t="s">
        <v>131</v>
      </c>
      <c r="B33" t="s">
        <v>214</v>
      </c>
      <c r="C33" s="59">
        <v>20000</v>
      </c>
      <c r="D33" s="59">
        <v>21000</v>
      </c>
      <c r="E33" s="59">
        <v>20000</v>
      </c>
      <c r="F33" s="59">
        <v>19837.400000000001</v>
      </c>
      <c r="G33" s="59">
        <v>19837.400000000001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B34" t="s">
        <v>565</v>
      </c>
      <c r="C34" s="59">
        <v>1500</v>
      </c>
      <c r="D34" s="59">
        <v>0</v>
      </c>
      <c r="E34" s="59">
        <v>0</v>
      </c>
      <c r="F34" s="59">
        <v>0</v>
      </c>
      <c r="G34" s="59">
        <v>0</v>
      </c>
      <c r="H34" s="59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s="61" t="s">
        <v>270</v>
      </c>
      <c r="B35" s="61"/>
      <c r="C35" s="62">
        <v>21500</v>
      </c>
      <c r="D35" s="62">
        <v>21000</v>
      </c>
      <c r="E35" s="62">
        <v>20000</v>
      </c>
      <c r="F35" s="62">
        <v>19837.400000000001</v>
      </c>
      <c r="G35" s="62">
        <v>19837.400000000001</v>
      </c>
      <c r="H35" s="62">
        <v>0</v>
      </c>
      <c r="I35" s="59">
        <f t="shared" si="0"/>
        <v>0</v>
      </c>
    </row>
    <row r="36" spans="1:16" ht="20.25" customHeight="1" x14ac:dyDescent="0.2">
      <c r="A36" t="s">
        <v>579</v>
      </c>
      <c r="B36" t="s">
        <v>577</v>
      </c>
      <c r="C36" s="59">
        <v>10000</v>
      </c>
      <c r="D36" s="59">
        <v>10500</v>
      </c>
      <c r="E36" s="59">
        <v>10000</v>
      </c>
      <c r="F36" s="59">
        <v>10756.900000000001</v>
      </c>
      <c r="G36" s="59">
        <v>0</v>
      </c>
      <c r="H36" s="59">
        <v>10756.900000000001</v>
      </c>
      <c r="I36" s="59">
        <f t="shared" si="0"/>
        <v>10756.900000000001</v>
      </c>
    </row>
    <row r="37" spans="1:16" ht="20.25" customHeight="1" x14ac:dyDescent="0.2">
      <c r="A37" s="61" t="s">
        <v>586</v>
      </c>
      <c r="B37" s="61"/>
      <c r="C37" s="62">
        <v>10000</v>
      </c>
      <c r="D37" s="62">
        <v>10500</v>
      </c>
      <c r="E37" s="62">
        <v>10000</v>
      </c>
      <c r="F37" s="62">
        <v>10756.900000000001</v>
      </c>
      <c r="G37" s="62">
        <v>0</v>
      </c>
      <c r="H37" s="62">
        <v>10756.900000000001</v>
      </c>
      <c r="I37" s="59">
        <f t="shared" si="0"/>
        <v>10756.900000000001</v>
      </c>
    </row>
    <row r="38" spans="1:16" ht="20.25" customHeight="1" x14ac:dyDescent="0.2">
      <c r="A38" t="s">
        <v>99</v>
      </c>
      <c r="B38" t="s">
        <v>93</v>
      </c>
      <c r="C38" s="59">
        <v>100000</v>
      </c>
      <c r="D38" s="59">
        <v>18708.900000000001</v>
      </c>
      <c r="E38" s="59">
        <v>50000</v>
      </c>
      <c r="F38" s="59">
        <v>20124.976641000001</v>
      </c>
      <c r="G38" s="59">
        <v>12962</v>
      </c>
      <c r="H38" s="59">
        <v>7162.9766410000011</v>
      </c>
      <c r="I38" s="59">
        <f t="shared" si="0"/>
        <v>7162.9766410000011</v>
      </c>
    </row>
    <row r="39" spans="1:16" ht="20.25" customHeight="1" x14ac:dyDescent="0.2">
      <c r="A39" s="61" t="s">
        <v>263</v>
      </c>
      <c r="B39" s="61"/>
      <c r="C39" s="62">
        <v>100000</v>
      </c>
      <c r="D39" s="62">
        <v>18708.900000000001</v>
      </c>
      <c r="E39" s="62">
        <v>50000</v>
      </c>
      <c r="F39" s="62">
        <v>20124.976641000001</v>
      </c>
      <c r="G39" s="62">
        <v>12962</v>
      </c>
      <c r="H39" s="62">
        <v>7162.9766410000011</v>
      </c>
      <c r="I39" s="59">
        <f t="shared" si="0"/>
        <v>7162.9766410000011</v>
      </c>
      <c r="J39" s="59"/>
    </row>
    <row r="40" spans="1:16" ht="20.25" customHeight="1" x14ac:dyDescent="0.2">
      <c r="A40" t="s">
        <v>83</v>
      </c>
      <c r="B40" t="s">
        <v>229</v>
      </c>
      <c r="C40" s="59">
        <v>30000</v>
      </c>
      <c r="D40" s="59">
        <v>31500</v>
      </c>
      <c r="E40" s="59">
        <v>30000</v>
      </c>
      <c r="F40" s="59">
        <v>29756.100000000002</v>
      </c>
      <c r="G40" s="59">
        <v>25382</v>
      </c>
      <c r="H40" s="59">
        <v>4374.1000000000022</v>
      </c>
      <c r="I40" s="59">
        <f t="shared" si="0"/>
        <v>4374.1000000000022</v>
      </c>
    </row>
    <row r="41" spans="1:16" ht="20.25" customHeight="1" x14ac:dyDescent="0.2">
      <c r="B41" t="s">
        <v>235</v>
      </c>
      <c r="C41" s="59">
        <v>30000</v>
      </c>
      <c r="D41" s="59">
        <v>31500</v>
      </c>
      <c r="E41" s="59">
        <v>30000</v>
      </c>
      <c r="F41" s="59">
        <v>29756.100000000002</v>
      </c>
      <c r="G41" s="59">
        <v>0</v>
      </c>
      <c r="H41" s="59">
        <v>29756.100000000002</v>
      </c>
      <c r="I41" s="59"/>
    </row>
    <row r="42" spans="1:16" ht="20.25" customHeight="1" x14ac:dyDescent="0.2">
      <c r="B42" t="s">
        <v>407</v>
      </c>
      <c r="C42" s="59">
        <v>20000</v>
      </c>
      <c r="D42" s="59">
        <v>21000</v>
      </c>
      <c r="E42" s="59">
        <v>20000</v>
      </c>
      <c r="F42" s="59">
        <v>22072.6</v>
      </c>
      <c r="G42" s="59">
        <v>22072.6</v>
      </c>
      <c r="H42" s="59">
        <v>0</v>
      </c>
      <c r="I42" s="59">
        <f t="shared" si="0"/>
        <v>0</v>
      </c>
    </row>
    <row r="43" spans="1:16" ht="20.25" customHeight="1" x14ac:dyDescent="0.2">
      <c r="A43" s="61" t="s">
        <v>246</v>
      </c>
      <c r="B43" s="61"/>
      <c r="C43" s="62">
        <v>80000</v>
      </c>
      <c r="D43" s="62">
        <v>84000</v>
      </c>
      <c r="E43" s="62">
        <v>80000</v>
      </c>
      <c r="F43" s="62">
        <v>81584.800000000003</v>
      </c>
      <c r="G43" s="62">
        <v>47454.6</v>
      </c>
      <c r="H43" s="62">
        <v>34130.200000000004</v>
      </c>
      <c r="I43" s="59"/>
    </row>
    <row r="44" spans="1:16" ht="20.25" customHeight="1" x14ac:dyDescent="0.2">
      <c r="A44" t="s">
        <v>84</v>
      </c>
      <c r="B44" t="s">
        <v>186</v>
      </c>
      <c r="C44" s="59">
        <v>8000</v>
      </c>
      <c r="D44" s="59">
        <v>8400</v>
      </c>
      <c r="E44" s="59">
        <v>8000</v>
      </c>
      <c r="F44" s="59">
        <v>9499.6</v>
      </c>
      <c r="G44" s="59">
        <v>1765</v>
      </c>
      <c r="H44" s="59">
        <v>7734.6</v>
      </c>
      <c r="I44" s="59">
        <f t="shared" si="0"/>
        <v>7734.6</v>
      </c>
    </row>
    <row r="45" spans="1:16" ht="20.25" customHeight="1" x14ac:dyDescent="0.2">
      <c r="A45" s="61" t="s">
        <v>199</v>
      </c>
      <c r="B45" s="61"/>
      <c r="C45" s="62">
        <v>8000</v>
      </c>
      <c r="D45" s="62">
        <v>8400</v>
      </c>
      <c r="E45" s="62">
        <v>8000</v>
      </c>
      <c r="F45" s="62">
        <v>9499.6</v>
      </c>
      <c r="G45" s="62">
        <v>1765</v>
      </c>
      <c r="H45" s="62">
        <v>7734.6</v>
      </c>
      <c r="I45" s="59">
        <f t="shared" si="0"/>
        <v>7734.6</v>
      </c>
    </row>
    <row r="46" spans="1:16" ht="20.25" customHeight="1" x14ac:dyDescent="0.2">
      <c r="A46" t="s">
        <v>150</v>
      </c>
      <c r="B46" t="s">
        <v>140</v>
      </c>
      <c r="C46" s="59">
        <v>5000</v>
      </c>
      <c r="D46" s="59">
        <v>0</v>
      </c>
      <c r="E46" s="59">
        <v>0</v>
      </c>
      <c r="F46" s="59">
        <v>0</v>
      </c>
      <c r="G46" s="59">
        <v>0</v>
      </c>
      <c r="H46" s="59">
        <v>0</v>
      </c>
      <c r="I46" s="69"/>
      <c r="J46" s="69">
        <v>74000</v>
      </c>
    </row>
    <row r="47" spans="1:16" ht="20.25" customHeight="1" x14ac:dyDescent="0.2">
      <c r="A47" s="61" t="s">
        <v>429</v>
      </c>
      <c r="B47" s="61"/>
      <c r="C47" s="62">
        <v>5000</v>
      </c>
      <c r="D47" s="62">
        <v>0</v>
      </c>
      <c r="E47" s="62">
        <v>0</v>
      </c>
      <c r="F47" s="62">
        <v>0</v>
      </c>
      <c r="G47" s="62">
        <v>0</v>
      </c>
      <c r="H47" s="62">
        <v>0</v>
      </c>
      <c r="I47" s="59">
        <f t="shared" si="0"/>
        <v>0</v>
      </c>
    </row>
    <row r="48" spans="1:16" ht="20.25" customHeight="1" x14ac:dyDescent="0.2">
      <c r="A48" t="s">
        <v>206</v>
      </c>
      <c r="B48" t="s">
        <v>583</v>
      </c>
      <c r="C48" s="59">
        <v>10000</v>
      </c>
      <c r="D48" s="59">
        <v>10087.35</v>
      </c>
      <c r="E48" s="59">
        <v>9607</v>
      </c>
      <c r="F48" s="59">
        <v>11139.41257</v>
      </c>
      <c r="G48" s="59">
        <v>11139.41257</v>
      </c>
      <c r="H48" s="59">
        <v>0</v>
      </c>
      <c r="I48" s="59">
        <f t="shared" si="0"/>
        <v>0</v>
      </c>
    </row>
    <row r="49" spans="1:16" ht="20.25" customHeight="1" x14ac:dyDescent="0.2">
      <c r="A49" s="61" t="s">
        <v>210</v>
      </c>
      <c r="B49" s="61"/>
      <c r="C49" s="62">
        <v>10000</v>
      </c>
      <c r="D49" s="62">
        <v>10087.35</v>
      </c>
      <c r="E49" s="62">
        <v>9607</v>
      </c>
      <c r="F49" s="62">
        <v>11139.41257</v>
      </c>
      <c r="G49" s="62">
        <v>11139.41257</v>
      </c>
      <c r="H49" s="62">
        <v>0</v>
      </c>
      <c r="I49" s="69"/>
      <c r="J49" s="70"/>
    </row>
    <row r="50" spans="1:16" ht="20.25" customHeight="1" x14ac:dyDescent="0.2">
      <c r="A50" t="s">
        <v>88</v>
      </c>
      <c r="B50" t="s">
        <v>110</v>
      </c>
      <c r="C50" s="59">
        <v>15000</v>
      </c>
      <c r="D50" s="59">
        <v>0</v>
      </c>
      <c r="E50" s="59">
        <v>0</v>
      </c>
      <c r="F50" s="59">
        <v>0</v>
      </c>
      <c r="G50" s="59">
        <v>0</v>
      </c>
      <c r="H50" s="59">
        <v>0</v>
      </c>
      <c r="I50" s="59"/>
    </row>
    <row r="51" spans="1:16" ht="20.25" customHeight="1" x14ac:dyDescent="0.2">
      <c r="A51" s="61" t="s">
        <v>194</v>
      </c>
      <c r="B51" s="61"/>
      <c r="C51" s="62">
        <v>15000</v>
      </c>
      <c r="D51" s="62">
        <v>0</v>
      </c>
      <c r="E51" s="62">
        <v>0</v>
      </c>
      <c r="F51" s="62">
        <v>0</v>
      </c>
      <c r="G51" s="62">
        <v>0</v>
      </c>
      <c r="H51" s="62">
        <v>0</v>
      </c>
      <c r="I51" s="59">
        <f t="shared" si="0"/>
        <v>0</v>
      </c>
      <c r="J51" s="59"/>
      <c r="M51">
        <v>102.14</v>
      </c>
    </row>
    <row r="52" spans="1:16" ht="20.25" customHeight="1" x14ac:dyDescent="0.2">
      <c r="A52" t="s">
        <v>128</v>
      </c>
      <c r="B52" t="s">
        <v>151</v>
      </c>
      <c r="C52" s="59">
        <v>84000</v>
      </c>
      <c r="D52" s="59">
        <v>52500</v>
      </c>
      <c r="E52" s="59">
        <v>50000</v>
      </c>
      <c r="F52" s="59">
        <v>59372.5</v>
      </c>
      <c r="G52" s="59">
        <v>34819</v>
      </c>
      <c r="H52" s="59">
        <v>24553.5</v>
      </c>
      <c r="I52" s="59">
        <f t="shared" si="0"/>
        <v>24553.5</v>
      </c>
      <c r="M52">
        <v>3300</v>
      </c>
    </row>
    <row r="53" spans="1:16" ht="20.25" customHeight="1" x14ac:dyDescent="0.2">
      <c r="A53" s="61" t="s">
        <v>247</v>
      </c>
      <c r="B53" s="61"/>
      <c r="C53" s="62">
        <v>84000</v>
      </c>
      <c r="D53" s="62">
        <v>52500</v>
      </c>
      <c r="E53" s="62">
        <v>50000</v>
      </c>
      <c r="F53" s="62">
        <v>59372.5</v>
      </c>
      <c r="G53" s="62">
        <v>34819</v>
      </c>
      <c r="H53" s="62">
        <v>24553.5</v>
      </c>
      <c r="I53" s="59"/>
      <c r="M53">
        <f>+M52/M51</f>
        <v>32.308596044644602</v>
      </c>
    </row>
    <row r="54" spans="1:16" ht="20.25" customHeight="1" x14ac:dyDescent="0.2">
      <c r="A54" t="s">
        <v>181</v>
      </c>
      <c r="B54" t="s">
        <v>515</v>
      </c>
      <c r="C54" s="59">
        <v>10000</v>
      </c>
      <c r="D54" s="59">
        <v>10500</v>
      </c>
      <c r="E54" s="59">
        <v>10000</v>
      </c>
      <c r="F54" s="59">
        <v>9918.7000000000007</v>
      </c>
      <c r="G54" s="59">
        <v>9918.7000000000007</v>
      </c>
      <c r="H54" s="59">
        <v>0</v>
      </c>
      <c r="I54" s="59">
        <f t="shared" si="0"/>
        <v>0</v>
      </c>
    </row>
    <row r="55" spans="1:16" ht="20.25" customHeight="1" x14ac:dyDescent="0.2">
      <c r="A55" s="61" t="s">
        <v>295</v>
      </c>
      <c r="B55" s="61"/>
      <c r="C55" s="62">
        <v>10000</v>
      </c>
      <c r="D55" s="62">
        <v>10500</v>
      </c>
      <c r="E55" s="62">
        <v>10000</v>
      </c>
      <c r="F55" s="62">
        <v>9918.7000000000007</v>
      </c>
      <c r="G55" s="62">
        <v>9918.7000000000007</v>
      </c>
      <c r="H55" s="62">
        <v>0</v>
      </c>
      <c r="I55" s="59">
        <f t="shared" si="0"/>
        <v>0</v>
      </c>
      <c r="J55" s="59"/>
      <c r="K55" s="68"/>
      <c r="L55" s="68"/>
      <c r="M55" s="68">
        <v>114.47</v>
      </c>
    </row>
    <row r="56" spans="1:16" ht="20.25" customHeight="1" x14ac:dyDescent="0.2">
      <c r="A56" t="s">
        <v>96</v>
      </c>
      <c r="C56" s="59">
        <v>1386969</v>
      </c>
      <c r="D56" s="59">
        <v>927524.85000000009</v>
      </c>
      <c r="E56" s="59">
        <v>1114994</v>
      </c>
      <c r="F56" s="59">
        <v>968019.28512849996</v>
      </c>
      <c r="G56" s="59">
        <v>639378.76848750003</v>
      </c>
      <c r="H56" s="59">
        <v>328640.51664099994</v>
      </c>
      <c r="I56" s="69">
        <f>H56-J56</f>
        <v>162640.51664099994</v>
      </c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0"/>
        <v>0</v>
      </c>
    </row>
    <row r="59" spans="1:16" ht="20.25" customHeight="1" x14ac:dyDescent="0.2">
      <c r="C59"/>
      <c r="I59" s="59">
        <f t="shared" si="0"/>
        <v>0</v>
      </c>
      <c r="J59" s="59"/>
    </row>
    <row r="60" spans="1:16" ht="20.25" customHeight="1" x14ac:dyDescent="0.2">
      <c r="C60"/>
      <c r="I60" s="59">
        <f t="shared" si="0"/>
        <v>0</v>
      </c>
    </row>
    <row r="61" spans="1:16" ht="20.25" customHeight="1" x14ac:dyDescent="0.2">
      <c r="C61"/>
      <c r="I61" s="59">
        <f t="shared" si="0"/>
        <v>0</v>
      </c>
    </row>
    <row r="62" spans="1:16" ht="20.25" customHeight="1" x14ac:dyDescent="0.2">
      <c r="C62"/>
      <c r="I62" s="59">
        <f t="shared" si="0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500170.60992299992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500170.60992299992</v>
      </c>
      <c r="J79">
        <v>16</v>
      </c>
      <c r="K79" s="58">
        <f>+I79*0.9779</f>
        <v>489116.83944370161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31260.663120187495</v>
      </c>
      <c r="K81" s="58">
        <f>+K79*85</f>
        <v>41574931.352714635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41574.931352714637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9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168</v>
      </c>
      <c r="B122">
        <v>20700</v>
      </c>
      <c r="C122" s="58">
        <v>424374</v>
      </c>
    </row>
    <row r="123" spans="1:9" x14ac:dyDescent="0.2">
      <c r="A123" s="64" t="s">
        <v>168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9" x14ac:dyDescent="0.2">
      <c r="C127" s="65">
        <f>+C50+C121</f>
        <v>1990256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tabSelected="1" zoomScale="80" zoomScaleNormal="80" workbookViewId="0">
      <selection activeCell="E12" sqref="E12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155</v>
      </c>
    </row>
    <row r="3" spans="1:12" x14ac:dyDescent="0.2">
      <c r="A3" s="57" t="s">
        <v>29</v>
      </c>
      <c r="B3" t="s">
        <v>155</v>
      </c>
    </row>
    <row r="4" spans="1:12" x14ac:dyDescent="0.2">
      <c r="A4" s="57" t="s">
        <v>42</v>
      </c>
      <c r="B4" t="s">
        <v>173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2" ht="20.25" customHeight="1" x14ac:dyDescent="0.2">
      <c r="A7" t="s">
        <v>287</v>
      </c>
      <c r="B7" s="59">
        <v>10000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176</v>
      </c>
      <c r="B8" s="59">
        <v>195000</v>
      </c>
      <c r="C8" s="59">
        <v>110250</v>
      </c>
      <c r="D8" s="59">
        <v>155000</v>
      </c>
      <c r="E8" s="59">
        <v>146196.04999999999</v>
      </c>
      <c r="F8" s="59">
        <v>118603.44999999997</v>
      </c>
      <c r="G8" s="59">
        <v>27592.600000000006</v>
      </c>
    </row>
    <row r="9" spans="1:12" ht="20.25" customHeight="1" x14ac:dyDescent="0.2">
      <c r="A9" t="s">
        <v>113</v>
      </c>
      <c r="B9" s="59">
        <v>5040</v>
      </c>
      <c r="C9" s="59">
        <v>5292</v>
      </c>
      <c r="D9" s="59">
        <v>5040</v>
      </c>
      <c r="E9" s="59">
        <v>4999.0247999999992</v>
      </c>
      <c r="F9" s="59">
        <v>4999.0247999999992</v>
      </c>
      <c r="G9" s="59">
        <v>0</v>
      </c>
    </row>
    <row r="10" spans="1:12" ht="20.25" customHeight="1" x14ac:dyDescent="0.2">
      <c r="A10" t="s">
        <v>172</v>
      </c>
      <c r="B10" s="59">
        <v>75000</v>
      </c>
      <c r="C10" s="59">
        <v>42682.5</v>
      </c>
      <c r="D10" s="59">
        <v>72500</v>
      </c>
      <c r="E10" s="59">
        <v>35620.251974999999</v>
      </c>
      <c r="F10" s="59">
        <v>35620.251974999999</v>
      </c>
      <c r="G10" s="59">
        <v>0</v>
      </c>
    </row>
    <row r="11" spans="1:12" ht="20.25" customHeight="1" x14ac:dyDescent="0.2">
      <c r="A11" t="s">
        <v>227</v>
      </c>
      <c r="B11" s="59">
        <v>10000</v>
      </c>
      <c r="C11" s="59">
        <v>10500</v>
      </c>
      <c r="D11" s="59">
        <v>10000</v>
      </c>
      <c r="E11" s="59">
        <v>7683.5000000000009</v>
      </c>
      <c r="F11" s="59">
        <v>7683.5000000000009</v>
      </c>
      <c r="G11" s="59">
        <v>0</v>
      </c>
      <c r="L11">
        <f>76*2500</f>
        <v>190000</v>
      </c>
    </row>
    <row r="12" spans="1:12" ht="20.25" customHeight="1" x14ac:dyDescent="0.2">
      <c r="A12" t="s">
        <v>531</v>
      </c>
      <c r="B12" s="59">
        <v>5000</v>
      </c>
      <c r="C12" s="59">
        <v>0</v>
      </c>
      <c r="D12" s="59">
        <v>5000</v>
      </c>
      <c r="E12" s="59">
        <v>0</v>
      </c>
      <c r="F12" s="59">
        <v>0</v>
      </c>
      <c r="G12" s="59">
        <v>0</v>
      </c>
    </row>
    <row r="13" spans="1:12" ht="20.25" customHeight="1" x14ac:dyDescent="0.2">
      <c r="A13" t="s">
        <v>81</v>
      </c>
      <c r="B13" s="59">
        <v>276320</v>
      </c>
      <c r="C13" s="59">
        <v>155539.65</v>
      </c>
      <c r="D13" s="59">
        <v>230738</v>
      </c>
      <c r="E13" s="59">
        <v>160919.87469250005</v>
      </c>
      <c r="F13" s="59">
        <v>160919.87469250005</v>
      </c>
      <c r="G13" s="59">
        <v>0</v>
      </c>
    </row>
    <row r="14" spans="1:12" ht="20.25" customHeight="1" x14ac:dyDescent="0.2">
      <c r="A14" t="s">
        <v>80</v>
      </c>
      <c r="B14" s="59">
        <v>157109</v>
      </c>
      <c r="C14" s="59">
        <v>72564.45</v>
      </c>
      <c r="D14" s="59">
        <v>98109</v>
      </c>
      <c r="E14" s="59">
        <v>74099.464449999999</v>
      </c>
      <c r="F14" s="59">
        <v>53286.224450000002</v>
      </c>
      <c r="G14" s="59">
        <v>20813.240000000002</v>
      </c>
    </row>
    <row r="15" spans="1:12" ht="20.25" customHeight="1" x14ac:dyDescent="0.2">
      <c r="A15" t="s">
        <v>121</v>
      </c>
      <c r="B15" s="59">
        <v>40000</v>
      </c>
      <c r="C15" s="59">
        <v>31500</v>
      </c>
      <c r="D15" s="59">
        <v>31000</v>
      </c>
      <c r="E15" s="59">
        <v>33374.33</v>
      </c>
      <c r="F15" s="59">
        <v>33374.33</v>
      </c>
      <c r="G15" s="59">
        <v>0</v>
      </c>
    </row>
    <row r="16" spans="1:12" ht="20.25" customHeight="1" x14ac:dyDescent="0.2">
      <c r="A16" t="s">
        <v>131</v>
      </c>
      <c r="B16" s="59">
        <v>21500</v>
      </c>
      <c r="C16" s="59">
        <v>21000</v>
      </c>
      <c r="D16" s="59">
        <v>20000</v>
      </c>
      <c r="E16" s="59">
        <v>19837.400000000001</v>
      </c>
      <c r="F16" s="59">
        <v>19837.400000000001</v>
      </c>
      <c r="G16" s="59">
        <v>0</v>
      </c>
    </row>
    <row r="17" spans="1:7" ht="20.25" customHeight="1" x14ac:dyDescent="0.2">
      <c r="A17" t="s">
        <v>579</v>
      </c>
      <c r="B17" s="59">
        <v>10000</v>
      </c>
      <c r="C17" s="59">
        <v>10500</v>
      </c>
      <c r="D17" s="59">
        <v>10000</v>
      </c>
      <c r="E17" s="59">
        <v>10756.900000000001</v>
      </c>
      <c r="F17" s="59">
        <v>0</v>
      </c>
      <c r="G17" s="59">
        <v>10756.900000000001</v>
      </c>
    </row>
    <row r="18" spans="1:7" ht="20.25" customHeight="1" x14ac:dyDescent="0.2">
      <c r="A18" t="s">
        <v>99</v>
      </c>
      <c r="B18" s="59">
        <v>100000</v>
      </c>
      <c r="C18" s="59">
        <v>18708.900000000001</v>
      </c>
      <c r="D18" s="59">
        <v>50000</v>
      </c>
      <c r="E18" s="59">
        <v>20124.976641000001</v>
      </c>
      <c r="F18" s="59">
        <v>12962</v>
      </c>
      <c r="G18" s="59">
        <v>7162.9766410000011</v>
      </c>
    </row>
    <row r="19" spans="1:7" ht="20.25" customHeight="1" x14ac:dyDescent="0.2">
      <c r="A19" t="s">
        <v>83</v>
      </c>
      <c r="B19" s="59">
        <v>20000</v>
      </c>
      <c r="C19" s="59">
        <v>21000</v>
      </c>
      <c r="D19" s="59">
        <v>20000</v>
      </c>
      <c r="E19" s="59">
        <v>22072.6</v>
      </c>
      <c r="F19" s="59">
        <v>22072.6</v>
      </c>
      <c r="G19" s="59">
        <v>0</v>
      </c>
    </row>
    <row r="20" spans="1:7" ht="20.25" customHeight="1" x14ac:dyDescent="0.2">
      <c r="A20" t="s">
        <v>150</v>
      </c>
      <c r="B20" s="59">
        <v>5000</v>
      </c>
      <c r="C20" s="59">
        <v>0</v>
      </c>
      <c r="D20" s="59">
        <v>0</v>
      </c>
      <c r="E20" s="59">
        <v>0</v>
      </c>
      <c r="F20" s="59">
        <v>0</v>
      </c>
      <c r="G20" s="59">
        <v>0</v>
      </c>
    </row>
    <row r="21" spans="1:7" ht="20.25" customHeight="1" x14ac:dyDescent="0.2">
      <c r="A21" t="s">
        <v>206</v>
      </c>
      <c r="B21" s="59">
        <v>10000</v>
      </c>
      <c r="C21" s="59">
        <v>10087.35</v>
      </c>
      <c r="D21" s="59">
        <v>9607</v>
      </c>
      <c r="E21" s="59">
        <v>11139.41257</v>
      </c>
      <c r="F21" s="59">
        <v>11139.41257</v>
      </c>
      <c r="G21" s="59">
        <v>0</v>
      </c>
    </row>
    <row r="22" spans="1:7" ht="20.25" customHeight="1" x14ac:dyDescent="0.2">
      <c r="A22" t="s">
        <v>88</v>
      </c>
      <c r="B22" s="59">
        <v>15000</v>
      </c>
      <c r="C22" s="59">
        <v>0</v>
      </c>
      <c r="D22" s="59">
        <v>0</v>
      </c>
      <c r="E22" s="59">
        <v>0</v>
      </c>
      <c r="F22" s="59">
        <v>0</v>
      </c>
      <c r="G22" s="59">
        <v>0</v>
      </c>
    </row>
    <row r="23" spans="1:7" ht="20.25" customHeight="1" x14ac:dyDescent="0.2">
      <c r="A23" t="s">
        <v>128</v>
      </c>
      <c r="B23" s="59">
        <v>84000</v>
      </c>
      <c r="C23" s="59">
        <v>52500</v>
      </c>
      <c r="D23" s="59">
        <v>50000</v>
      </c>
      <c r="E23" s="59">
        <v>59372.5</v>
      </c>
      <c r="F23" s="59">
        <v>34819</v>
      </c>
      <c r="G23" s="59">
        <v>24553.5</v>
      </c>
    </row>
    <row r="24" spans="1:7" ht="20.25" customHeight="1" x14ac:dyDescent="0.2">
      <c r="A24" t="s">
        <v>181</v>
      </c>
      <c r="B24" s="59">
        <v>10000</v>
      </c>
      <c r="C24" s="59">
        <v>10500</v>
      </c>
      <c r="D24" s="59">
        <v>10000</v>
      </c>
      <c r="E24" s="59">
        <v>9918.7000000000007</v>
      </c>
      <c r="F24" s="59">
        <v>9918.7000000000007</v>
      </c>
      <c r="G24" s="59">
        <v>0</v>
      </c>
    </row>
    <row r="25" spans="1:7" ht="20.25" customHeight="1" x14ac:dyDescent="0.2">
      <c r="A25" t="s">
        <v>96</v>
      </c>
      <c r="B25" s="59">
        <v>1048969</v>
      </c>
      <c r="C25" s="59">
        <v>572624.85000000009</v>
      </c>
      <c r="D25" s="59">
        <v>776994</v>
      </c>
      <c r="E25" s="59">
        <v>616114.98512850015</v>
      </c>
      <c r="F25" s="59">
        <v>525235.76848749991</v>
      </c>
      <c r="G25" s="59">
        <v>90879.216641000006</v>
      </c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237</v>
      </c>
      <c r="B37" s="58">
        <v>1287052</v>
      </c>
      <c r="C37"/>
      <c r="G37" s="59"/>
    </row>
    <row r="38" spans="1:9" ht="20.25" customHeight="1" x14ac:dyDescent="0.2">
      <c r="A38" t="s">
        <v>182</v>
      </c>
      <c r="B38" s="65">
        <f>++B22+B37</f>
        <v>1302052</v>
      </c>
      <c r="C38"/>
      <c r="G38" s="59"/>
    </row>
    <row r="39" spans="1:9" ht="20.25" customHeight="1" x14ac:dyDescent="0.2">
      <c r="A39" t="s">
        <v>136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187</v>
      </c>
      <c r="B41" s="59">
        <f>+B22+B37+B39+B29</f>
        <v>1302052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-1697948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223</v>
      </c>
    </row>
    <row r="5" spans="1:11" ht="20.25" customHeight="1" x14ac:dyDescent="0.2">
      <c r="A5" t="s">
        <v>176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243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113</v>
      </c>
      <c r="B7" t="s">
        <v>142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321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142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108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157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121</v>
      </c>
      <c r="B13" t="s">
        <v>110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108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193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99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263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224</v>
      </c>
      <c r="B19" t="s">
        <v>112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251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G9" sqref="G9"/>
    </sheetView>
  </sheetViews>
  <sheetFormatPr defaultRowHeight="14.25" x14ac:dyDescent="0.2"/>
  <cols>
    <col min="1" max="1" width="35.375" customWidth="1"/>
    <col min="2" max="2" width="20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155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174</v>
      </c>
      <c r="H4" t="s">
        <v>143</v>
      </c>
    </row>
    <row r="5" spans="1:11" ht="20.25" customHeight="1" x14ac:dyDescent="0.2">
      <c r="A5" t="s">
        <v>176</v>
      </c>
      <c r="B5" t="s">
        <v>73</v>
      </c>
      <c r="C5" s="59">
        <v>250000</v>
      </c>
      <c r="D5" s="59">
        <v>262500</v>
      </c>
      <c r="E5" s="59">
        <v>250000</v>
      </c>
      <c r="F5" s="59">
        <v>0</v>
      </c>
      <c r="G5" s="59">
        <v>233997.50000000003</v>
      </c>
      <c r="H5" s="59">
        <v>233997.50000000003</v>
      </c>
      <c r="I5" s="59"/>
    </row>
    <row r="6" spans="1:11" ht="20.25" customHeight="1" x14ac:dyDescent="0.2">
      <c r="A6" s="61" t="s">
        <v>243</v>
      </c>
      <c r="B6" s="61"/>
      <c r="C6" s="62">
        <v>250000</v>
      </c>
      <c r="D6" s="62">
        <v>262500</v>
      </c>
      <c r="E6" s="62">
        <v>250000</v>
      </c>
      <c r="F6" s="62">
        <v>0</v>
      </c>
      <c r="G6" s="62">
        <v>233997.50000000003</v>
      </c>
      <c r="H6" s="62">
        <v>233997.50000000003</v>
      </c>
    </row>
    <row r="7" spans="1:11" ht="20.25" customHeight="1" x14ac:dyDescent="0.2">
      <c r="A7" t="s">
        <v>172</v>
      </c>
      <c r="B7" t="s">
        <v>137</v>
      </c>
      <c r="C7" s="59">
        <v>140000</v>
      </c>
      <c r="D7" s="59">
        <v>147000</v>
      </c>
      <c r="E7" s="59">
        <v>140000</v>
      </c>
      <c r="F7" s="59">
        <v>56115</v>
      </c>
      <c r="G7" s="59">
        <v>123215.4</v>
      </c>
      <c r="H7" s="59">
        <v>67100.399999999994</v>
      </c>
      <c r="I7" s="59"/>
      <c r="J7" s="59"/>
      <c r="K7" s="59"/>
    </row>
    <row r="8" spans="1:11" ht="20.25" customHeight="1" x14ac:dyDescent="0.2">
      <c r="B8" t="s">
        <v>214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18501.714330000003</v>
      </c>
      <c r="H8" s="59">
        <v>0</v>
      </c>
      <c r="J8" s="59"/>
      <c r="K8" s="59"/>
    </row>
    <row r="9" spans="1:11" ht="20.25" customHeight="1" x14ac:dyDescent="0.2">
      <c r="B9" t="s">
        <v>257</v>
      </c>
      <c r="C9" s="59">
        <v>40000</v>
      </c>
      <c r="D9" s="59">
        <v>42000</v>
      </c>
      <c r="E9" s="59">
        <v>40000</v>
      </c>
      <c r="F9" s="59">
        <v>0</v>
      </c>
      <c r="G9" s="59">
        <v>35204.400000000001</v>
      </c>
      <c r="H9" s="59">
        <v>35204.400000000001</v>
      </c>
      <c r="I9" s="59"/>
    </row>
    <row r="10" spans="1:11" ht="20.25" customHeight="1" x14ac:dyDescent="0.2">
      <c r="A10" s="61" t="s">
        <v>244</v>
      </c>
      <c r="B10" s="61"/>
      <c r="C10" s="62">
        <v>200000</v>
      </c>
      <c r="D10" s="62">
        <v>209755.35</v>
      </c>
      <c r="E10" s="62">
        <v>199767</v>
      </c>
      <c r="F10" s="62">
        <v>74616.714330000003</v>
      </c>
      <c r="G10" s="62">
        <v>176921.51433000001</v>
      </c>
      <c r="H10" s="62">
        <v>102304.79999999999</v>
      </c>
    </row>
    <row r="11" spans="1:11" ht="20.25" customHeight="1" x14ac:dyDescent="0.2">
      <c r="A11" t="s">
        <v>81</v>
      </c>
      <c r="B11" t="s">
        <v>142</v>
      </c>
      <c r="C11" s="59">
        <v>250000</v>
      </c>
      <c r="D11" s="59">
        <v>262500</v>
      </c>
      <c r="E11" s="59">
        <v>250000</v>
      </c>
      <c r="F11" s="59">
        <v>0</v>
      </c>
      <c r="G11" s="59">
        <v>261937.50000000003</v>
      </c>
      <c r="H11" s="59">
        <v>261937.50000000003</v>
      </c>
      <c r="I11" s="59"/>
    </row>
    <row r="12" spans="1:11" ht="20.25" customHeight="1" x14ac:dyDescent="0.2">
      <c r="A12" s="61" t="s">
        <v>245</v>
      </c>
      <c r="B12" s="61"/>
      <c r="C12" s="62">
        <v>250000</v>
      </c>
      <c r="D12" s="62">
        <v>262500</v>
      </c>
      <c r="E12" s="62">
        <v>250000</v>
      </c>
      <c r="F12" s="62">
        <v>0</v>
      </c>
      <c r="G12" s="62">
        <v>261937.50000000003</v>
      </c>
      <c r="H12" s="62">
        <v>261937.50000000003</v>
      </c>
      <c r="I12" s="59"/>
    </row>
    <row r="13" spans="1:11" ht="20.25" customHeight="1" x14ac:dyDescent="0.2">
      <c r="A13" t="s">
        <v>80</v>
      </c>
      <c r="B13" t="s">
        <v>97</v>
      </c>
      <c r="C13" s="59">
        <v>20000</v>
      </c>
      <c r="D13" s="59">
        <v>21000</v>
      </c>
      <c r="E13" s="59">
        <v>20000</v>
      </c>
      <c r="F13" s="59">
        <v>0</v>
      </c>
      <c r="G13" s="59">
        <v>21513.800000000003</v>
      </c>
      <c r="H13" s="59">
        <v>21513.800000000003</v>
      </c>
    </row>
    <row r="14" spans="1:11" ht="20.25" customHeight="1" x14ac:dyDescent="0.2">
      <c r="B14" t="s">
        <v>142</v>
      </c>
      <c r="C14" s="59">
        <v>100000</v>
      </c>
      <c r="D14" s="59">
        <v>105000</v>
      </c>
      <c r="E14" s="59">
        <v>100000</v>
      </c>
      <c r="F14" s="59">
        <v>56666</v>
      </c>
      <c r="G14" s="59">
        <v>104775.00000000001</v>
      </c>
      <c r="H14" s="59">
        <v>48109.000000000015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0</v>
      </c>
      <c r="G15" s="59">
        <v>22072.6</v>
      </c>
      <c r="H15" s="59">
        <v>22072.6</v>
      </c>
    </row>
    <row r="16" spans="1:11" ht="20.25" customHeight="1" x14ac:dyDescent="0.2">
      <c r="A16" s="61" t="s">
        <v>157</v>
      </c>
      <c r="B16" s="61"/>
      <c r="C16" s="62">
        <v>140000</v>
      </c>
      <c r="D16" s="62">
        <v>147000</v>
      </c>
      <c r="E16" s="62">
        <v>140000</v>
      </c>
      <c r="F16" s="62">
        <v>56666</v>
      </c>
      <c r="G16" s="62">
        <v>148361.40000000002</v>
      </c>
      <c r="H16" s="62">
        <v>91695.400000000023</v>
      </c>
      <c r="I16" s="59"/>
    </row>
    <row r="17" spans="1:9" ht="20.25" customHeight="1" x14ac:dyDescent="0.2">
      <c r="A17" t="s">
        <v>121</v>
      </c>
      <c r="B17" t="s">
        <v>112</v>
      </c>
      <c r="C17" s="59">
        <v>300000</v>
      </c>
      <c r="D17" s="59">
        <v>315000</v>
      </c>
      <c r="E17" s="59">
        <v>300000</v>
      </c>
      <c r="F17" s="59">
        <v>159370</v>
      </c>
      <c r="G17" s="59">
        <v>322707</v>
      </c>
      <c r="H17" s="59">
        <v>163337</v>
      </c>
      <c r="I17" s="59"/>
    </row>
    <row r="18" spans="1:9" ht="20.25" customHeight="1" x14ac:dyDescent="0.2">
      <c r="B18" t="s">
        <v>411</v>
      </c>
      <c r="C18" s="59">
        <v>40000</v>
      </c>
      <c r="D18" s="59">
        <v>42000</v>
      </c>
      <c r="E18" s="59">
        <v>40000</v>
      </c>
      <c r="F18" s="59">
        <v>43027.600000000006</v>
      </c>
      <c r="G18" s="59">
        <v>43027.600000000006</v>
      </c>
      <c r="H18" s="59">
        <v>0</v>
      </c>
      <c r="I18" s="59"/>
    </row>
    <row r="19" spans="1:9" ht="20.25" customHeight="1" x14ac:dyDescent="0.2">
      <c r="A19" s="61" t="s">
        <v>193</v>
      </c>
      <c r="B19" s="61"/>
      <c r="C19" s="62">
        <v>340000</v>
      </c>
      <c r="D19" s="62">
        <v>357000</v>
      </c>
      <c r="E19" s="62">
        <v>340000</v>
      </c>
      <c r="F19" s="62">
        <v>202397.6</v>
      </c>
      <c r="G19" s="62">
        <v>365734.6</v>
      </c>
      <c r="H19" s="62">
        <v>163337</v>
      </c>
    </row>
    <row r="20" spans="1:9" ht="20.25" customHeight="1" x14ac:dyDescent="0.2">
      <c r="A20" t="s">
        <v>96</v>
      </c>
      <c r="C20" s="59">
        <v>1180000</v>
      </c>
      <c r="D20" s="59">
        <v>1238755.3500000001</v>
      </c>
      <c r="E20" s="59">
        <v>1179767</v>
      </c>
      <c r="F20" s="59">
        <v>333680.31432999996</v>
      </c>
      <c r="G20" s="59">
        <v>1186952.5143300002</v>
      </c>
      <c r="H20" s="59">
        <v>853272.20000000007</v>
      </c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853272.20000000007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170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4B3E-91D8-47B3-8D3F-FA32688589B9}">
  <sheetPr>
    <tabColor rgb="FF92D050"/>
  </sheetPr>
  <dimension ref="A3:T16"/>
  <sheetViews>
    <sheetView workbookViewId="0">
      <selection activeCell="J26" sqref="J26"/>
    </sheetView>
  </sheetViews>
  <sheetFormatPr defaultColWidth="9" defaultRowHeight="12.75" x14ac:dyDescent="0.2"/>
  <cols>
    <col min="1" max="1" width="17.5" style="74" bestFit="1" customWidth="1"/>
    <col min="2" max="8" width="7.375" style="74" bestFit="1" customWidth="1"/>
    <col min="9" max="19" width="8.25" style="74" bestFit="1" customWidth="1"/>
    <col min="20" max="20" width="10.25" style="74" bestFit="1" customWidth="1"/>
    <col min="21" max="23" width="12.125" style="74" bestFit="1" customWidth="1"/>
    <col min="24" max="24" width="13.375" style="74" bestFit="1" customWidth="1"/>
    <col min="25" max="16384" width="9" style="74"/>
  </cols>
  <sheetData>
    <row r="3" spans="1:20" x14ac:dyDescent="0.2">
      <c r="A3" s="73" t="s">
        <v>143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</row>
    <row r="4" spans="1:20" s="78" customFormat="1" x14ac:dyDescent="0.2">
      <c r="A4" s="79" t="s">
        <v>326</v>
      </c>
      <c r="B4" s="79">
        <v>45870</v>
      </c>
      <c r="C4" s="79">
        <v>45871</v>
      </c>
      <c r="D4" s="79">
        <v>45872</v>
      </c>
      <c r="E4" s="79">
        <v>45873</v>
      </c>
      <c r="F4" s="79">
        <v>45875</v>
      </c>
      <c r="G4" s="79">
        <v>45877</v>
      </c>
      <c r="H4" s="79">
        <v>45878</v>
      </c>
      <c r="I4" s="79">
        <v>45879</v>
      </c>
      <c r="J4" s="79">
        <v>45880</v>
      </c>
      <c r="K4" s="79">
        <v>45882</v>
      </c>
      <c r="L4" s="79">
        <v>45883</v>
      </c>
      <c r="M4" s="79">
        <v>45884</v>
      </c>
      <c r="N4" s="79">
        <v>45885</v>
      </c>
      <c r="O4" s="79">
        <v>45887</v>
      </c>
      <c r="P4" s="79">
        <v>45889</v>
      </c>
      <c r="Q4" s="79">
        <v>45890</v>
      </c>
      <c r="R4" s="79">
        <v>45892</v>
      </c>
      <c r="S4" s="79">
        <v>45893</v>
      </c>
      <c r="T4" s="79" t="s">
        <v>96</v>
      </c>
    </row>
    <row r="5" spans="1:20" x14ac:dyDescent="0.2">
      <c r="A5" s="73" t="s">
        <v>287</v>
      </c>
      <c r="B5" s="75"/>
      <c r="C5" s="75"/>
      <c r="D5" s="75"/>
      <c r="E5" s="75"/>
      <c r="F5" s="75"/>
      <c r="G5" s="75">
        <v>2699.7200000000003</v>
      </c>
      <c r="H5" s="75"/>
      <c r="I5" s="75">
        <v>0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>
        <f>SUM(B5:S5)</f>
        <v>2699.7200000000003</v>
      </c>
    </row>
    <row r="6" spans="1:20" x14ac:dyDescent="0.2">
      <c r="A6" s="73" t="s">
        <v>138</v>
      </c>
      <c r="B6" s="75"/>
      <c r="C6" s="75"/>
      <c r="D6" s="75"/>
      <c r="E6" s="75"/>
      <c r="F6" s="75"/>
      <c r="G6" s="75"/>
      <c r="H6" s="75">
        <v>1160.1000000000004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>
        <f t="shared" ref="T6:T15" si="0">SUM(B6:S6)</f>
        <v>1160.1000000000004</v>
      </c>
    </row>
    <row r="7" spans="1:20" x14ac:dyDescent="0.2">
      <c r="A7" s="73" t="s">
        <v>176</v>
      </c>
      <c r="B7" s="75">
        <v>5001.9000000000015</v>
      </c>
      <c r="C7" s="75">
        <v>28079.700000000004</v>
      </c>
      <c r="D7" s="75">
        <v>37439.600000000006</v>
      </c>
      <c r="E7" s="75">
        <v>14039.850000000002</v>
      </c>
      <c r="F7" s="75"/>
      <c r="G7" s="75"/>
      <c r="H7" s="75">
        <v>19837.400000000001</v>
      </c>
      <c r="I7" s="75"/>
      <c r="J7" s="75">
        <v>14039.850000000002</v>
      </c>
      <c r="K7" s="75"/>
      <c r="L7" s="75">
        <v>23399.750000000004</v>
      </c>
      <c r="M7" s="75"/>
      <c r="N7" s="75">
        <v>23958.550000000003</v>
      </c>
      <c r="O7" s="75">
        <v>23399.750000000004</v>
      </c>
      <c r="P7" s="75"/>
      <c r="Q7" s="75">
        <v>23399.750000000004</v>
      </c>
      <c r="R7" s="75">
        <v>23958.550000000003</v>
      </c>
      <c r="S7" s="75">
        <v>37439.600000000006</v>
      </c>
      <c r="T7" s="75">
        <f t="shared" si="0"/>
        <v>273994.25</v>
      </c>
    </row>
    <row r="8" spans="1:20" x14ac:dyDescent="0.2">
      <c r="A8" s="73" t="s">
        <v>172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>
        <v>32969.200000000004</v>
      </c>
      <c r="N8" s="75"/>
      <c r="O8" s="75"/>
      <c r="P8" s="75"/>
      <c r="Q8" s="75"/>
      <c r="R8" s="75"/>
      <c r="S8" s="75"/>
      <c r="T8" s="75">
        <f t="shared" si="0"/>
        <v>32969.200000000004</v>
      </c>
    </row>
    <row r="9" spans="1:20" x14ac:dyDescent="0.2">
      <c r="A9" s="73" t="s">
        <v>81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>
        <v>61976.090000000011</v>
      </c>
      <c r="N9" s="75"/>
      <c r="O9" s="75"/>
      <c r="P9" s="75">
        <v>26892.250000000004</v>
      </c>
      <c r="Q9" s="75"/>
      <c r="R9" s="75"/>
      <c r="S9" s="75"/>
      <c r="T9" s="75">
        <f t="shared" si="0"/>
        <v>88868.340000000011</v>
      </c>
    </row>
    <row r="10" spans="1:20" x14ac:dyDescent="0.2">
      <c r="A10" s="73" t="s">
        <v>80</v>
      </c>
      <c r="B10" s="75"/>
      <c r="C10" s="75">
        <v>0</v>
      </c>
      <c r="D10" s="75"/>
      <c r="E10" s="75"/>
      <c r="F10" s="75"/>
      <c r="G10" s="75"/>
      <c r="H10" s="75"/>
      <c r="I10" s="75"/>
      <c r="J10" s="75"/>
      <c r="K10" s="75"/>
      <c r="L10" s="75"/>
      <c r="M10" s="75">
        <v>0</v>
      </c>
      <c r="N10" s="75"/>
      <c r="O10" s="75"/>
      <c r="P10" s="75">
        <v>2497.4500000000007</v>
      </c>
      <c r="Q10" s="75"/>
      <c r="R10" s="75"/>
      <c r="S10" s="75"/>
      <c r="T10" s="75">
        <f t="shared" si="0"/>
        <v>2497.4500000000007</v>
      </c>
    </row>
    <row r="11" spans="1:20" x14ac:dyDescent="0.2">
      <c r="A11" s="73" t="s">
        <v>121</v>
      </c>
      <c r="B11" s="75"/>
      <c r="C11" s="75"/>
      <c r="D11" s="75">
        <v>0</v>
      </c>
      <c r="E11" s="75"/>
      <c r="F11" s="75">
        <v>0</v>
      </c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>
        <f t="shared" si="0"/>
        <v>0</v>
      </c>
    </row>
    <row r="12" spans="1:20" x14ac:dyDescent="0.2">
      <c r="A12" s="73" t="s">
        <v>99</v>
      </c>
      <c r="B12" s="75"/>
      <c r="C12" s="75"/>
      <c r="D12" s="75"/>
      <c r="E12" s="75"/>
      <c r="F12" s="75"/>
      <c r="G12" s="75"/>
      <c r="H12" s="75">
        <v>0</v>
      </c>
      <c r="I12" s="75"/>
      <c r="J12" s="75"/>
      <c r="K12" s="75">
        <v>47828.500000000007</v>
      </c>
      <c r="L12" s="75"/>
      <c r="M12" s="75"/>
      <c r="N12" s="75"/>
      <c r="O12" s="75"/>
      <c r="P12" s="75"/>
      <c r="Q12" s="75"/>
      <c r="R12" s="75"/>
      <c r="S12" s="75"/>
      <c r="T12" s="75">
        <f t="shared" si="0"/>
        <v>47828.500000000007</v>
      </c>
    </row>
    <row r="13" spans="1:20" x14ac:dyDescent="0.2">
      <c r="A13" s="73" t="s">
        <v>83</v>
      </c>
      <c r="B13" s="75"/>
      <c r="C13" s="75"/>
      <c r="D13" s="75"/>
      <c r="E13" s="75"/>
      <c r="F13" s="75"/>
      <c r="G13" s="75"/>
      <c r="H13" s="75">
        <v>0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>
        <f t="shared" si="0"/>
        <v>0</v>
      </c>
    </row>
    <row r="14" spans="1:20" x14ac:dyDescent="0.2">
      <c r="A14" s="73" t="s">
        <v>88</v>
      </c>
      <c r="B14" s="75">
        <v>0</v>
      </c>
      <c r="C14" s="75"/>
      <c r="D14" s="75"/>
      <c r="E14" s="75"/>
      <c r="F14" s="75"/>
      <c r="G14" s="75"/>
      <c r="H14" s="75">
        <v>0</v>
      </c>
      <c r="I14" s="75"/>
      <c r="J14" s="75"/>
      <c r="K14" s="75">
        <v>4019.9499999999971</v>
      </c>
      <c r="L14" s="75"/>
      <c r="M14" s="75"/>
      <c r="N14" s="75"/>
      <c r="O14" s="75"/>
      <c r="P14" s="75"/>
      <c r="Q14" s="75"/>
      <c r="R14" s="75"/>
      <c r="S14" s="75"/>
      <c r="T14" s="75">
        <f t="shared" si="0"/>
        <v>4019.9499999999971</v>
      </c>
    </row>
    <row r="15" spans="1:20" x14ac:dyDescent="0.2">
      <c r="A15" s="73" t="s">
        <v>128</v>
      </c>
      <c r="B15" s="75"/>
      <c r="C15" s="75"/>
      <c r="D15" s="75"/>
      <c r="E15" s="75"/>
      <c r="F15" s="75"/>
      <c r="G15" s="75"/>
      <c r="H15" s="75">
        <v>21379.051175000001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>
        <f t="shared" si="0"/>
        <v>21379.051175000001</v>
      </c>
    </row>
    <row r="16" spans="1:20" x14ac:dyDescent="0.2">
      <c r="A16" s="73" t="s">
        <v>96</v>
      </c>
      <c r="B16" s="75">
        <f>SUM(B5:B15)</f>
        <v>5001.9000000000015</v>
      </c>
      <c r="C16" s="75">
        <f t="shared" ref="C16:T16" si="1">SUM(C5:C15)</f>
        <v>28079.700000000004</v>
      </c>
      <c r="D16" s="75">
        <f t="shared" si="1"/>
        <v>37439.600000000006</v>
      </c>
      <c r="E16" s="75">
        <f t="shared" si="1"/>
        <v>14039.850000000002</v>
      </c>
      <c r="F16" s="75">
        <f t="shared" si="1"/>
        <v>0</v>
      </c>
      <c r="G16" s="75">
        <f t="shared" si="1"/>
        <v>2699.7200000000003</v>
      </c>
      <c r="H16" s="75">
        <f t="shared" si="1"/>
        <v>42376.551175000001</v>
      </c>
      <c r="I16" s="75">
        <f t="shared" si="1"/>
        <v>0</v>
      </c>
      <c r="J16" s="75">
        <f t="shared" si="1"/>
        <v>14039.850000000002</v>
      </c>
      <c r="K16" s="75">
        <f t="shared" si="1"/>
        <v>51848.450000000004</v>
      </c>
      <c r="L16" s="75">
        <f t="shared" si="1"/>
        <v>23399.750000000004</v>
      </c>
      <c r="M16" s="75">
        <f t="shared" si="1"/>
        <v>94945.290000000008</v>
      </c>
      <c r="N16" s="75">
        <f t="shared" si="1"/>
        <v>23958.550000000003</v>
      </c>
      <c r="O16" s="75">
        <f t="shared" si="1"/>
        <v>23399.750000000004</v>
      </c>
      <c r="P16" s="75">
        <f t="shared" si="1"/>
        <v>29389.700000000004</v>
      </c>
      <c r="Q16" s="75">
        <f t="shared" si="1"/>
        <v>23399.750000000004</v>
      </c>
      <c r="R16" s="75">
        <f t="shared" si="1"/>
        <v>23958.550000000003</v>
      </c>
      <c r="S16" s="75">
        <f t="shared" si="1"/>
        <v>37439.600000000006</v>
      </c>
      <c r="T16" s="75">
        <f t="shared" si="1"/>
        <v>475416.56117500004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C9EF-5C9B-4918-B06F-89E3386802CF}">
  <sheetPr>
    <tabColor rgb="FFFFFF00"/>
  </sheetPr>
  <dimension ref="A1:BD176"/>
  <sheetViews>
    <sheetView topLeftCell="A5" zoomScale="80" zoomScaleNormal="80" workbookViewId="0">
      <selection activeCell="D8" sqref="D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45883</v>
      </c>
      <c r="E3" s="82" t="s">
        <v>52</v>
      </c>
      <c r="F3" s="82"/>
      <c r="G3" s="83">
        <v>10.53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45860</v>
      </c>
      <c r="B6" s="14" t="s">
        <v>403</v>
      </c>
      <c r="C6" s="9" t="s">
        <v>404</v>
      </c>
      <c r="D6" s="13" t="s">
        <v>405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10000</v>
      </c>
      <c r="W6" s="10">
        <v>0</v>
      </c>
      <c r="X6" s="10">
        <v>10710</v>
      </c>
      <c r="Y6" s="10">
        <v>0</v>
      </c>
      <c r="Z6" s="9" t="s">
        <v>287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566</v>
      </c>
      <c r="AG6" s="1" t="s">
        <v>117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288</v>
      </c>
      <c r="BD7" s="56">
        <v>0</v>
      </c>
    </row>
    <row r="8" spans="1:56" ht="27.75" customHeight="1" x14ac:dyDescent="0.45">
      <c r="A8" s="3">
        <v>45842</v>
      </c>
      <c r="B8" s="14" t="s">
        <v>332</v>
      </c>
      <c r="C8" s="9" t="s">
        <v>314</v>
      </c>
      <c r="D8" s="13" t="s">
        <v>315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 t="s">
        <v>133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254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345</v>
      </c>
      <c r="AG8" s="1" t="s">
        <v>116</v>
      </c>
      <c r="AH8" s="1" t="s">
        <v>68</v>
      </c>
      <c r="AI8" s="1">
        <v>4</v>
      </c>
      <c r="AJ8" s="3" t="s">
        <v>133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252</v>
      </c>
      <c r="D9" s="13" t="s">
        <v>253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254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116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130</v>
      </c>
      <c r="BD10" s="56">
        <v>0</v>
      </c>
    </row>
    <row r="11" spans="1:56" ht="27.75" customHeight="1" x14ac:dyDescent="0.45">
      <c r="A11" s="3" t="s">
        <v>136</v>
      </c>
      <c r="B11" s="14" t="s">
        <v>136</v>
      </c>
      <c r="C11" s="9" t="s">
        <v>222</v>
      </c>
      <c r="D11" s="13" t="s">
        <v>256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134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729.46232000000009</v>
      </c>
    </row>
    <row r="12" spans="1:56" ht="27.75" customHeight="1" x14ac:dyDescent="0.45">
      <c r="A12" s="3">
        <v>0</v>
      </c>
      <c r="B12" s="14">
        <v>0</v>
      </c>
      <c r="C12" s="9" t="s">
        <v>211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134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 t="s">
        <v>58</v>
      </c>
      <c r="AG12" s="1" t="s">
        <v>120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45875</v>
      </c>
      <c r="B13" s="14" t="s">
        <v>526</v>
      </c>
      <c r="C13" s="9" t="s">
        <v>257</v>
      </c>
      <c r="D13" s="13" t="s">
        <v>549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45885</v>
      </c>
      <c r="U13" s="11">
        <v>5000</v>
      </c>
      <c r="V13" s="10">
        <v>0</v>
      </c>
      <c r="W13" s="10">
        <v>5000</v>
      </c>
      <c r="X13" s="10">
        <v>5400</v>
      </c>
      <c r="Y13" s="10">
        <v>0</v>
      </c>
      <c r="Z13" s="9" t="s">
        <v>172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117</v>
      </c>
      <c r="AH13" s="1" t="s">
        <v>74</v>
      </c>
      <c r="AI13" s="1">
        <v>2</v>
      </c>
      <c r="AJ13" s="3">
        <v>45885</v>
      </c>
      <c r="AK13" s="3">
        <v>0</v>
      </c>
      <c r="AL13" s="3">
        <v>45876</v>
      </c>
      <c r="AM13" s="3">
        <v>45883</v>
      </c>
      <c r="AN13" s="3">
        <v>45884</v>
      </c>
      <c r="AO13" s="3">
        <v>45884</v>
      </c>
      <c r="AP13" s="3">
        <v>45880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45870</v>
      </c>
      <c r="B14" s="14" t="s">
        <v>470</v>
      </c>
      <c r="C14" s="9" t="s">
        <v>316</v>
      </c>
      <c r="D14" s="13" t="s">
        <v>333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92</v>
      </c>
      <c r="M14" s="10">
        <v>20</v>
      </c>
      <c r="N14" s="9">
        <v>30</v>
      </c>
      <c r="O14" s="9">
        <v>90</v>
      </c>
      <c r="P14" s="10">
        <v>1248.9652439999998</v>
      </c>
      <c r="Q14" s="10">
        <v>0</v>
      </c>
      <c r="R14" s="10">
        <v>1248.9652439999998</v>
      </c>
      <c r="S14" s="9" t="s">
        <v>124</v>
      </c>
      <c r="T14" s="12">
        <v>45889</v>
      </c>
      <c r="U14" s="11">
        <v>40000</v>
      </c>
      <c r="V14" s="10">
        <v>2500</v>
      </c>
      <c r="W14" s="10">
        <v>37500</v>
      </c>
      <c r="X14" s="10">
        <v>29350</v>
      </c>
      <c r="Y14" s="10">
        <v>11182.5</v>
      </c>
      <c r="Z14" s="9" t="s">
        <v>172</v>
      </c>
      <c r="AA14" s="8">
        <v>9216.9519749999999</v>
      </c>
      <c r="AB14" s="8">
        <v>9216.9519749999999</v>
      </c>
      <c r="AC14" s="8">
        <v>0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45889</v>
      </c>
      <c r="AK14" s="3">
        <v>0</v>
      </c>
      <c r="AL14" s="3">
        <v>45879</v>
      </c>
      <c r="AM14" s="3">
        <v>45886</v>
      </c>
      <c r="AN14" s="3">
        <v>45887</v>
      </c>
      <c r="AO14" s="3">
        <v>45887</v>
      </c>
      <c r="AP14" s="3">
        <v>45884</v>
      </c>
      <c r="AQ14" s="3">
        <v>45888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45882</v>
      </c>
      <c r="B15" s="14" t="s">
        <v>587</v>
      </c>
      <c r="C15" s="9" t="s">
        <v>137</v>
      </c>
      <c r="D15" s="13" t="s">
        <v>208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45889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172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45889</v>
      </c>
      <c r="AK15" s="3">
        <v>0</v>
      </c>
      <c r="AL15" s="3">
        <v>45880</v>
      </c>
      <c r="AM15" s="3">
        <v>45887</v>
      </c>
      <c r="AN15" s="3">
        <v>45888</v>
      </c>
      <c r="AO15" s="3">
        <v>45888</v>
      </c>
      <c r="AP15" s="3">
        <v>45884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572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5147</v>
      </c>
      <c r="AC16" s="8">
        <v>82863.999999999985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6017.767822222223</v>
      </c>
    </row>
    <row r="17" spans="1:56" ht="27.75" customHeight="1" x14ac:dyDescent="0.45">
      <c r="A17" s="3" t="s">
        <v>136</v>
      </c>
      <c r="B17" s="14" t="s">
        <v>136</v>
      </c>
      <c r="C17" s="9" t="s">
        <v>257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172</v>
      </c>
      <c r="AA17" s="8">
        <v>22002.749999999996</v>
      </c>
      <c r="AB17" s="8">
        <v>0</v>
      </c>
      <c r="AC17" s="8">
        <v>22002.749999999996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1597.8885999999998</v>
      </c>
    </row>
    <row r="18" spans="1:56" ht="27.75" customHeight="1" x14ac:dyDescent="0.45">
      <c r="A18" s="3" t="s">
        <v>136</v>
      </c>
      <c r="B18" s="14" t="s">
        <v>136</v>
      </c>
      <c r="C18" s="9" t="s">
        <v>214</v>
      </c>
      <c r="D18" s="13" t="s">
        <v>215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172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172</v>
      </c>
      <c r="AA19" s="8">
        <v>164135.71630500001</v>
      </c>
      <c r="AB19" s="8">
        <v>40767.251974999999</v>
      </c>
      <c r="AC19" s="8">
        <v>123368.46432999999</v>
      </c>
      <c r="AD19" s="8">
        <v>0</v>
      </c>
      <c r="AE19" s="8">
        <v>0</v>
      </c>
      <c r="AF19" s="8" t="s">
        <v>58</v>
      </c>
      <c r="AG19" s="1" t="s">
        <v>116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45877</v>
      </c>
      <c r="B20" s="14" t="s">
        <v>550</v>
      </c>
      <c r="C20" s="9" t="s">
        <v>73</v>
      </c>
      <c r="D20" s="13" t="s">
        <v>355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551</v>
      </c>
      <c r="T20" s="12">
        <v>45885</v>
      </c>
      <c r="U20" s="11">
        <v>10000</v>
      </c>
      <c r="V20" s="10">
        <v>10000</v>
      </c>
      <c r="W20" s="10">
        <v>0</v>
      </c>
      <c r="X20" s="10">
        <v>10410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567</v>
      </c>
      <c r="AG20" s="1" t="s">
        <v>116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45857</v>
      </c>
      <c r="B21" s="14" t="s">
        <v>396</v>
      </c>
      <c r="C21" s="9" t="s">
        <v>73</v>
      </c>
      <c r="D21" s="13" t="s">
        <v>197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45885</v>
      </c>
      <c r="U21" s="11">
        <v>10000</v>
      </c>
      <c r="V21" s="10">
        <v>10000</v>
      </c>
      <c r="W21" s="10">
        <v>0</v>
      </c>
      <c r="X21" s="10">
        <v>10300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401</v>
      </c>
      <c r="AG21" s="1" t="s">
        <v>117</v>
      </c>
      <c r="AH21" s="1" t="s">
        <v>74</v>
      </c>
      <c r="AI21" s="1">
        <v>2</v>
      </c>
      <c r="AJ21" s="3">
        <v>45885</v>
      </c>
      <c r="AK21" s="3">
        <v>0</v>
      </c>
      <c r="AL21" s="3">
        <v>45876</v>
      </c>
      <c r="AM21" s="3">
        <v>45883</v>
      </c>
      <c r="AN21" s="3">
        <v>45884</v>
      </c>
      <c r="AO21" s="3">
        <v>45884</v>
      </c>
      <c r="AP21" s="3">
        <v>45880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45857</v>
      </c>
      <c r="B22" s="14" t="s">
        <v>396</v>
      </c>
      <c r="C22" s="9" t="s">
        <v>73</v>
      </c>
      <c r="D22" s="13" t="s">
        <v>328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45885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401</v>
      </c>
      <c r="AG22" s="1" t="s">
        <v>117</v>
      </c>
      <c r="AH22" s="1" t="s">
        <v>74</v>
      </c>
      <c r="AI22" s="1">
        <v>2</v>
      </c>
      <c r="AJ22" s="3">
        <v>45885</v>
      </c>
      <c r="AK22" s="3">
        <v>0</v>
      </c>
      <c r="AL22" s="3">
        <v>45876</v>
      </c>
      <c r="AM22" s="3">
        <v>45883</v>
      </c>
      <c r="AN22" s="3">
        <v>45884</v>
      </c>
      <c r="AO22" s="3">
        <v>45884</v>
      </c>
      <c r="AP22" s="3">
        <v>45880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45857</v>
      </c>
      <c r="B23" s="14" t="s">
        <v>396</v>
      </c>
      <c r="C23" s="9" t="s">
        <v>73</v>
      </c>
      <c r="D23" s="13" t="s">
        <v>329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45885</v>
      </c>
      <c r="U23" s="11">
        <v>5000</v>
      </c>
      <c r="V23" s="10">
        <v>5000</v>
      </c>
      <c r="W23" s="10">
        <v>0</v>
      </c>
      <c r="X23" s="10">
        <v>5200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401</v>
      </c>
      <c r="AG23" s="1" t="s">
        <v>117</v>
      </c>
      <c r="AH23" s="1" t="s">
        <v>74</v>
      </c>
      <c r="AI23" s="1">
        <v>2</v>
      </c>
      <c r="AJ23" s="3">
        <v>45885</v>
      </c>
      <c r="AK23" s="3">
        <v>0</v>
      </c>
      <c r="AL23" s="3">
        <v>45876</v>
      </c>
      <c r="AM23" s="3">
        <v>45883</v>
      </c>
      <c r="AN23" s="3">
        <v>45884</v>
      </c>
      <c r="AO23" s="3">
        <v>45884</v>
      </c>
      <c r="AP23" s="3">
        <v>45880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45877</v>
      </c>
      <c r="B24" s="14" t="s">
        <v>552</v>
      </c>
      <c r="C24" s="9" t="s">
        <v>73</v>
      </c>
      <c r="D24" s="13" t="s">
        <v>297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551</v>
      </c>
      <c r="T24" s="12">
        <v>45888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568</v>
      </c>
      <c r="AG24" s="1" t="s">
        <v>116</v>
      </c>
      <c r="AH24" s="1" t="s">
        <v>74</v>
      </c>
      <c r="AI24" s="1">
        <v>2</v>
      </c>
      <c r="AJ24" s="3">
        <v>45888</v>
      </c>
      <c r="AK24" s="3">
        <v>0</v>
      </c>
      <c r="AL24" s="3">
        <v>45879</v>
      </c>
      <c r="AM24" s="3">
        <v>45886</v>
      </c>
      <c r="AN24" s="3">
        <v>45887</v>
      </c>
      <c r="AO24" s="3">
        <v>45887</v>
      </c>
      <c r="AP24" s="3">
        <v>45883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45857</v>
      </c>
      <c r="B25" s="14" t="s">
        <v>396</v>
      </c>
      <c r="C25" s="9" t="s">
        <v>73</v>
      </c>
      <c r="D25" s="13" t="s">
        <v>298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45888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402</v>
      </c>
      <c r="AG25" s="1" t="s">
        <v>117</v>
      </c>
      <c r="AH25" s="1" t="s">
        <v>74</v>
      </c>
      <c r="AI25" s="1">
        <v>2</v>
      </c>
      <c r="AJ25" s="3">
        <v>45888</v>
      </c>
      <c r="AK25" s="3">
        <v>0</v>
      </c>
      <c r="AL25" s="3">
        <v>45879</v>
      </c>
      <c r="AM25" s="3">
        <v>45886</v>
      </c>
      <c r="AN25" s="3">
        <v>45887</v>
      </c>
      <c r="AO25" s="3">
        <v>45887</v>
      </c>
      <c r="AP25" s="3">
        <v>45883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330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45888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176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402</v>
      </c>
      <c r="AG26" s="1" t="s">
        <v>117</v>
      </c>
      <c r="AH26" s="1" t="s">
        <v>74</v>
      </c>
      <c r="AI26" s="1">
        <v>2</v>
      </c>
      <c r="AJ26" s="3">
        <v>45888</v>
      </c>
      <c r="AK26" s="3">
        <v>0</v>
      </c>
      <c r="AL26" s="3">
        <v>45879</v>
      </c>
      <c r="AM26" s="3">
        <v>45886</v>
      </c>
      <c r="AN26" s="3">
        <v>45887</v>
      </c>
      <c r="AO26" s="3">
        <v>45887</v>
      </c>
      <c r="AP26" s="3">
        <v>45883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396</v>
      </c>
      <c r="C27" s="9" t="s">
        <v>73</v>
      </c>
      <c r="D27" s="13" t="s">
        <v>347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45888</v>
      </c>
      <c r="U27" s="11">
        <v>10000</v>
      </c>
      <c r="V27" s="10">
        <v>10000</v>
      </c>
      <c r="W27" s="10">
        <v>0</v>
      </c>
      <c r="X27" s="10">
        <v>11100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402</v>
      </c>
      <c r="AG27" s="1" t="s">
        <v>117</v>
      </c>
      <c r="AH27" s="1" t="s">
        <v>74</v>
      </c>
      <c r="AI27" s="1">
        <v>2</v>
      </c>
      <c r="AJ27" s="3">
        <v>45888</v>
      </c>
      <c r="AK27" s="3">
        <v>0</v>
      </c>
      <c r="AL27" s="3">
        <v>45879</v>
      </c>
      <c r="AM27" s="3">
        <v>45886</v>
      </c>
      <c r="AN27" s="3">
        <v>45887</v>
      </c>
      <c r="AO27" s="3">
        <v>45887</v>
      </c>
      <c r="AP27" s="3">
        <v>45883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454</v>
      </c>
      <c r="C28" s="9" t="s">
        <v>73</v>
      </c>
      <c r="D28" s="13" t="s">
        <v>299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455</v>
      </c>
      <c r="AG28" s="1" t="s">
        <v>117</v>
      </c>
      <c r="AH28" s="1" t="s">
        <v>74</v>
      </c>
      <c r="AI28" s="1">
        <v>2</v>
      </c>
      <c r="AJ28" s="3">
        <v>45890</v>
      </c>
      <c r="AK28" s="3">
        <v>0</v>
      </c>
      <c r="AL28" s="3">
        <v>45881</v>
      </c>
      <c r="AM28" s="3">
        <v>45888</v>
      </c>
      <c r="AN28" s="3">
        <v>45889</v>
      </c>
      <c r="AO28" s="3">
        <v>45889</v>
      </c>
      <c r="AP28" s="3">
        <v>45885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454</v>
      </c>
      <c r="C29" s="9" t="s">
        <v>73</v>
      </c>
      <c r="D29" s="13" t="s">
        <v>272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455</v>
      </c>
      <c r="AG29" s="1" t="s">
        <v>119</v>
      </c>
      <c r="AH29" s="1" t="s">
        <v>74</v>
      </c>
      <c r="AI29" s="1">
        <v>2</v>
      </c>
      <c r="AJ29" s="3">
        <v>45890</v>
      </c>
      <c r="AK29" s="3">
        <v>0</v>
      </c>
      <c r="AL29" s="3">
        <v>45881</v>
      </c>
      <c r="AM29" s="3">
        <v>45888</v>
      </c>
      <c r="AN29" s="3">
        <v>45889</v>
      </c>
      <c r="AO29" s="3">
        <v>45889</v>
      </c>
      <c r="AP29" s="3">
        <v>45885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454</v>
      </c>
      <c r="C30" s="9" t="s">
        <v>73</v>
      </c>
      <c r="D30" s="13" t="s">
        <v>456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455</v>
      </c>
      <c r="AG30" s="1" t="s">
        <v>117</v>
      </c>
      <c r="AH30" s="1" t="s">
        <v>74</v>
      </c>
      <c r="AI30" s="1">
        <v>2</v>
      </c>
      <c r="AJ30" s="3">
        <v>45890</v>
      </c>
      <c r="AK30" s="3">
        <v>0</v>
      </c>
      <c r="AL30" s="3">
        <v>45881</v>
      </c>
      <c r="AM30" s="3">
        <v>45888</v>
      </c>
      <c r="AN30" s="3">
        <v>45889</v>
      </c>
      <c r="AO30" s="3">
        <v>45889</v>
      </c>
      <c r="AP30" s="3">
        <v>45885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454</v>
      </c>
      <c r="C31" s="9" t="s">
        <v>73</v>
      </c>
      <c r="D31" s="13" t="s">
        <v>367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455</v>
      </c>
      <c r="AG31" s="1" t="s">
        <v>117</v>
      </c>
      <c r="AH31" s="1" t="s">
        <v>74</v>
      </c>
      <c r="AI31" s="1">
        <v>2</v>
      </c>
      <c r="AJ31" s="3">
        <v>45890</v>
      </c>
      <c r="AK31" s="3">
        <v>0</v>
      </c>
      <c r="AL31" s="3">
        <v>45881</v>
      </c>
      <c r="AM31" s="3">
        <v>45888</v>
      </c>
      <c r="AN31" s="3">
        <v>45889</v>
      </c>
      <c r="AO31" s="3">
        <v>45889</v>
      </c>
      <c r="AP31" s="3">
        <v>45885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457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45890</v>
      </c>
      <c r="U32" s="11">
        <v>5000</v>
      </c>
      <c r="V32" s="10">
        <v>0</v>
      </c>
      <c r="W32" s="10">
        <v>5000</v>
      </c>
      <c r="X32" s="10">
        <v>0</v>
      </c>
      <c r="Y32" s="10">
        <v>0</v>
      </c>
      <c r="Z32" s="9" t="s">
        <v>176</v>
      </c>
      <c r="AA32" s="8">
        <v>5238.75</v>
      </c>
      <c r="AB32" s="8">
        <v>5238.75</v>
      </c>
      <c r="AC32" s="8">
        <v>0</v>
      </c>
      <c r="AD32" s="8">
        <v>0</v>
      </c>
      <c r="AE32" s="8">
        <v>0</v>
      </c>
      <c r="AF32" s="8" t="s">
        <v>455</v>
      </c>
      <c r="AG32" s="1" t="s">
        <v>117</v>
      </c>
      <c r="AH32" s="1" t="s">
        <v>74</v>
      </c>
      <c r="AI32" s="1">
        <v>2</v>
      </c>
      <c r="AJ32" s="3">
        <v>45890</v>
      </c>
      <c r="AK32" s="3">
        <v>0</v>
      </c>
      <c r="AL32" s="3">
        <v>45881</v>
      </c>
      <c r="AM32" s="3">
        <v>45888</v>
      </c>
      <c r="AN32" s="3">
        <v>45889</v>
      </c>
      <c r="AO32" s="3">
        <v>45889</v>
      </c>
      <c r="AP32" s="3">
        <v>45885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454</v>
      </c>
      <c r="C33" s="9" t="s">
        <v>73</v>
      </c>
      <c r="D33" s="13" t="s">
        <v>458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459</v>
      </c>
      <c r="AG33" s="1" t="s">
        <v>117</v>
      </c>
      <c r="AH33" s="1" t="s">
        <v>74</v>
      </c>
      <c r="AI33" s="1">
        <v>2</v>
      </c>
      <c r="AJ33" s="3">
        <v>45892</v>
      </c>
      <c r="AK33" s="3">
        <v>0</v>
      </c>
      <c r="AL33" s="3">
        <v>45883</v>
      </c>
      <c r="AM33" s="3">
        <v>45890</v>
      </c>
      <c r="AN33" s="3">
        <v>45891</v>
      </c>
      <c r="AO33" s="3">
        <v>45891</v>
      </c>
      <c r="AP33" s="3">
        <v>45887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45869</v>
      </c>
      <c r="B34" s="14" t="s">
        <v>454</v>
      </c>
      <c r="C34" s="9" t="s">
        <v>73</v>
      </c>
      <c r="D34" s="13" t="s">
        <v>327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459</v>
      </c>
      <c r="AG34" s="1" t="s">
        <v>117</v>
      </c>
      <c r="AH34" s="1" t="s">
        <v>74</v>
      </c>
      <c r="AI34" s="1">
        <v>2</v>
      </c>
      <c r="AJ34" s="3">
        <v>45892</v>
      </c>
      <c r="AK34" s="3">
        <v>0</v>
      </c>
      <c r="AL34" s="3">
        <v>45883</v>
      </c>
      <c r="AM34" s="3">
        <v>45890</v>
      </c>
      <c r="AN34" s="3">
        <v>45891</v>
      </c>
      <c r="AO34" s="3">
        <v>45891</v>
      </c>
      <c r="AP34" s="3">
        <v>45887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45869</v>
      </c>
      <c r="B35" s="14" t="s">
        <v>454</v>
      </c>
      <c r="C35" s="9" t="s">
        <v>73</v>
      </c>
      <c r="D35" s="13" t="s">
        <v>329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459</v>
      </c>
      <c r="AG35" s="1" t="s">
        <v>117</v>
      </c>
      <c r="AH35" s="1" t="s">
        <v>74</v>
      </c>
      <c r="AI35" s="1">
        <v>2</v>
      </c>
      <c r="AJ35" s="3">
        <v>45892</v>
      </c>
      <c r="AK35" s="3">
        <v>0</v>
      </c>
      <c r="AL35" s="3">
        <v>45883</v>
      </c>
      <c r="AM35" s="3">
        <v>45890</v>
      </c>
      <c r="AN35" s="3">
        <v>45891</v>
      </c>
      <c r="AO35" s="3">
        <v>45891</v>
      </c>
      <c r="AP35" s="3">
        <v>45887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45869</v>
      </c>
      <c r="B36" s="14" t="s">
        <v>454</v>
      </c>
      <c r="C36" s="9" t="s">
        <v>73</v>
      </c>
      <c r="D36" s="13" t="s">
        <v>460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459</v>
      </c>
      <c r="AG36" s="1" t="s">
        <v>117</v>
      </c>
      <c r="AH36" s="1" t="s">
        <v>74</v>
      </c>
      <c r="AI36" s="1">
        <v>2</v>
      </c>
      <c r="AJ36" s="3">
        <v>45892</v>
      </c>
      <c r="AK36" s="3">
        <v>0</v>
      </c>
      <c r="AL36" s="3">
        <v>45883</v>
      </c>
      <c r="AM36" s="3">
        <v>45890</v>
      </c>
      <c r="AN36" s="3">
        <v>45891</v>
      </c>
      <c r="AO36" s="3">
        <v>45891</v>
      </c>
      <c r="AP36" s="3">
        <v>45887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45869</v>
      </c>
      <c r="B37" s="14" t="s">
        <v>454</v>
      </c>
      <c r="C37" s="9" t="s">
        <v>73</v>
      </c>
      <c r="D37" s="13" t="s">
        <v>355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459</v>
      </c>
      <c r="AG37" s="1" t="s">
        <v>117</v>
      </c>
      <c r="AH37" s="1" t="s">
        <v>74</v>
      </c>
      <c r="AI37" s="1">
        <v>2</v>
      </c>
      <c r="AJ37" s="3">
        <v>45892</v>
      </c>
      <c r="AK37" s="3">
        <v>0</v>
      </c>
      <c r="AL37" s="3">
        <v>45883</v>
      </c>
      <c r="AM37" s="3">
        <v>45890</v>
      </c>
      <c r="AN37" s="3">
        <v>45891</v>
      </c>
      <c r="AO37" s="3">
        <v>45891</v>
      </c>
      <c r="AP37" s="3">
        <v>45887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45869</v>
      </c>
      <c r="B38" s="14" t="s">
        <v>454</v>
      </c>
      <c r="C38" s="9" t="s">
        <v>73</v>
      </c>
      <c r="D38" s="13" t="s">
        <v>297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461</v>
      </c>
      <c r="AG38" s="1" t="s">
        <v>117</v>
      </c>
      <c r="AH38" s="1" t="s">
        <v>74</v>
      </c>
      <c r="AI38" s="1">
        <v>2</v>
      </c>
      <c r="AJ38" s="3">
        <v>45895</v>
      </c>
      <c r="AK38" s="3">
        <v>0</v>
      </c>
      <c r="AL38" s="3">
        <v>45886</v>
      </c>
      <c r="AM38" s="3">
        <v>45893</v>
      </c>
      <c r="AN38" s="3">
        <v>45894</v>
      </c>
      <c r="AO38" s="3">
        <v>45894</v>
      </c>
      <c r="AP38" s="3">
        <v>45890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454</v>
      </c>
      <c r="C39" s="9" t="s">
        <v>73</v>
      </c>
      <c r="D39" s="13" t="s">
        <v>298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461</v>
      </c>
      <c r="AG39" s="1" t="s">
        <v>117</v>
      </c>
      <c r="AH39" s="1" t="s">
        <v>74</v>
      </c>
      <c r="AI39" s="1">
        <v>2</v>
      </c>
      <c r="AJ39" s="3">
        <v>45895</v>
      </c>
      <c r="AK39" s="3">
        <v>0</v>
      </c>
      <c r="AL39" s="3">
        <v>45886</v>
      </c>
      <c r="AM39" s="3">
        <v>45893</v>
      </c>
      <c r="AN39" s="3">
        <v>45894</v>
      </c>
      <c r="AO39" s="3">
        <v>45894</v>
      </c>
      <c r="AP39" s="3">
        <v>45890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454</v>
      </c>
      <c r="C40" s="9" t="s">
        <v>73</v>
      </c>
      <c r="D40" s="13" t="s">
        <v>328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461</v>
      </c>
      <c r="AG40" s="1" t="s">
        <v>117</v>
      </c>
      <c r="AH40" s="1" t="s">
        <v>74</v>
      </c>
      <c r="AI40" s="1">
        <v>2</v>
      </c>
      <c r="AJ40" s="3">
        <v>45895</v>
      </c>
      <c r="AK40" s="3">
        <v>0</v>
      </c>
      <c r="AL40" s="3">
        <v>45886</v>
      </c>
      <c r="AM40" s="3">
        <v>45893</v>
      </c>
      <c r="AN40" s="3">
        <v>45894</v>
      </c>
      <c r="AO40" s="3">
        <v>45894</v>
      </c>
      <c r="AP40" s="3">
        <v>45890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454</v>
      </c>
      <c r="C41" s="9" t="s">
        <v>73</v>
      </c>
      <c r="D41" s="13" t="s">
        <v>330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461</v>
      </c>
      <c r="AG41" s="1" t="s">
        <v>117</v>
      </c>
      <c r="AH41" s="1" t="s">
        <v>74</v>
      </c>
      <c r="AI41" s="1">
        <v>2</v>
      </c>
      <c r="AJ41" s="3">
        <v>45895</v>
      </c>
      <c r="AK41" s="3">
        <v>0</v>
      </c>
      <c r="AL41" s="3">
        <v>45886</v>
      </c>
      <c r="AM41" s="3">
        <v>45893</v>
      </c>
      <c r="AN41" s="3">
        <v>45894</v>
      </c>
      <c r="AO41" s="3">
        <v>45894</v>
      </c>
      <c r="AP41" s="3">
        <v>45890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454</v>
      </c>
      <c r="C42" s="9" t="s">
        <v>73</v>
      </c>
      <c r="D42" s="13">
        <v>997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461</v>
      </c>
      <c r="AG42" s="1" t="s">
        <v>117</v>
      </c>
      <c r="AH42" s="1" t="s">
        <v>74</v>
      </c>
      <c r="AI42" s="1">
        <v>2</v>
      </c>
      <c r="AJ42" s="3">
        <v>45895</v>
      </c>
      <c r="AK42" s="3">
        <v>0</v>
      </c>
      <c r="AL42" s="3">
        <v>45886</v>
      </c>
      <c r="AM42" s="3">
        <v>45893</v>
      </c>
      <c r="AN42" s="3">
        <v>45894</v>
      </c>
      <c r="AO42" s="3">
        <v>45894</v>
      </c>
      <c r="AP42" s="3">
        <v>45890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454</v>
      </c>
      <c r="C43" s="9" t="s">
        <v>73</v>
      </c>
      <c r="D43" s="13" t="s">
        <v>197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462</v>
      </c>
      <c r="AG43" s="1" t="s">
        <v>117</v>
      </c>
      <c r="AH43" s="1" t="s">
        <v>74</v>
      </c>
      <c r="AI43" s="1">
        <v>2</v>
      </c>
      <c r="AJ43" s="3">
        <v>45897</v>
      </c>
      <c r="AK43" s="3">
        <v>0</v>
      </c>
      <c r="AL43" s="3">
        <v>45888</v>
      </c>
      <c r="AM43" s="3">
        <v>45895</v>
      </c>
      <c r="AN43" s="3">
        <v>45896</v>
      </c>
      <c r="AO43" s="3">
        <v>45896</v>
      </c>
      <c r="AP43" s="3">
        <v>45892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454</v>
      </c>
      <c r="C44" s="9" t="s">
        <v>73</v>
      </c>
      <c r="D44" s="13" t="s">
        <v>361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462</v>
      </c>
      <c r="AG44" s="1" t="s">
        <v>119</v>
      </c>
      <c r="AH44" s="1" t="s">
        <v>74</v>
      </c>
      <c r="AI44" s="1">
        <v>2</v>
      </c>
      <c r="AJ44" s="3">
        <v>45897</v>
      </c>
      <c r="AK44" s="3">
        <v>0</v>
      </c>
      <c r="AL44" s="3">
        <v>45888</v>
      </c>
      <c r="AM44" s="3">
        <v>45895</v>
      </c>
      <c r="AN44" s="3">
        <v>45896</v>
      </c>
      <c r="AO44" s="3">
        <v>45896</v>
      </c>
      <c r="AP44" s="3">
        <v>45892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331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462</v>
      </c>
      <c r="AG45" s="1" t="s">
        <v>119</v>
      </c>
      <c r="AH45" s="1" t="s">
        <v>74</v>
      </c>
      <c r="AI45" s="1">
        <v>2</v>
      </c>
      <c r="AJ45" s="3">
        <v>45897</v>
      </c>
      <c r="AK45" s="3">
        <v>0</v>
      </c>
      <c r="AL45" s="3">
        <v>45888</v>
      </c>
      <c r="AM45" s="3">
        <v>45895</v>
      </c>
      <c r="AN45" s="3">
        <v>45896</v>
      </c>
      <c r="AO45" s="3">
        <v>45896</v>
      </c>
      <c r="AP45" s="3">
        <v>45892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362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462</v>
      </c>
      <c r="AG46" s="1" t="s">
        <v>119</v>
      </c>
      <c r="AH46" s="1" t="s">
        <v>74</v>
      </c>
      <c r="AI46" s="1">
        <v>2</v>
      </c>
      <c r="AJ46" s="3">
        <v>45897</v>
      </c>
      <c r="AK46" s="3">
        <v>0</v>
      </c>
      <c r="AL46" s="3">
        <v>45888</v>
      </c>
      <c r="AM46" s="3">
        <v>45895</v>
      </c>
      <c r="AN46" s="3">
        <v>45896</v>
      </c>
      <c r="AO46" s="3">
        <v>45896</v>
      </c>
      <c r="AP46" s="3">
        <v>45892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457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45897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176</v>
      </c>
      <c r="AA47" s="8">
        <v>5238.75</v>
      </c>
      <c r="AB47" s="8">
        <v>5238.75</v>
      </c>
      <c r="AC47" s="8">
        <v>0</v>
      </c>
      <c r="AD47" s="8">
        <v>0</v>
      </c>
      <c r="AE47" s="8">
        <v>0</v>
      </c>
      <c r="AF47" s="8" t="s">
        <v>462</v>
      </c>
      <c r="AG47" s="1" t="s">
        <v>116</v>
      </c>
      <c r="AH47" s="1" t="s">
        <v>74</v>
      </c>
      <c r="AI47" s="1">
        <v>2</v>
      </c>
      <c r="AJ47" s="3">
        <v>45897</v>
      </c>
      <c r="AK47" s="3">
        <v>0</v>
      </c>
      <c r="AL47" s="3">
        <v>45888</v>
      </c>
      <c r="AM47" s="3">
        <v>45895</v>
      </c>
      <c r="AN47" s="3">
        <v>45896</v>
      </c>
      <c r="AO47" s="3">
        <v>45896</v>
      </c>
      <c r="AP47" s="3">
        <v>45892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45870</v>
      </c>
      <c r="B48" s="14" t="s">
        <v>471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45898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176</v>
      </c>
      <c r="AA48" s="8">
        <v>18719.800000000003</v>
      </c>
      <c r="AB48" s="8">
        <v>9847</v>
      </c>
      <c r="AC48" s="8">
        <v>8872.8000000000029</v>
      </c>
      <c r="AD48" s="8">
        <v>0</v>
      </c>
      <c r="AE48" s="8">
        <v>0</v>
      </c>
      <c r="AF48" s="8">
        <v>0</v>
      </c>
      <c r="AG48" s="1" t="s">
        <v>117</v>
      </c>
      <c r="AH48" s="1" t="s">
        <v>77</v>
      </c>
      <c r="AI48" s="1">
        <v>1</v>
      </c>
      <c r="AJ48" s="3">
        <v>45898</v>
      </c>
      <c r="AK48" s="3">
        <v>0</v>
      </c>
      <c r="AL48" s="3">
        <v>0</v>
      </c>
      <c r="AM48" s="3">
        <v>0</v>
      </c>
      <c r="AN48" s="3">
        <v>0</v>
      </c>
      <c r="AO48" s="3">
        <v>45897</v>
      </c>
      <c r="AP48" s="3">
        <v>45893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668.33873066666672</v>
      </c>
    </row>
    <row r="49" spans="1:56" ht="27.75" customHeight="1" x14ac:dyDescent="0.45">
      <c r="A49" s="3">
        <v>45870</v>
      </c>
      <c r="B49" s="14" t="s">
        <v>472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45898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176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>
        <v>0</v>
      </c>
      <c r="AG49" s="1" t="s">
        <v>116</v>
      </c>
      <c r="AH49" s="1" t="s">
        <v>77</v>
      </c>
      <c r="AI49" s="1">
        <v>1</v>
      </c>
      <c r="AJ49" s="3">
        <v>45898</v>
      </c>
      <c r="AK49" s="3">
        <v>0</v>
      </c>
      <c r="AL49" s="3">
        <v>0</v>
      </c>
      <c r="AM49" s="3">
        <v>0</v>
      </c>
      <c r="AN49" s="3">
        <v>0</v>
      </c>
      <c r="AO49" s="3">
        <v>45897</v>
      </c>
      <c r="AP49" s="3">
        <v>45893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1410.0585351111113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176</v>
      </c>
      <c r="AA50" s="8">
        <v>146196.04999999999</v>
      </c>
      <c r="AB50" s="8">
        <v>118603.44999999997</v>
      </c>
      <c r="AC50" s="8">
        <v>27592.600000000006</v>
      </c>
      <c r="AD50" s="8">
        <v>0</v>
      </c>
      <c r="AE50" s="8">
        <v>0</v>
      </c>
      <c r="AF50" s="8" t="s">
        <v>58</v>
      </c>
      <c r="AG50" s="1" t="s">
        <v>117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178</v>
      </c>
      <c r="BD50" s="56">
        <v>0</v>
      </c>
    </row>
    <row r="51" spans="1:56" ht="27.75" customHeight="1" x14ac:dyDescent="0.45">
      <c r="A51" s="3">
        <v>45874</v>
      </c>
      <c r="B51" s="14" t="s">
        <v>494</v>
      </c>
      <c r="C51" s="9" t="s">
        <v>317</v>
      </c>
      <c r="D51" s="13" t="s">
        <v>484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92</v>
      </c>
      <c r="M51" s="10">
        <v>20</v>
      </c>
      <c r="N51" s="9">
        <v>28</v>
      </c>
      <c r="O51" s="9">
        <v>50</v>
      </c>
      <c r="P51" s="10">
        <v>172.69642879999998</v>
      </c>
      <c r="Q51" s="10">
        <v>0</v>
      </c>
      <c r="R51" s="10">
        <v>172.69642879999998</v>
      </c>
      <c r="S51" s="9" t="s">
        <v>124</v>
      </c>
      <c r="T51" s="12">
        <v>45887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227</v>
      </c>
      <c r="AA51" s="8">
        <v>7683.5000000000009</v>
      </c>
      <c r="AB51" s="8">
        <v>7683.5000000000009</v>
      </c>
      <c r="AC51" s="8">
        <v>0</v>
      </c>
      <c r="AD51" s="8">
        <v>0</v>
      </c>
      <c r="AE51" s="8">
        <v>7683.5000000000009</v>
      </c>
      <c r="AF51" s="8">
        <v>0</v>
      </c>
      <c r="AG51" s="1" t="s">
        <v>116</v>
      </c>
      <c r="AH51" s="1" t="s">
        <v>68</v>
      </c>
      <c r="AI51" s="1">
        <v>4</v>
      </c>
      <c r="AJ51" s="3">
        <v>45887</v>
      </c>
      <c r="AK51" s="3">
        <v>45883</v>
      </c>
      <c r="AL51" s="3">
        <v>45877</v>
      </c>
      <c r="AM51" s="3">
        <v>45884</v>
      </c>
      <c r="AN51" s="3">
        <v>45885</v>
      </c>
      <c r="AO51" s="3">
        <v>45885</v>
      </c>
      <c r="AP51" s="3">
        <v>45882</v>
      </c>
      <c r="AQ51" s="3">
        <v>45886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95</v>
      </c>
      <c r="W52" s="10">
        <v>0</v>
      </c>
      <c r="X52" s="10">
        <v>0</v>
      </c>
      <c r="Y52" s="10">
        <v>0</v>
      </c>
      <c r="Z52" s="9" t="s">
        <v>227</v>
      </c>
      <c r="AA52" s="8">
        <v>7683.5000000000009</v>
      </c>
      <c r="AB52" s="8">
        <v>7683.5000000000009</v>
      </c>
      <c r="AC52" s="8">
        <v>0</v>
      </c>
      <c r="AD52" s="8">
        <v>0</v>
      </c>
      <c r="AE52" s="8">
        <v>7683.5000000000009</v>
      </c>
      <c r="AF52" s="8" t="s">
        <v>58</v>
      </c>
      <c r="AG52" s="1" t="s">
        <v>116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228</v>
      </c>
      <c r="BD52" s="56">
        <v>0</v>
      </c>
    </row>
    <row r="53" spans="1:56" ht="27.75" customHeight="1" x14ac:dyDescent="0.45">
      <c r="A53" s="3">
        <v>45874</v>
      </c>
      <c r="B53" s="14" t="s">
        <v>529</v>
      </c>
      <c r="C53" s="9" t="s">
        <v>142</v>
      </c>
      <c r="D53" s="13" t="s">
        <v>485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205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109</v>
      </c>
      <c r="T53" s="12">
        <v>45889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113</v>
      </c>
      <c r="AA53" s="8">
        <v>4999.0247999999992</v>
      </c>
      <c r="AB53" s="8">
        <v>4999.0247999999992</v>
      </c>
      <c r="AC53" s="8">
        <v>0</v>
      </c>
      <c r="AD53" s="8">
        <v>0</v>
      </c>
      <c r="AE53" s="8">
        <v>4999.0247999999992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45889</v>
      </c>
      <c r="AK53" s="3">
        <v>45885</v>
      </c>
      <c r="AL53" s="3">
        <v>45878</v>
      </c>
      <c r="AM53" s="3">
        <v>45886</v>
      </c>
      <c r="AN53" s="3">
        <v>45887</v>
      </c>
      <c r="AO53" s="3">
        <v>45888</v>
      </c>
      <c r="AP53" s="3">
        <v>45884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200</v>
      </c>
      <c r="BD53" s="56">
        <v>0</v>
      </c>
    </row>
    <row r="54" spans="1:56" ht="27.75" customHeight="1" x14ac:dyDescent="0.45">
      <c r="A54" s="3">
        <v>45796</v>
      </c>
      <c r="B54" s="14" t="s">
        <v>280</v>
      </c>
      <c r="C54" s="9" t="s">
        <v>142</v>
      </c>
      <c r="D54" s="13" t="s">
        <v>275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205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109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113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200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113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116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201</v>
      </c>
      <c r="BD55" s="56">
        <v>0</v>
      </c>
    </row>
    <row r="56" spans="1:56" ht="27.75" customHeight="1" x14ac:dyDescent="0.45">
      <c r="A56" s="3">
        <v>45875</v>
      </c>
      <c r="B56" s="14" t="s">
        <v>522</v>
      </c>
      <c r="C56" s="9" t="s">
        <v>523</v>
      </c>
      <c r="D56" s="13" t="s">
        <v>530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 t="s">
        <v>92</v>
      </c>
      <c r="M56" s="10">
        <v>21</v>
      </c>
      <c r="N56" s="9">
        <v>40</v>
      </c>
      <c r="O56" s="9">
        <v>40</v>
      </c>
      <c r="P56" s="10">
        <v>103.61785728</v>
      </c>
      <c r="Q56" s="10">
        <v>0</v>
      </c>
      <c r="R56" s="10">
        <v>103.61785728</v>
      </c>
      <c r="S56" s="9" t="s">
        <v>71</v>
      </c>
      <c r="T56" s="12">
        <v>45890</v>
      </c>
      <c r="U56" s="11">
        <v>5000</v>
      </c>
      <c r="V56" s="10">
        <v>0</v>
      </c>
      <c r="W56" s="10">
        <v>5000</v>
      </c>
      <c r="X56" s="10">
        <v>5400</v>
      </c>
      <c r="Y56" s="10">
        <v>0</v>
      </c>
      <c r="Z56" s="9" t="s">
        <v>531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72</v>
      </c>
      <c r="AI56" s="1">
        <v>3</v>
      </c>
      <c r="AJ56" s="3">
        <v>45890</v>
      </c>
      <c r="AK56" s="3">
        <v>0</v>
      </c>
      <c r="AL56" s="3">
        <v>45880</v>
      </c>
      <c r="AM56" s="3">
        <v>45887</v>
      </c>
      <c r="AN56" s="3">
        <v>45888</v>
      </c>
      <c r="AO56" s="3">
        <v>45888</v>
      </c>
      <c r="AP56" s="3">
        <v>45885</v>
      </c>
      <c r="AQ56" s="3">
        <v>45889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531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118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45873</v>
      </c>
      <c r="B58" s="14" t="s">
        <v>497</v>
      </c>
      <c r="C58" s="9" t="s">
        <v>108</v>
      </c>
      <c r="D58" s="13" t="s">
        <v>498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45884</v>
      </c>
      <c r="U58" s="11">
        <v>4000</v>
      </c>
      <c r="V58" s="10">
        <v>0</v>
      </c>
      <c r="W58" s="10">
        <v>4000</v>
      </c>
      <c r="X58" s="10">
        <v>4097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499</v>
      </c>
      <c r="AG58" s="1" t="s">
        <v>117</v>
      </c>
      <c r="AH58" s="1" t="s">
        <v>75</v>
      </c>
      <c r="AI58" s="1">
        <v>4</v>
      </c>
      <c r="AJ58" s="3">
        <v>45884</v>
      </c>
      <c r="AK58" s="3">
        <v>45880</v>
      </c>
      <c r="AL58" s="3">
        <v>45873</v>
      </c>
      <c r="AM58" s="3">
        <v>45881</v>
      </c>
      <c r="AN58" s="3">
        <v>45882</v>
      </c>
      <c r="AO58" s="3">
        <v>45883</v>
      </c>
      <c r="AP58" s="3">
        <v>45879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45873</v>
      </c>
      <c r="B59" s="14" t="s">
        <v>495</v>
      </c>
      <c r="C59" s="9" t="s">
        <v>300</v>
      </c>
      <c r="D59" s="13" t="s">
        <v>487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45884</v>
      </c>
      <c r="U59" s="11">
        <v>20000</v>
      </c>
      <c r="V59" s="10">
        <v>0</v>
      </c>
      <c r="W59" s="10">
        <v>20000</v>
      </c>
      <c r="X59" s="10">
        <v>20200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45884</v>
      </c>
      <c r="AK59" s="3">
        <v>45880</v>
      </c>
      <c r="AL59" s="3">
        <v>45873</v>
      </c>
      <c r="AM59" s="3">
        <v>45881</v>
      </c>
      <c r="AN59" s="3">
        <v>45882</v>
      </c>
      <c r="AO59" s="3">
        <v>45883</v>
      </c>
      <c r="AP59" s="3">
        <v>45879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45">
      <c r="A60" s="3">
        <v>45873</v>
      </c>
      <c r="B60" s="14" t="s">
        <v>496</v>
      </c>
      <c r="C60" s="9" t="s">
        <v>300</v>
      </c>
      <c r="D60" s="13" t="s">
        <v>489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45884</v>
      </c>
      <c r="U60" s="11">
        <v>5000</v>
      </c>
      <c r="V60" s="10">
        <v>0</v>
      </c>
      <c r="W60" s="10">
        <v>5000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45884</v>
      </c>
      <c r="AK60" s="3">
        <v>45880</v>
      </c>
      <c r="AL60" s="3">
        <v>45873</v>
      </c>
      <c r="AM60" s="3">
        <v>45881</v>
      </c>
      <c r="AN60" s="3">
        <v>45882</v>
      </c>
      <c r="AO60" s="3">
        <v>45883</v>
      </c>
      <c r="AP60" s="3">
        <v>45879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45874</v>
      </c>
      <c r="B61" s="14" t="s">
        <v>533</v>
      </c>
      <c r="C61" s="9" t="s">
        <v>142</v>
      </c>
      <c r="D61" s="13" t="s">
        <v>239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109</v>
      </c>
      <c r="T61" s="12">
        <v>45887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10477.5</v>
      </c>
      <c r="AC61" s="8">
        <v>0</v>
      </c>
      <c r="AD61" s="8">
        <v>0</v>
      </c>
      <c r="AE61" s="8">
        <v>10477.5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45887</v>
      </c>
      <c r="AK61" s="3">
        <v>45883</v>
      </c>
      <c r="AL61" s="3">
        <v>45876</v>
      </c>
      <c r="AM61" s="3">
        <v>45884</v>
      </c>
      <c r="AN61" s="3">
        <v>45885</v>
      </c>
      <c r="AO61" s="3">
        <v>45886</v>
      </c>
      <c r="AP61" s="3">
        <v>45882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45796</v>
      </c>
      <c r="B62" s="14" t="s">
        <v>286</v>
      </c>
      <c r="C62" s="9" t="s">
        <v>142</v>
      </c>
      <c r="D62" s="13" t="s">
        <v>239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109</v>
      </c>
      <c r="T62" s="12">
        <v>45887</v>
      </c>
      <c r="U62" s="11">
        <v>614</v>
      </c>
      <c r="V62" s="10">
        <v>0</v>
      </c>
      <c r="W62" s="10">
        <v>614</v>
      </c>
      <c r="X62" s="10">
        <v>0</v>
      </c>
      <c r="Y62" s="10">
        <v>644.70000000000005</v>
      </c>
      <c r="Z62" s="9" t="s">
        <v>80</v>
      </c>
      <c r="AA62" s="8">
        <v>643.31850000000009</v>
      </c>
      <c r="AB62" s="8">
        <v>643.31850000000009</v>
      </c>
      <c r="AC62" s="8">
        <v>0</v>
      </c>
      <c r="AD62" s="8">
        <v>0</v>
      </c>
      <c r="AE62" s="8">
        <v>643.31850000000009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45887</v>
      </c>
      <c r="AK62" s="3">
        <v>45883</v>
      </c>
      <c r="AL62" s="3">
        <v>45876</v>
      </c>
      <c r="AM62" s="3">
        <v>45884</v>
      </c>
      <c r="AN62" s="3">
        <v>45885</v>
      </c>
      <c r="AO62" s="3">
        <v>45886</v>
      </c>
      <c r="AP62" s="3">
        <v>45882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45874</v>
      </c>
      <c r="B63" s="14" t="s">
        <v>529</v>
      </c>
      <c r="C63" s="9" t="s">
        <v>142</v>
      </c>
      <c r="D63" s="13" t="s">
        <v>188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109</v>
      </c>
      <c r="T63" s="12">
        <v>45887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80</v>
      </c>
      <c r="AA63" s="8">
        <v>5139.8424000000005</v>
      </c>
      <c r="AB63" s="8">
        <v>5139.8424000000005</v>
      </c>
      <c r="AC63" s="8">
        <v>0</v>
      </c>
      <c r="AD63" s="8">
        <v>0</v>
      </c>
      <c r="AE63" s="8">
        <v>5139.8424000000005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45887</v>
      </c>
      <c r="AK63" s="3">
        <v>45883</v>
      </c>
      <c r="AL63" s="3">
        <v>45876</v>
      </c>
      <c r="AM63" s="3">
        <v>45884</v>
      </c>
      <c r="AN63" s="3">
        <v>45885</v>
      </c>
      <c r="AO63" s="3">
        <v>45886</v>
      </c>
      <c r="AP63" s="3">
        <v>45882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45827</v>
      </c>
      <c r="B64" s="14" t="s">
        <v>313</v>
      </c>
      <c r="C64" s="9" t="s">
        <v>142</v>
      </c>
      <c r="D64" s="13" t="s">
        <v>188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205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45887</v>
      </c>
      <c r="U64" s="11">
        <v>455</v>
      </c>
      <c r="V64" s="10">
        <v>0</v>
      </c>
      <c r="W64" s="10">
        <v>455</v>
      </c>
      <c r="X64" s="10">
        <v>0</v>
      </c>
      <c r="Y64" s="10">
        <v>477.75</v>
      </c>
      <c r="Z64" s="9" t="s">
        <v>80</v>
      </c>
      <c r="AA64" s="8">
        <v>464.01355000000001</v>
      </c>
      <c r="AB64" s="8">
        <v>464.01355000000001</v>
      </c>
      <c r="AC64" s="8">
        <v>0</v>
      </c>
      <c r="AD64" s="8">
        <v>0</v>
      </c>
      <c r="AE64" s="8">
        <v>464.01355000000001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45887</v>
      </c>
      <c r="AK64" s="3">
        <v>45883</v>
      </c>
      <c r="AL64" s="3">
        <v>45876</v>
      </c>
      <c r="AM64" s="3">
        <v>45884</v>
      </c>
      <c r="AN64" s="3">
        <v>45885</v>
      </c>
      <c r="AO64" s="3">
        <v>45886</v>
      </c>
      <c r="AP64" s="3">
        <v>45882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45874</v>
      </c>
      <c r="B65" s="14" t="s">
        <v>533</v>
      </c>
      <c r="C65" s="9" t="s">
        <v>142</v>
      </c>
      <c r="D65" s="13" t="s">
        <v>490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>
        <v>45885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10477.5</v>
      </c>
      <c r="AB65" s="8">
        <v>10477.5</v>
      </c>
      <c r="AC65" s="8">
        <v>0</v>
      </c>
      <c r="AD65" s="8">
        <v>0</v>
      </c>
      <c r="AE65" s="8">
        <v>10477.5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45885</v>
      </c>
      <c r="AK65" s="3">
        <v>45881</v>
      </c>
      <c r="AL65" s="3">
        <v>45874</v>
      </c>
      <c r="AM65" s="3">
        <v>45882</v>
      </c>
      <c r="AN65" s="3">
        <v>45883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45880</v>
      </c>
      <c r="B66" s="14" t="s">
        <v>573</v>
      </c>
      <c r="C66" s="9" t="s">
        <v>574</v>
      </c>
      <c r="D66" s="13" t="s">
        <v>575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45887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5518.15</v>
      </c>
      <c r="AB66" s="8">
        <v>5518.15</v>
      </c>
      <c r="AC66" s="8">
        <v>0</v>
      </c>
      <c r="AD66" s="8">
        <v>5518.15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45887</v>
      </c>
      <c r="AK66" s="3">
        <v>45883</v>
      </c>
      <c r="AL66" s="3">
        <v>45876</v>
      </c>
      <c r="AM66" s="3">
        <v>45884</v>
      </c>
      <c r="AN66" s="3">
        <v>45885</v>
      </c>
      <c r="AO66" s="3">
        <v>45886</v>
      </c>
      <c r="AP66" s="3">
        <v>45882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45873</v>
      </c>
      <c r="B67" s="14" t="s">
        <v>495</v>
      </c>
      <c r="C67" s="9" t="s">
        <v>300</v>
      </c>
      <c r="D67" s="13" t="s">
        <v>486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45889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10756.900000000001</v>
      </c>
      <c r="AB67" s="8">
        <v>10756.900000000001</v>
      </c>
      <c r="AC67" s="8">
        <v>0</v>
      </c>
      <c r="AD67" s="8">
        <v>0</v>
      </c>
      <c r="AE67" s="8">
        <v>10756.900000000001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45889</v>
      </c>
      <c r="AK67" s="3">
        <v>45885</v>
      </c>
      <c r="AL67" s="3">
        <v>45878</v>
      </c>
      <c r="AM67" s="3">
        <v>45886</v>
      </c>
      <c r="AN67" s="3">
        <v>45887</v>
      </c>
      <c r="AO67" s="3">
        <v>45888</v>
      </c>
      <c r="AP67" s="3">
        <v>45884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45873</v>
      </c>
      <c r="B68" s="14" t="s">
        <v>496</v>
      </c>
      <c r="C68" s="9" t="s">
        <v>300</v>
      </c>
      <c r="D68" s="13" t="s">
        <v>488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45889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10756.900000000001</v>
      </c>
      <c r="AB68" s="8">
        <v>9809</v>
      </c>
      <c r="AC68" s="8">
        <v>947.90000000000146</v>
      </c>
      <c r="AD68" s="8">
        <v>0</v>
      </c>
      <c r="AE68" s="8">
        <v>10756.900000000001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45889</v>
      </c>
      <c r="AK68" s="3">
        <v>45885</v>
      </c>
      <c r="AL68" s="3">
        <v>45878</v>
      </c>
      <c r="AM68" s="3">
        <v>45886</v>
      </c>
      <c r="AN68" s="3">
        <v>45887</v>
      </c>
      <c r="AO68" s="3">
        <v>45888</v>
      </c>
      <c r="AP68" s="3">
        <v>45884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71.619111111111224</v>
      </c>
    </row>
    <row r="69" spans="1:56" ht="27.75" customHeight="1" x14ac:dyDescent="0.45">
      <c r="A69" s="3">
        <v>45868</v>
      </c>
      <c r="B69" s="14" t="s">
        <v>473</v>
      </c>
      <c r="C69" s="9" t="s">
        <v>300</v>
      </c>
      <c r="D69" s="13" t="s">
        <v>341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45894</v>
      </c>
      <c r="U69" s="11">
        <v>30000</v>
      </c>
      <c r="V69" s="10">
        <v>30000</v>
      </c>
      <c r="W69" s="10">
        <v>0</v>
      </c>
      <c r="X69" s="10">
        <v>30900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45894</v>
      </c>
      <c r="AK69" s="3">
        <v>45890</v>
      </c>
      <c r="AL69" s="3">
        <v>45883</v>
      </c>
      <c r="AM69" s="3">
        <v>45891</v>
      </c>
      <c r="AN69" s="3">
        <v>45892</v>
      </c>
      <c r="AO69" s="3">
        <v>45893</v>
      </c>
      <c r="AP69" s="3">
        <v>45889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45868</v>
      </c>
      <c r="B70" s="14" t="s">
        <v>473</v>
      </c>
      <c r="C70" s="9" t="s">
        <v>300</v>
      </c>
      <c r="D70" s="13" t="s">
        <v>342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45894</v>
      </c>
      <c r="U70" s="11">
        <v>20000</v>
      </c>
      <c r="V70" s="10">
        <v>20000</v>
      </c>
      <c r="W70" s="10">
        <v>0</v>
      </c>
      <c r="X70" s="10">
        <v>20197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>
        <v>45894</v>
      </c>
      <c r="AK70" s="3">
        <v>45890</v>
      </c>
      <c r="AL70" s="3">
        <v>45883</v>
      </c>
      <c r="AM70" s="3">
        <v>45891</v>
      </c>
      <c r="AN70" s="3">
        <v>45892</v>
      </c>
      <c r="AO70" s="3">
        <v>45893</v>
      </c>
      <c r="AP70" s="3">
        <v>45889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425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45868</v>
      </c>
      <c r="B71" s="14" t="s">
        <v>473</v>
      </c>
      <c r="C71" s="9" t="s">
        <v>300</v>
      </c>
      <c r="D71" s="13" t="s">
        <v>442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45894</v>
      </c>
      <c r="U71" s="11">
        <v>5000</v>
      </c>
      <c r="V71" s="10">
        <v>5000</v>
      </c>
      <c r="W71" s="10">
        <v>0</v>
      </c>
      <c r="X71" s="10">
        <v>5200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45894</v>
      </c>
      <c r="AK71" s="3">
        <v>45890</v>
      </c>
      <c r="AL71" s="3">
        <v>45883</v>
      </c>
      <c r="AM71" s="3">
        <v>45891</v>
      </c>
      <c r="AN71" s="3">
        <v>45892</v>
      </c>
      <c r="AO71" s="3">
        <v>45893</v>
      </c>
      <c r="AP71" s="3">
        <v>45889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45850</v>
      </c>
      <c r="B72" s="14" t="s">
        <v>338</v>
      </c>
      <c r="C72" s="9" t="s">
        <v>108</v>
      </c>
      <c r="D72" s="13" t="s">
        <v>339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45898</v>
      </c>
      <c r="U72" s="11">
        <v>4000</v>
      </c>
      <c r="V72" s="10">
        <v>4000</v>
      </c>
      <c r="W72" s="10">
        <v>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45898</v>
      </c>
      <c r="AK72" s="3">
        <v>45894</v>
      </c>
      <c r="AL72" s="3">
        <v>45887</v>
      </c>
      <c r="AM72" s="3">
        <v>45895</v>
      </c>
      <c r="AN72" s="3">
        <v>45896</v>
      </c>
      <c r="AO72" s="3">
        <v>45897</v>
      </c>
      <c r="AP72" s="3">
        <v>45893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435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45873</v>
      </c>
      <c r="B73" s="14" t="s">
        <v>504</v>
      </c>
      <c r="C73" s="9" t="s">
        <v>108</v>
      </c>
      <c r="D73" s="13" t="s">
        <v>505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45898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 t="s">
        <v>499</v>
      </c>
      <c r="AG73" s="1" t="s">
        <v>117</v>
      </c>
      <c r="AH73" s="1" t="s">
        <v>75</v>
      </c>
      <c r="AI73" s="1">
        <v>4</v>
      </c>
      <c r="AJ73" s="3">
        <v>45898</v>
      </c>
      <c r="AK73" s="3">
        <v>45894</v>
      </c>
      <c r="AL73" s="3">
        <v>45887</v>
      </c>
      <c r="AM73" s="3">
        <v>45895</v>
      </c>
      <c r="AN73" s="3">
        <v>45896</v>
      </c>
      <c r="AO73" s="3">
        <v>45897</v>
      </c>
      <c r="AP73" s="3">
        <v>45893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333.54151111111111</v>
      </c>
    </row>
    <row r="74" spans="1:56" ht="27.75" customHeight="1" x14ac:dyDescent="0.45">
      <c r="A74" s="3">
        <v>45876</v>
      </c>
      <c r="B74" s="14" t="s">
        <v>129</v>
      </c>
      <c r="C74" s="9" t="s">
        <v>108</v>
      </c>
      <c r="D74" s="13" t="s">
        <v>534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45898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 t="s">
        <v>499</v>
      </c>
      <c r="AG74" s="1" t="s">
        <v>116</v>
      </c>
      <c r="AH74" s="1" t="s">
        <v>75</v>
      </c>
      <c r="AI74" s="1">
        <v>4</v>
      </c>
      <c r="AJ74" s="3">
        <v>45898</v>
      </c>
      <c r="AK74" s="3">
        <v>45894</v>
      </c>
      <c r="AL74" s="3">
        <v>45887</v>
      </c>
      <c r="AM74" s="3">
        <v>45895</v>
      </c>
      <c r="AN74" s="3">
        <v>45896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250.15613333333337</v>
      </c>
    </row>
    <row r="75" spans="1:56" ht="27.75" customHeight="1" x14ac:dyDescent="0.45">
      <c r="A75" s="3">
        <v>45876</v>
      </c>
      <c r="B75" s="14" t="s">
        <v>129</v>
      </c>
      <c r="C75" s="9" t="s">
        <v>108</v>
      </c>
      <c r="D75" s="13" t="s">
        <v>535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45898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 t="s">
        <v>499</v>
      </c>
      <c r="AG75" s="1" t="s">
        <v>117</v>
      </c>
      <c r="AH75" s="1" t="s">
        <v>75</v>
      </c>
      <c r="AI75" s="1">
        <v>4</v>
      </c>
      <c r="AJ75" s="3">
        <v>45898</v>
      </c>
      <c r="AK75" s="3">
        <v>45894</v>
      </c>
      <c r="AL75" s="3">
        <v>45887</v>
      </c>
      <c r="AM75" s="3">
        <v>45895</v>
      </c>
      <c r="AN75" s="3">
        <v>45896</v>
      </c>
      <c r="AO75" s="3">
        <v>45897</v>
      </c>
      <c r="AP75" s="3">
        <v>45893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250.15613333333337</v>
      </c>
    </row>
    <row r="76" spans="1:56" ht="27.75" customHeight="1" x14ac:dyDescent="0.45">
      <c r="A76" s="3">
        <v>45876</v>
      </c>
      <c r="B76" s="14" t="s">
        <v>129</v>
      </c>
      <c r="C76" s="9" t="s">
        <v>108</v>
      </c>
      <c r="D76" s="13" t="s">
        <v>555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80</v>
      </c>
      <c r="AA76" s="8">
        <v>4414.5199999999995</v>
      </c>
      <c r="AB76" s="8">
        <v>0</v>
      </c>
      <c r="AC76" s="8">
        <v>4414.5199999999995</v>
      </c>
      <c r="AD76" s="8">
        <v>0</v>
      </c>
      <c r="AE76" s="8">
        <v>4414.5199999999995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333.54151111111111</v>
      </c>
    </row>
    <row r="77" spans="1:56" ht="27.75" customHeight="1" x14ac:dyDescent="0.45">
      <c r="A77" s="3">
        <v>45876</v>
      </c>
      <c r="B77" s="14" t="s">
        <v>129</v>
      </c>
      <c r="C77" s="9" t="s">
        <v>108</v>
      </c>
      <c r="D77" s="13" t="s">
        <v>556</v>
      </c>
      <c r="E77" s="9">
        <v>20</v>
      </c>
      <c r="F77" s="9">
        <v>40</v>
      </c>
      <c r="G77" s="9" t="s">
        <v>60</v>
      </c>
      <c r="H77" s="9" t="s">
        <v>66</v>
      </c>
      <c r="I77" s="9">
        <v>108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3075</v>
      </c>
      <c r="W77" s="10">
        <v>0</v>
      </c>
      <c r="X77" s="10">
        <v>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45850</v>
      </c>
      <c r="B78" s="14" t="s">
        <v>340</v>
      </c>
      <c r="C78" s="9" t="s">
        <v>108</v>
      </c>
      <c r="D78" s="13" t="s">
        <v>309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45898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45898</v>
      </c>
      <c r="AK78" s="3">
        <v>45894</v>
      </c>
      <c r="AL78" s="3">
        <v>45887</v>
      </c>
      <c r="AM78" s="3">
        <v>45895</v>
      </c>
      <c r="AN78" s="3">
        <v>45896</v>
      </c>
      <c r="AO78" s="3">
        <v>45897</v>
      </c>
      <c r="AP78" s="3">
        <v>45893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333.54151111111111</v>
      </c>
    </row>
    <row r="79" spans="1:56" ht="27.75" customHeight="1" x14ac:dyDescent="0.45">
      <c r="A79" s="3">
        <v>45873</v>
      </c>
      <c r="B79" s="14" t="s">
        <v>502</v>
      </c>
      <c r="C79" s="9" t="s">
        <v>108</v>
      </c>
      <c r="D79" s="13" t="s">
        <v>503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45898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80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 t="s">
        <v>499</v>
      </c>
      <c r="AG79" s="1" t="s">
        <v>61</v>
      </c>
      <c r="AH79" s="1" t="s">
        <v>75</v>
      </c>
      <c r="AI79" s="1">
        <v>4</v>
      </c>
      <c r="AJ79" s="3">
        <v>45898</v>
      </c>
      <c r="AK79" s="3">
        <v>45894</v>
      </c>
      <c r="AL79" s="3">
        <v>45887</v>
      </c>
      <c r="AM79" s="3">
        <v>45895</v>
      </c>
      <c r="AN79" s="3">
        <v>45896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333.54151111111111</v>
      </c>
    </row>
    <row r="80" spans="1:56" ht="27.75" customHeight="1" x14ac:dyDescent="0.45">
      <c r="A80" s="3" t="s">
        <v>136</v>
      </c>
      <c r="B80" s="14" t="s">
        <v>136</v>
      </c>
      <c r="C80" s="9" t="s">
        <v>142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45899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45899</v>
      </c>
      <c r="AK80" s="3">
        <v>45895</v>
      </c>
      <c r="AL80" s="3">
        <v>45888</v>
      </c>
      <c r="AM80" s="3">
        <v>45896</v>
      </c>
      <c r="AN80" s="3">
        <v>45897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7916.333333333333</v>
      </c>
    </row>
    <row r="81" spans="1:56" ht="27.75" customHeight="1" x14ac:dyDescent="0.45">
      <c r="A81" s="3" t="s">
        <v>136</v>
      </c>
      <c r="B81" s="14" t="s">
        <v>136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45925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45925</v>
      </c>
      <c r="AK81" s="3">
        <v>45921</v>
      </c>
      <c r="AL81" s="3">
        <v>45914</v>
      </c>
      <c r="AM81" s="3">
        <v>45922</v>
      </c>
      <c r="AN81" s="3">
        <v>45923</v>
      </c>
      <c r="AO81" s="3">
        <v>45924</v>
      </c>
      <c r="AP81" s="3">
        <v>45920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1667.7075555555555</v>
      </c>
    </row>
    <row r="82" spans="1:56" ht="27.75" customHeight="1" x14ac:dyDescent="0.45">
      <c r="A82" s="3" t="s">
        <v>136</v>
      </c>
      <c r="B82" s="14" t="s">
        <v>136</v>
      </c>
      <c r="C82" s="9" t="s">
        <v>97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45925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45925</v>
      </c>
      <c r="AK82" s="3">
        <v>45921</v>
      </c>
      <c r="AL82" s="3">
        <v>45914</v>
      </c>
      <c r="AM82" s="3">
        <v>45922</v>
      </c>
      <c r="AN82" s="3">
        <v>45923</v>
      </c>
      <c r="AO82" s="3">
        <v>45924</v>
      </c>
      <c r="AP82" s="3">
        <v>45920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1625.4871111111113</v>
      </c>
    </row>
    <row r="83" spans="1:56" ht="27.75" customHeight="1" x14ac:dyDescent="0.45">
      <c r="A83" s="3">
        <v>45877</v>
      </c>
      <c r="B83" s="14" t="s">
        <v>562</v>
      </c>
      <c r="C83" s="9" t="s">
        <v>79</v>
      </c>
      <c r="D83" s="13" t="s">
        <v>563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80</v>
      </c>
      <c r="AA83" s="8">
        <v>11036.3</v>
      </c>
      <c r="AB83" s="8">
        <v>0</v>
      </c>
      <c r="AC83" s="8">
        <v>11036.3</v>
      </c>
      <c r="AD83" s="8">
        <v>0</v>
      </c>
      <c r="AE83" s="8">
        <v>11036.3</v>
      </c>
      <c r="AF83" s="8">
        <v>0</v>
      </c>
      <c r="AG83" s="1" t="s">
        <v>61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833.85377777777774</v>
      </c>
    </row>
    <row r="84" spans="1:56" ht="27.75" customHeight="1" x14ac:dyDescent="0.45">
      <c r="A84" s="3">
        <v>45857</v>
      </c>
      <c r="B84" s="14" t="s">
        <v>381</v>
      </c>
      <c r="C84" s="9" t="s">
        <v>142</v>
      </c>
      <c r="D84" s="13" t="s">
        <v>258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 t="s">
        <v>63</v>
      </c>
      <c r="U84" s="11">
        <v>120</v>
      </c>
      <c r="V84" s="10">
        <v>0</v>
      </c>
      <c r="W84" s="10">
        <v>120</v>
      </c>
      <c r="X84" s="10">
        <v>11000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45873</v>
      </c>
      <c r="B85" s="14" t="s">
        <v>500</v>
      </c>
      <c r="C85" s="9" t="s">
        <v>108</v>
      </c>
      <c r="D85" s="13" t="s">
        <v>501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0</v>
      </c>
      <c r="AC85" s="8">
        <v>4414.5199999999995</v>
      </c>
      <c r="AD85" s="8">
        <v>0</v>
      </c>
      <c r="AE85" s="8">
        <v>4414.5199999999995</v>
      </c>
      <c r="AF85" s="8" t="s">
        <v>499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333.54151111111111</v>
      </c>
    </row>
    <row r="86" spans="1:56" ht="27.75" customHeight="1" x14ac:dyDescent="0.45">
      <c r="A86" s="3" t="s">
        <v>136</v>
      </c>
      <c r="B86" s="14" t="s">
        <v>136</v>
      </c>
      <c r="C86" s="9" t="s">
        <v>305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80</v>
      </c>
      <c r="AA86" s="8">
        <v>110363</v>
      </c>
      <c r="AB86" s="8">
        <v>0</v>
      </c>
      <c r="AC86" s="8">
        <v>110363</v>
      </c>
      <c r="AD86" s="8">
        <v>0</v>
      </c>
      <c r="AE86" s="8">
        <v>110363</v>
      </c>
      <c r="AF86" s="8">
        <v>0</v>
      </c>
      <c r="AG86" s="1" t="s">
        <v>118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8338.5377777777776</v>
      </c>
    </row>
    <row r="87" spans="1:56" ht="27.75" customHeight="1" x14ac:dyDescent="0.45">
      <c r="A87" s="3">
        <v>45825</v>
      </c>
      <c r="B87" s="14" t="s">
        <v>303</v>
      </c>
      <c r="C87" s="9" t="s">
        <v>142</v>
      </c>
      <c r="D87" s="13" t="s">
        <v>277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205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127</v>
      </c>
      <c r="V87" s="10">
        <v>0</v>
      </c>
      <c r="W87" s="10">
        <v>127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45825</v>
      </c>
      <c r="B88" s="14" t="s">
        <v>304</v>
      </c>
      <c r="C88" s="9" t="s">
        <v>142</v>
      </c>
      <c r="D88" s="13" t="s">
        <v>259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267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109</v>
      </c>
      <c r="T88" s="12" t="s">
        <v>63</v>
      </c>
      <c r="U88" s="11">
        <v>894</v>
      </c>
      <c r="V88" s="10">
        <v>525</v>
      </c>
      <c r="W88" s="10">
        <v>369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45796</v>
      </c>
      <c r="B89" s="14" t="s">
        <v>285</v>
      </c>
      <c r="C89" s="9" t="s">
        <v>142</v>
      </c>
      <c r="D89" s="13" t="s">
        <v>148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109</v>
      </c>
      <c r="T89" s="12" t="s">
        <v>63</v>
      </c>
      <c r="U89" s="11">
        <v>3360</v>
      </c>
      <c r="V89" s="10">
        <v>0</v>
      </c>
      <c r="W89" s="10">
        <v>3360</v>
      </c>
      <c r="X89" s="10">
        <v>35200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279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45796</v>
      </c>
      <c r="B90" s="14" t="s">
        <v>281</v>
      </c>
      <c r="C90" s="9" t="s">
        <v>142</v>
      </c>
      <c r="D90" s="13" t="s">
        <v>276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 t="s">
        <v>63</v>
      </c>
      <c r="U90" s="11">
        <v>366</v>
      </c>
      <c r="V90" s="10">
        <v>0</v>
      </c>
      <c r="W90" s="10">
        <v>366</v>
      </c>
      <c r="X90" s="10">
        <v>5113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45796</v>
      </c>
      <c r="B91" s="14" t="s">
        <v>283</v>
      </c>
      <c r="C91" s="9" t="s">
        <v>142</v>
      </c>
      <c r="D91" s="13" t="s">
        <v>278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45796</v>
      </c>
      <c r="B92" s="14" t="s">
        <v>284</v>
      </c>
      <c r="C92" s="9" t="s">
        <v>142</v>
      </c>
      <c r="D92" s="13" t="s">
        <v>132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1200</v>
      </c>
      <c r="V92" s="10">
        <v>0</v>
      </c>
      <c r="W92" s="10">
        <v>1200</v>
      </c>
      <c r="X92" s="10">
        <v>10700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45850</v>
      </c>
      <c r="B93" s="14" t="s">
        <v>336</v>
      </c>
      <c r="C93" s="9" t="s">
        <v>108</v>
      </c>
      <c r="D93" s="13" t="s">
        <v>337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45782</v>
      </c>
      <c r="B94" s="14" t="s">
        <v>274</v>
      </c>
      <c r="C94" s="9" t="s">
        <v>79</v>
      </c>
      <c r="D94" s="13" t="s">
        <v>264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customHeight="1" x14ac:dyDescent="0.45">
      <c r="A95" s="3">
        <v>45798</v>
      </c>
      <c r="B95" s="14" t="s">
        <v>293</v>
      </c>
      <c r="C95" s="9" t="s">
        <v>108</v>
      </c>
      <c r="D95" s="13" t="s">
        <v>291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416.92688888888887</v>
      </c>
    </row>
    <row r="96" spans="1:56" ht="27.75" customHeight="1" x14ac:dyDescent="0.45">
      <c r="A96" s="3">
        <v>45674</v>
      </c>
      <c r="B96" s="14" t="s">
        <v>241</v>
      </c>
      <c r="C96" s="9" t="s">
        <v>142</v>
      </c>
      <c r="D96" s="13" t="s">
        <v>240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205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255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45611</v>
      </c>
      <c r="B97" s="14" t="s">
        <v>204</v>
      </c>
      <c r="C97" s="9" t="s">
        <v>142</v>
      </c>
      <c r="D97" s="13" t="s">
        <v>203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117</v>
      </c>
      <c r="V97" s="10">
        <v>0</v>
      </c>
      <c r="W97" s="10">
        <v>117</v>
      </c>
      <c r="X97" s="10">
        <v>10065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45523</v>
      </c>
      <c r="B98" s="14" t="s">
        <v>185</v>
      </c>
      <c r="C98" s="9" t="s">
        <v>142</v>
      </c>
      <c r="D98" s="13" t="s">
        <v>183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1260</v>
      </c>
      <c r="V98" s="10">
        <v>0</v>
      </c>
      <c r="W98" s="10">
        <v>1260</v>
      </c>
      <c r="X98" s="10">
        <v>11095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45523</v>
      </c>
      <c r="B99" s="14" t="s">
        <v>185</v>
      </c>
      <c r="C99" s="9" t="s">
        <v>142</v>
      </c>
      <c r="D99" s="13" t="s">
        <v>184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</v>
      </c>
      <c r="V99" s="10">
        <v>0</v>
      </c>
      <c r="W99" s="10">
        <v>89</v>
      </c>
      <c r="X99" s="10">
        <v>11180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45799</v>
      </c>
      <c r="B100" s="14" t="s">
        <v>294</v>
      </c>
      <c r="C100" s="9" t="s">
        <v>289</v>
      </c>
      <c r="D100" s="13" t="s">
        <v>290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133</v>
      </c>
      <c r="U100" s="11">
        <v>4000</v>
      </c>
      <c r="V100" s="10">
        <v>3840</v>
      </c>
      <c r="W100" s="10">
        <v>160</v>
      </c>
      <c r="X100" s="10">
        <v>8450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220</v>
      </c>
      <c r="AG100" s="1" t="s">
        <v>116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45741</v>
      </c>
      <c r="B101" s="14" t="s">
        <v>262</v>
      </c>
      <c r="C101" s="9" t="s">
        <v>108</v>
      </c>
      <c r="D101" s="13" t="s">
        <v>261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133</v>
      </c>
      <c r="U101" s="11">
        <v>4000</v>
      </c>
      <c r="V101" s="10">
        <v>3857</v>
      </c>
      <c r="W101" s="10">
        <v>143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265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45720</v>
      </c>
      <c r="B102" s="14" t="s">
        <v>129</v>
      </c>
      <c r="C102" s="9" t="s">
        <v>108</v>
      </c>
      <c r="D102" s="13" t="s">
        <v>219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133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133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45720</v>
      </c>
      <c r="B103" s="14" t="s">
        <v>129</v>
      </c>
      <c r="C103" s="9" t="s">
        <v>108</v>
      </c>
      <c r="D103" s="13" t="s">
        <v>233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133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133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45541</v>
      </c>
      <c r="B104" s="14" t="s">
        <v>189</v>
      </c>
      <c r="C104" s="9" t="s">
        <v>108</v>
      </c>
      <c r="D104" s="13" t="s">
        <v>190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133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191</v>
      </c>
      <c r="AG104" s="1" t="s">
        <v>61</v>
      </c>
      <c r="AH104" s="1" t="s">
        <v>75</v>
      </c>
      <c r="AI104" s="1">
        <v>4</v>
      </c>
      <c r="AJ104" s="3" t="s">
        <v>133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236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45581</v>
      </c>
      <c r="B105" s="14" t="s">
        <v>195</v>
      </c>
      <c r="C105" s="9" t="s">
        <v>108</v>
      </c>
      <c r="D105" s="13" t="s">
        <v>196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133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133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372554.54444999999</v>
      </c>
      <c r="AB106" s="8">
        <v>53286.224450000002</v>
      </c>
      <c r="AC106" s="8">
        <v>319268.32</v>
      </c>
      <c r="AD106" s="8">
        <v>5518.15</v>
      </c>
      <c r="AE106" s="8">
        <v>367036.39445000008</v>
      </c>
      <c r="AF106" s="8" t="s">
        <v>58</v>
      </c>
      <c r="AG106" s="1" t="s">
        <v>116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 t="s">
        <v>136</v>
      </c>
      <c r="B107" s="14" t="s">
        <v>136</v>
      </c>
      <c r="C107" s="9" t="s">
        <v>305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306</v>
      </c>
      <c r="AA107" s="8">
        <v>113157.00000000001</v>
      </c>
      <c r="AB107" s="8">
        <v>0</v>
      </c>
      <c r="AC107" s="8">
        <v>113157.00000000001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307</v>
      </c>
      <c r="BD107" s="56">
        <v>8914.2570000000014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306</v>
      </c>
      <c r="AA108" s="8">
        <v>113157.00000000001</v>
      </c>
      <c r="AB108" s="8">
        <v>0</v>
      </c>
      <c r="AC108" s="8">
        <v>113157.00000000001</v>
      </c>
      <c r="AD108" s="8">
        <v>0</v>
      </c>
      <c r="AE108" s="8">
        <v>0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308</v>
      </c>
      <c r="BD108" s="56">
        <v>0</v>
      </c>
    </row>
    <row r="109" spans="1:56" ht="27.75" customHeight="1" x14ac:dyDescent="0.45">
      <c r="A109" s="3">
        <v>45857</v>
      </c>
      <c r="B109" s="14" t="s">
        <v>384</v>
      </c>
      <c r="C109" s="9" t="s">
        <v>142</v>
      </c>
      <c r="D109" s="13" t="s">
        <v>302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205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>
        <v>45884</v>
      </c>
      <c r="U109" s="11">
        <v>27120</v>
      </c>
      <c r="V109" s="10">
        <v>25440</v>
      </c>
      <c r="W109" s="10">
        <v>1680</v>
      </c>
      <c r="X109" s="10">
        <v>154931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220</v>
      </c>
      <c r="AG109" s="1" t="s">
        <v>117</v>
      </c>
      <c r="AH109" s="1" t="s">
        <v>74</v>
      </c>
      <c r="AI109" s="1">
        <v>2</v>
      </c>
      <c r="AJ109" s="3">
        <v>45884</v>
      </c>
      <c r="AK109" s="3">
        <v>0</v>
      </c>
      <c r="AL109" s="3">
        <v>45875</v>
      </c>
      <c r="AM109" s="3">
        <v>45882</v>
      </c>
      <c r="AN109" s="3">
        <v>45883</v>
      </c>
      <c r="AO109" s="3">
        <v>45883</v>
      </c>
      <c r="AP109" s="3">
        <v>45879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390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45874</v>
      </c>
      <c r="B110" s="14" t="s">
        <v>536</v>
      </c>
      <c r="C110" s="9" t="s">
        <v>142</v>
      </c>
      <c r="D110" s="13" t="s">
        <v>302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205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>
        <v>45888</v>
      </c>
      <c r="U110" s="11">
        <v>30000</v>
      </c>
      <c r="V110" s="10">
        <v>0</v>
      </c>
      <c r="W110" s="10">
        <v>30000</v>
      </c>
      <c r="X110" s="10">
        <v>29505</v>
      </c>
      <c r="Y110" s="10">
        <v>519.75</v>
      </c>
      <c r="Z110" s="9" t="s">
        <v>81</v>
      </c>
      <c r="AA110" s="8">
        <v>544.5680625</v>
      </c>
      <c r="AB110" s="8">
        <v>544.5680625</v>
      </c>
      <c r="AC110" s="8">
        <v>0</v>
      </c>
      <c r="AD110" s="8">
        <v>0</v>
      </c>
      <c r="AE110" s="8">
        <v>0</v>
      </c>
      <c r="AF110" s="8" t="s">
        <v>220</v>
      </c>
      <c r="AG110" s="1" t="s">
        <v>117</v>
      </c>
      <c r="AH110" s="1" t="s">
        <v>74</v>
      </c>
      <c r="AI110" s="1">
        <v>2</v>
      </c>
      <c r="AJ110" s="3">
        <v>45888</v>
      </c>
      <c r="AK110" s="3">
        <v>0</v>
      </c>
      <c r="AL110" s="3">
        <v>45879</v>
      </c>
      <c r="AM110" s="3">
        <v>45886</v>
      </c>
      <c r="AN110" s="3">
        <v>45887</v>
      </c>
      <c r="AO110" s="3">
        <v>45887</v>
      </c>
      <c r="AP110" s="3">
        <v>45883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45862</v>
      </c>
      <c r="B111" s="14" t="s">
        <v>431</v>
      </c>
      <c r="C111" s="9" t="s">
        <v>85</v>
      </c>
      <c r="D111" s="13" t="s">
        <v>417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198</v>
      </c>
      <c r="T111" s="12">
        <v>45889</v>
      </c>
      <c r="U111" s="11">
        <v>124000</v>
      </c>
      <c r="V111" s="10">
        <v>20000</v>
      </c>
      <c r="W111" s="10">
        <v>104000</v>
      </c>
      <c r="X111" s="10">
        <v>71420</v>
      </c>
      <c r="Y111" s="10">
        <v>55209</v>
      </c>
      <c r="Z111" s="9" t="s">
        <v>81</v>
      </c>
      <c r="AA111" s="8">
        <v>59387.769210000006</v>
      </c>
      <c r="AB111" s="8">
        <v>59387.769210000006</v>
      </c>
      <c r="AC111" s="8">
        <v>0</v>
      </c>
      <c r="AD111" s="8">
        <v>0</v>
      </c>
      <c r="AE111" s="8">
        <v>0</v>
      </c>
      <c r="AF111" s="8" t="s">
        <v>323</v>
      </c>
      <c r="AG111" s="1" t="s">
        <v>117</v>
      </c>
      <c r="AH111" s="1" t="s">
        <v>74</v>
      </c>
      <c r="AI111" s="1">
        <v>2</v>
      </c>
      <c r="AJ111" s="3">
        <v>45889</v>
      </c>
      <c r="AK111" s="3">
        <v>0</v>
      </c>
      <c r="AL111" s="3">
        <v>45880</v>
      </c>
      <c r="AM111" s="3">
        <v>45887</v>
      </c>
      <c r="AN111" s="3">
        <v>45888</v>
      </c>
      <c r="AO111" s="3">
        <v>45888</v>
      </c>
      <c r="AP111" s="3">
        <v>45884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45862</v>
      </c>
      <c r="B112" s="14" t="s">
        <v>432</v>
      </c>
      <c r="C112" s="9" t="s">
        <v>85</v>
      </c>
      <c r="D112" s="13" t="s">
        <v>322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198</v>
      </c>
      <c r="T112" s="12">
        <v>45889</v>
      </c>
      <c r="U112" s="11">
        <v>28000</v>
      </c>
      <c r="V112" s="10">
        <v>0</v>
      </c>
      <c r="W112" s="10">
        <v>28000</v>
      </c>
      <c r="X112" s="10">
        <v>0</v>
      </c>
      <c r="Y112" s="10">
        <v>29400</v>
      </c>
      <c r="Z112" s="9" t="s">
        <v>81</v>
      </c>
      <c r="AA112" s="8">
        <v>30119.320000000003</v>
      </c>
      <c r="AB112" s="8">
        <v>30119.320000000003</v>
      </c>
      <c r="AC112" s="8">
        <v>0</v>
      </c>
      <c r="AD112" s="8">
        <v>0</v>
      </c>
      <c r="AE112" s="8">
        <v>0</v>
      </c>
      <c r="AF112" s="8" t="s">
        <v>323</v>
      </c>
      <c r="AG112" s="1" t="s">
        <v>117</v>
      </c>
      <c r="AH112" s="1" t="s">
        <v>74</v>
      </c>
      <c r="AI112" s="1">
        <v>2</v>
      </c>
      <c r="AJ112" s="3">
        <v>45889</v>
      </c>
      <c r="AK112" s="3">
        <v>0</v>
      </c>
      <c r="AL112" s="3">
        <v>45880</v>
      </c>
      <c r="AM112" s="3">
        <v>45887</v>
      </c>
      <c r="AN112" s="3">
        <v>45888</v>
      </c>
      <c r="AO112" s="3">
        <v>45888</v>
      </c>
      <c r="AP112" s="3">
        <v>45884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45862</v>
      </c>
      <c r="B113" s="14" t="s">
        <v>433</v>
      </c>
      <c r="C113" s="9" t="s">
        <v>85</v>
      </c>
      <c r="D113" s="13" t="s">
        <v>418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198</v>
      </c>
      <c r="T113" s="12">
        <v>45889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81</v>
      </c>
      <c r="AA113" s="8">
        <v>7529.8300000000008</v>
      </c>
      <c r="AB113" s="8">
        <v>7529.8300000000008</v>
      </c>
      <c r="AC113" s="8">
        <v>0</v>
      </c>
      <c r="AD113" s="8">
        <v>0</v>
      </c>
      <c r="AE113" s="8">
        <v>0</v>
      </c>
      <c r="AF113" s="8" t="s">
        <v>323</v>
      </c>
      <c r="AG113" s="1" t="s">
        <v>117</v>
      </c>
      <c r="AH113" s="1" t="s">
        <v>74</v>
      </c>
      <c r="AI113" s="1">
        <v>2</v>
      </c>
      <c r="AJ113" s="3">
        <v>45889</v>
      </c>
      <c r="AK113" s="3">
        <v>0</v>
      </c>
      <c r="AL113" s="3">
        <v>45880</v>
      </c>
      <c r="AM113" s="3">
        <v>45887</v>
      </c>
      <c r="AN113" s="3">
        <v>45888</v>
      </c>
      <c r="AO113" s="3">
        <v>45888</v>
      </c>
      <c r="AP113" s="3">
        <v>45884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45862</v>
      </c>
      <c r="B114" s="14" t="s">
        <v>433</v>
      </c>
      <c r="C114" s="9" t="s">
        <v>85</v>
      </c>
      <c r="D114" s="13" t="s">
        <v>421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198</v>
      </c>
      <c r="T114" s="12">
        <v>45889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5378.4500000000007</v>
      </c>
      <c r="AB114" s="8">
        <v>5378.4500000000007</v>
      </c>
      <c r="AC114" s="8">
        <v>0</v>
      </c>
      <c r="AD114" s="8">
        <v>0</v>
      </c>
      <c r="AE114" s="8">
        <v>0</v>
      </c>
      <c r="AF114" s="8" t="s">
        <v>323</v>
      </c>
      <c r="AG114" s="1" t="s">
        <v>117</v>
      </c>
      <c r="AH114" s="1" t="s">
        <v>74</v>
      </c>
      <c r="AI114" s="1">
        <v>2</v>
      </c>
      <c r="AJ114" s="3">
        <v>45889</v>
      </c>
      <c r="AK114" s="3">
        <v>0</v>
      </c>
      <c r="AL114" s="3">
        <v>45880</v>
      </c>
      <c r="AM114" s="3">
        <v>45887</v>
      </c>
      <c r="AN114" s="3">
        <v>45888</v>
      </c>
      <c r="AO114" s="3">
        <v>45888</v>
      </c>
      <c r="AP114" s="3">
        <v>45884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45862</v>
      </c>
      <c r="B115" s="14" t="s">
        <v>434</v>
      </c>
      <c r="C115" s="9" t="s">
        <v>85</v>
      </c>
      <c r="D115" s="13" t="s">
        <v>419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198</v>
      </c>
      <c r="T115" s="12">
        <v>45889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81</v>
      </c>
      <c r="AA115" s="8">
        <v>7529.8300000000008</v>
      </c>
      <c r="AB115" s="8">
        <v>7529.8300000000008</v>
      </c>
      <c r="AC115" s="8">
        <v>0</v>
      </c>
      <c r="AD115" s="8">
        <v>0</v>
      </c>
      <c r="AE115" s="8">
        <v>0</v>
      </c>
      <c r="AF115" s="8" t="s">
        <v>323</v>
      </c>
      <c r="AG115" s="1" t="s">
        <v>117</v>
      </c>
      <c r="AH115" s="1" t="s">
        <v>74</v>
      </c>
      <c r="AI115" s="1">
        <v>2</v>
      </c>
      <c r="AJ115" s="3">
        <v>45889</v>
      </c>
      <c r="AK115" s="3">
        <v>0</v>
      </c>
      <c r="AL115" s="3">
        <v>45880</v>
      </c>
      <c r="AM115" s="3">
        <v>45887</v>
      </c>
      <c r="AN115" s="3">
        <v>45888</v>
      </c>
      <c r="AO115" s="3">
        <v>45888</v>
      </c>
      <c r="AP115" s="3">
        <v>45884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45862</v>
      </c>
      <c r="B116" s="14" t="s">
        <v>434</v>
      </c>
      <c r="C116" s="9" t="s">
        <v>85</v>
      </c>
      <c r="D116" s="13" t="s">
        <v>420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198</v>
      </c>
      <c r="T116" s="12">
        <v>45889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81</v>
      </c>
      <c r="AA116" s="8">
        <v>15059.660000000002</v>
      </c>
      <c r="AB116" s="8">
        <v>15059.660000000002</v>
      </c>
      <c r="AC116" s="8">
        <v>0</v>
      </c>
      <c r="AD116" s="8">
        <v>0</v>
      </c>
      <c r="AE116" s="8">
        <v>0</v>
      </c>
      <c r="AF116" s="8" t="s">
        <v>323</v>
      </c>
      <c r="AG116" s="1" t="s">
        <v>117</v>
      </c>
      <c r="AH116" s="1" t="s">
        <v>74</v>
      </c>
      <c r="AI116" s="1">
        <v>2</v>
      </c>
      <c r="AJ116" s="3">
        <v>45889</v>
      </c>
      <c r="AK116" s="3">
        <v>0</v>
      </c>
      <c r="AL116" s="3">
        <v>45880</v>
      </c>
      <c r="AM116" s="3">
        <v>45887</v>
      </c>
      <c r="AN116" s="3">
        <v>45888</v>
      </c>
      <c r="AO116" s="3">
        <v>45888</v>
      </c>
      <c r="AP116" s="3">
        <v>45884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45877</v>
      </c>
      <c r="B117" s="14" t="s">
        <v>569</v>
      </c>
      <c r="C117" s="9" t="s">
        <v>373</v>
      </c>
      <c r="D117" s="13" t="s">
        <v>564</v>
      </c>
      <c r="E117" s="9">
        <v>20</v>
      </c>
      <c r="F117" s="9">
        <v>32</v>
      </c>
      <c r="G117" s="9" t="s">
        <v>60</v>
      </c>
      <c r="H117" s="9">
        <v>0</v>
      </c>
      <c r="I117" s="9">
        <v>70</v>
      </c>
      <c r="J117" s="9" t="s">
        <v>57</v>
      </c>
      <c r="K117" s="9">
        <v>5</v>
      </c>
      <c r="L117" s="9" t="s">
        <v>92</v>
      </c>
      <c r="M117" s="10">
        <v>21</v>
      </c>
      <c r="N117" s="9">
        <v>35</v>
      </c>
      <c r="O117" s="9">
        <v>40</v>
      </c>
      <c r="P117" s="10">
        <v>164.24984646739199</v>
      </c>
      <c r="Q117" s="10">
        <v>0</v>
      </c>
      <c r="R117" s="10">
        <v>164.24984646739199</v>
      </c>
      <c r="S117" s="9" t="s">
        <v>67</v>
      </c>
      <c r="T117" s="12">
        <v>45891</v>
      </c>
      <c r="U117" s="11">
        <v>9200</v>
      </c>
      <c r="V117" s="10">
        <v>142</v>
      </c>
      <c r="W117" s="10">
        <v>9058</v>
      </c>
      <c r="X117" s="10">
        <v>0</v>
      </c>
      <c r="Y117" s="10">
        <v>9510.9</v>
      </c>
      <c r="Z117" s="9" t="s">
        <v>81</v>
      </c>
      <c r="AA117" s="8">
        <v>8478.1974200000004</v>
      </c>
      <c r="AB117" s="8">
        <v>8478.1974200000004</v>
      </c>
      <c r="AC117" s="8">
        <v>0</v>
      </c>
      <c r="AD117" s="8">
        <v>0</v>
      </c>
      <c r="AE117" s="8">
        <v>0</v>
      </c>
      <c r="AF117" s="8">
        <v>0</v>
      </c>
      <c r="AG117" s="1" t="s">
        <v>61</v>
      </c>
      <c r="AH117" s="1" t="s">
        <v>72</v>
      </c>
      <c r="AI117" s="1">
        <v>3</v>
      </c>
      <c r="AJ117" s="3">
        <v>45891</v>
      </c>
      <c r="AK117" s="3">
        <v>0</v>
      </c>
      <c r="AL117" s="3">
        <v>45881</v>
      </c>
      <c r="AM117" s="3">
        <v>45888</v>
      </c>
      <c r="AN117" s="3">
        <v>45889</v>
      </c>
      <c r="AO117" s="3">
        <v>45889</v>
      </c>
      <c r="AP117" s="3">
        <v>45886</v>
      </c>
      <c r="AQ117" s="3">
        <v>45890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45870</v>
      </c>
      <c r="B118" s="14" t="s">
        <v>467</v>
      </c>
      <c r="C118" s="9" t="s">
        <v>85</v>
      </c>
      <c r="D118" s="13" t="s">
        <v>445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198</v>
      </c>
      <c r="T118" s="12">
        <v>45894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5378.4500000000007</v>
      </c>
      <c r="AB118" s="8">
        <v>5378.4500000000007</v>
      </c>
      <c r="AC118" s="8">
        <v>0</v>
      </c>
      <c r="AD118" s="8">
        <v>0</v>
      </c>
      <c r="AE118" s="8">
        <v>0</v>
      </c>
      <c r="AF118" s="8" t="s">
        <v>273</v>
      </c>
      <c r="AG118" s="1" t="s">
        <v>116</v>
      </c>
      <c r="AH118" s="1" t="s">
        <v>74</v>
      </c>
      <c r="AI118" s="1">
        <v>2</v>
      </c>
      <c r="AJ118" s="3">
        <v>45894</v>
      </c>
      <c r="AK118" s="3">
        <v>0</v>
      </c>
      <c r="AL118" s="3">
        <v>45885</v>
      </c>
      <c r="AM118" s="3">
        <v>45892</v>
      </c>
      <c r="AN118" s="3">
        <v>45893</v>
      </c>
      <c r="AO118" s="3">
        <v>45893</v>
      </c>
      <c r="AP118" s="3">
        <v>45889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45870</v>
      </c>
      <c r="B119" s="14" t="s">
        <v>467</v>
      </c>
      <c r="C119" s="9" t="s">
        <v>85</v>
      </c>
      <c r="D119" s="13" t="s">
        <v>446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198</v>
      </c>
      <c r="T119" s="12">
        <v>45894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21513.800000000003</v>
      </c>
      <c r="AB119" s="8">
        <v>21513.800000000003</v>
      </c>
      <c r="AC119" s="8">
        <v>0</v>
      </c>
      <c r="AD119" s="8">
        <v>0</v>
      </c>
      <c r="AE119" s="8">
        <v>0</v>
      </c>
      <c r="AF119" s="8" t="s">
        <v>273</v>
      </c>
      <c r="AG119" s="1" t="s">
        <v>116</v>
      </c>
      <c r="AH119" s="1" t="s">
        <v>74</v>
      </c>
      <c r="AI119" s="1">
        <v>2</v>
      </c>
      <c r="AJ119" s="3">
        <v>45894</v>
      </c>
      <c r="AK119" s="3">
        <v>0</v>
      </c>
      <c r="AL119" s="3">
        <v>45885</v>
      </c>
      <c r="AM119" s="3">
        <v>45892</v>
      </c>
      <c r="AN119" s="3">
        <v>45893</v>
      </c>
      <c r="AO119" s="3">
        <v>45893</v>
      </c>
      <c r="AP119" s="3">
        <v>45889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 t="s">
        <v>136</v>
      </c>
      <c r="B120" s="14" t="s">
        <v>136</v>
      </c>
      <c r="C120" s="9" t="s">
        <v>142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205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109</v>
      </c>
      <c r="T120" s="12">
        <v>45899</v>
      </c>
      <c r="U120" s="11">
        <v>170000</v>
      </c>
      <c r="V120" s="10">
        <v>0</v>
      </c>
      <c r="W120" s="10">
        <v>170000</v>
      </c>
      <c r="X120" s="10">
        <v>0</v>
      </c>
      <c r="Y120" s="10">
        <v>178500</v>
      </c>
      <c r="Z120" s="9" t="s">
        <v>81</v>
      </c>
      <c r="AA120" s="8">
        <v>178117.5</v>
      </c>
      <c r="AB120" s="8">
        <v>86996</v>
      </c>
      <c r="AC120" s="8">
        <v>91121.5</v>
      </c>
      <c r="AD120" s="8">
        <v>0</v>
      </c>
      <c r="AE120" s="8">
        <v>0</v>
      </c>
      <c r="AF120" s="8" t="s">
        <v>220</v>
      </c>
      <c r="AG120" s="1" t="s">
        <v>116</v>
      </c>
      <c r="AH120" s="1" t="s">
        <v>74</v>
      </c>
      <c r="AI120" s="1">
        <v>2</v>
      </c>
      <c r="AJ120" s="3">
        <v>45899</v>
      </c>
      <c r="AK120" s="3">
        <v>0</v>
      </c>
      <c r="AL120" s="3">
        <v>45890</v>
      </c>
      <c r="AM120" s="3">
        <v>45897</v>
      </c>
      <c r="AN120" s="3">
        <v>45898</v>
      </c>
      <c r="AO120" s="3">
        <v>45898</v>
      </c>
      <c r="AP120" s="3">
        <v>45894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6965.7324444444439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339037.37469250005</v>
      </c>
      <c r="AB121" s="8">
        <v>247915.87469250005</v>
      </c>
      <c r="AC121" s="8">
        <v>91121.5</v>
      </c>
      <c r="AD121" s="8">
        <v>0</v>
      </c>
      <c r="AE121" s="8">
        <v>0</v>
      </c>
      <c r="AF121" s="8" t="s">
        <v>58</v>
      </c>
      <c r="AG121" s="1" t="s">
        <v>116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45878</v>
      </c>
      <c r="B122" s="14" t="s">
        <v>570</v>
      </c>
      <c r="C122" s="9" t="s">
        <v>565</v>
      </c>
      <c r="D122" s="13" t="s">
        <v>59</v>
      </c>
      <c r="E122" s="9">
        <v>21</v>
      </c>
      <c r="F122" s="9">
        <v>40</v>
      </c>
      <c r="G122" s="9" t="s">
        <v>60</v>
      </c>
      <c r="H122" s="9">
        <v>0</v>
      </c>
      <c r="I122" s="9">
        <v>73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42</v>
      </c>
      <c r="O122" s="9">
        <v>40</v>
      </c>
      <c r="P122" s="10">
        <v>0</v>
      </c>
      <c r="Q122" s="10">
        <v>0</v>
      </c>
      <c r="R122" s="10">
        <v>0</v>
      </c>
      <c r="S122" s="9" t="s">
        <v>71</v>
      </c>
      <c r="T122" s="12">
        <v>45884</v>
      </c>
      <c r="U122" s="11">
        <v>1500</v>
      </c>
      <c r="V122" s="10">
        <v>1500</v>
      </c>
      <c r="W122" s="10">
        <v>0</v>
      </c>
      <c r="X122" s="10">
        <v>0</v>
      </c>
      <c r="Y122" s="10">
        <v>0</v>
      </c>
      <c r="Z122" s="9" t="s">
        <v>131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544</v>
      </c>
      <c r="AG122" s="1" t="s">
        <v>116</v>
      </c>
      <c r="AH122" s="1" t="s">
        <v>545</v>
      </c>
      <c r="AI122" s="1">
        <v>2</v>
      </c>
      <c r="AJ122" s="3">
        <v>45884</v>
      </c>
      <c r="AK122" s="3">
        <v>0</v>
      </c>
      <c r="AL122" s="3">
        <v>0</v>
      </c>
      <c r="AM122" s="3">
        <v>0</v>
      </c>
      <c r="AN122" s="3">
        <v>0</v>
      </c>
      <c r="AO122" s="3">
        <v>45882</v>
      </c>
      <c r="AP122" s="3">
        <v>45879</v>
      </c>
      <c r="AQ122" s="3">
        <v>45883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 t="s">
        <v>576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>
        <v>45876</v>
      </c>
      <c r="B123" s="14" t="s">
        <v>557</v>
      </c>
      <c r="C123" s="9" t="s">
        <v>214</v>
      </c>
      <c r="D123" s="13" t="s">
        <v>507</v>
      </c>
      <c r="E123" s="9">
        <v>21</v>
      </c>
      <c r="F123" s="9">
        <v>34</v>
      </c>
      <c r="G123" s="9" t="s">
        <v>60</v>
      </c>
      <c r="H123" s="9">
        <v>0</v>
      </c>
      <c r="I123" s="9">
        <v>60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36</v>
      </c>
      <c r="O123" s="9">
        <v>40</v>
      </c>
      <c r="P123" s="10">
        <v>390.78734745599991</v>
      </c>
      <c r="Q123" s="10">
        <v>0</v>
      </c>
      <c r="R123" s="10">
        <v>390.78734745599991</v>
      </c>
      <c r="S123" s="9" t="s">
        <v>67</v>
      </c>
      <c r="T123" s="12">
        <v>45889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131</v>
      </c>
      <c r="AA123" s="8">
        <v>19837.400000000001</v>
      </c>
      <c r="AB123" s="8">
        <v>19837.400000000001</v>
      </c>
      <c r="AC123" s="8">
        <v>0</v>
      </c>
      <c r="AD123" s="8">
        <v>0</v>
      </c>
      <c r="AE123" s="8">
        <v>0</v>
      </c>
      <c r="AF123" s="8" t="s">
        <v>544</v>
      </c>
      <c r="AG123" s="1" t="s">
        <v>116</v>
      </c>
      <c r="AH123" s="1" t="s">
        <v>72</v>
      </c>
      <c r="AI123" s="1">
        <v>3</v>
      </c>
      <c r="AJ123" s="3">
        <v>45889</v>
      </c>
      <c r="AK123" s="3">
        <v>0</v>
      </c>
      <c r="AL123" s="3">
        <v>45879</v>
      </c>
      <c r="AM123" s="3">
        <v>45886</v>
      </c>
      <c r="AN123" s="3">
        <v>45887</v>
      </c>
      <c r="AO123" s="3">
        <v>45887</v>
      </c>
      <c r="AP123" s="3">
        <v>45884</v>
      </c>
      <c r="AQ123" s="3">
        <v>45888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 t="s">
        <v>508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67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131</v>
      </c>
      <c r="AA124" s="8">
        <v>19837.400000000001</v>
      </c>
      <c r="AB124" s="8">
        <v>19837.400000000001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45867</v>
      </c>
      <c r="B125" s="14" t="s">
        <v>440</v>
      </c>
      <c r="C125" s="9" t="s">
        <v>325</v>
      </c>
      <c r="D125" s="13" t="s">
        <v>441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97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0</v>
      </c>
      <c r="Q125" s="10">
        <v>0</v>
      </c>
      <c r="R125" s="10">
        <v>0</v>
      </c>
      <c r="S125" s="9" t="s">
        <v>71</v>
      </c>
      <c r="T125" s="12">
        <v>45882</v>
      </c>
      <c r="U125" s="11">
        <v>5000</v>
      </c>
      <c r="V125" s="10">
        <v>5000</v>
      </c>
      <c r="W125" s="10">
        <v>0</v>
      </c>
      <c r="X125" s="10">
        <v>5400</v>
      </c>
      <c r="Y125" s="10">
        <v>0</v>
      </c>
      <c r="Z125" s="9" t="s">
        <v>121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68</v>
      </c>
      <c r="AI125" s="1">
        <v>4</v>
      </c>
      <c r="AJ125" s="3">
        <v>45882</v>
      </c>
      <c r="AK125" s="3">
        <v>45878</v>
      </c>
      <c r="AL125" s="3">
        <v>45872</v>
      </c>
      <c r="AM125" s="3">
        <v>45879</v>
      </c>
      <c r="AN125" s="3">
        <v>45880</v>
      </c>
      <c r="AO125" s="3">
        <v>45880</v>
      </c>
      <c r="AP125" s="3">
        <v>45877</v>
      </c>
      <c r="AQ125" s="3">
        <v>45881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133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>
        <v>45876</v>
      </c>
      <c r="B126" s="14" t="s">
        <v>588</v>
      </c>
      <c r="C126" s="9" t="s">
        <v>108</v>
      </c>
      <c r="D126" s="13" t="s">
        <v>546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0</v>
      </c>
      <c r="Q126" s="10">
        <v>0</v>
      </c>
      <c r="R126" s="10">
        <v>0</v>
      </c>
      <c r="S126" s="9" t="s">
        <v>67</v>
      </c>
      <c r="T126" s="12">
        <v>45884</v>
      </c>
      <c r="U126" s="11">
        <v>4000</v>
      </c>
      <c r="V126" s="10">
        <v>4000</v>
      </c>
      <c r="W126" s="10">
        <v>0</v>
      </c>
      <c r="X126" s="10">
        <v>4100</v>
      </c>
      <c r="Y126" s="10">
        <v>0</v>
      </c>
      <c r="Z126" s="9" t="s">
        <v>121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68</v>
      </c>
      <c r="AI126" s="1">
        <v>4</v>
      </c>
      <c r="AJ126" s="3">
        <v>45884</v>
      </c>
      <c r="AK126" s="3">
        <v>45880</v>
      </c>
      <c r="AL126" s="3">
        <v>45874</v>
      </c>
      <c r="AM126" s="3">
        <v>45881</v>
      </c>
      <c r="AN126" s="3">
        <v>45882</v>
      </c>
      <c r="AO126" s="3">
        <v>45882</v>
      </c>
      <c r="AP126" s="3">
        <v>45879</v>
      </c>
      <c r="AQ126" s="3">
        <v>45883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122</v>
      </c>
      <c r="BD126" s="56">
        <v>0</v>
      </c>
    </row>
    <row r="127" spans="1:56" ht="27.75" customHeight="1" x14ac:dyDescent="0.45">
      <c r="A127" s="3">
        <v>45876</v>
      </c>
      <c r="B127" s="14" t="s">
        <v>589</v>
      </c>
      <c r="C127" s="9" t="s">
        <v>411</v>
      </c>
      <c r="D127" s="13" t="s">
        <v>537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434.20816383999994</v>
      </c>
      <c r="Q127" s="10">
        <v>0</v>
      </c>
      <c r="R127" s="10">
        <v>434.20816383999994</v>
      </c>
      <c r="S127" s="9" t="s">
        <v>71</v>
      </c>
      <c r="T127" s="12">
        <v>45889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121</v>
      </c>
      <c r="AA127" s="8">
        <v>21513.800000000003</v>
      </c>
      <c r="AB127" s="8">
        <v>21513.800000000003</v>
      </c>
      <c r="AC127" s="8">
        <v>0</v>
      </c>
      <c r="AD127" s="8">
        <v>21513.800000000003</v>
      </c>
      <c r="AE127" s="8">
        <v>0</v>
      </c>
      <c r="AF127" s="8">
        <v>0</v>
      </c>
      <c r="AG127" s="1" t="s">
        <v>117</v>
      </c>
      <c r="AH127" s="1" t="s">
        <v>68</v>
      </c>
      <c r="AI127" s="1">
        <v>4</v>
      </c>
      <c r="AJ127" s="3">
        <v>45889</v>
      </c>
      <c r="AK127" s="3">
        <v>45885</v>
      </c>
      <c r="AL127" s="3">
        <v>45879</v>
      </c>
      <c r="AM127" s="3">
        <v>45886</v>
      </c>
      <c r="AN127" s="3">
        <v>45887</v>
      </c>
      <c r="AO127" s="3">
        <v>45887</v>
      </c>
      <c r="AP127" s="3">
        <v>45884</v>
      </c>
      <c r="AQ127" s="3">
        <v>45888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122</v>
      </c>
      <c r="BD127" s="56">
        <v>0</v>
      </c>
    </row>
    <row r="128" spans="1:56" ht="27.75" customHeight="1" x14ac:dyDescent="0.45">
      <c r="A128" s="3">
        <v>45876</v>
      </c>
      <c r="B128" s="14" t="s">
        <v>590</v>
      </c>
      <c r="C128" s="9" t="s">
        <v>411</v>
      </c>
      <c r="D128" s="13" t="s">
        <v>412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217.10408191999997</v>
      </c>
      <c r="Q128" s="10">
        <v>0</v>
      </c>
      <c r="R128" s="10">
        <v>217.10408191999997</v>
      </c>
      <c r="S128" s="9" t="s">
        <v>71</v>
      </c>
      <c r="T128" s="12">
        <v>45892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121</v>
      </c>
      <c r="AA128" s="8">
        <v>10756.900000000001</v>
      </c>
      <c r="AB128" s="8">
        <v>10756.900000000001</v>
      </c>
      <c r="AC128" s="8">
        <v>0</v>
      </c>
      <c r="AD128" s="8">
        <v>10756.900000000001</v>
      </c>
      <c r="AE128" s="8">
        <v>0</v>
      </c>
      <c r="AF128" s="8">
        <v>0</v>
      </c>
      <c r="AG128" s="1" t="s">
        <v>117</v>
      </c>
      <c r="AH128" s="1" t="s">
        <v>68</v>
      </c>
      <c r="AI128" s="1">
        <v>4</v>
      </c>
      <c r="AJ128" s="3">
        <v>45892</v>
      </c>
      <c r="AK128" s="3">
        <v>45888</v>
      </c>
      <c r="AL128" s="3">
        <v>45882</v>
      </c>
      <c r="AM128" s="3">
        <v>45889</v>
      </c>
      <c r="AN128" s="3">
        <v>45890</v>
      </c>
      <c r="AO128" s="3">
        <v>45890</v>
      </c>
      <c r="AP128" s="3">
        <v>45887</v>
      </c>
      <c r="AQ128" s="3">
        <v>45891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122</v>
      </c>
      <c r="BD128" s="56">
        <v>0</v>
      </c>
    </row>
    <row r="129" spans="1:56" ht="27.75" customHeight="1" x14ac:dyDescent="0.45">
      <c r="A129" s="3">
        <v>45883</v>
      </c>
      <c r="B129" s="14" t="s">
        <v>129</v>
      </c>
      <c r="C129" s="9" t="s">
        <v>591</v>
      </c>
      <c r="D129" s="13" t="s">
        <v>59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45884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121</v>
      </c>
      <c r="AA129" s="8">
        <v>1103.6299999999999</v>
      </c>
      <c r="AB129" s="8">
        <v>1103.6299999999999</v>
      </c>
      <c r="AC129" s="8">
        <v>0</v>
      </c>
      <c r="AD129" s="8">
        <v>1103.6299999999999</v>
      </c>
      <c r="AE129" s="8">
        <v>0</v>
      </c>
      <c r="AF129" s="8">
        <v>0</v>
      </c>
      <c r="AG129" s="1" t="s">
        <v>117</v>
      </c>
      <c r="AH129" s="1" t="s">
        <v>149</v>
      </c>
      <c r="AI129" s="1">
        <v>2</v>
      </c>
      <c r="AJ129" s="3">
        <v>45884</v>
      </c>
      <c r="AK129" s="3">
        <v>45882</v>
      </c>
      <c r="AL129" s="3">
        <v>0</v>
      </c>
      <c r="AM129" s="3">
        <v>0</v>
      </c>
      <c r="AN129" s="3">
        <v>0</v>
      </c>
      <c r="AO129" s="3">
        <v>45883</v>
      </c>
      <c r="AP129" s="3">
        <v>45879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146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122</v>
      </c>
      <c r="BD129" s="56">
        <v>0</v>
      </c>
    </row>
    <row r="130" spans="1:56" ht="27.75" customHeight="1" x14ac:dyDescent="0.45">
      <c r="A130" s="3">
        <v>45876</v>
      </c>
      <c r="B130" s="14" t="s">
        <v>129</v>
      </c>
      <c r="C130" s="9" t="s">
        <v>108</v>
      </c>
      <c r="D130" s="13" t="s">
        <v>558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121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61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45876</v>
      </c>
      <c r="B131" s="14" t="s">
        <v>129</v>
      </c>
      <c r="C131" s="9" t="s">
        <v>108</v>
      </c>
      <c r="D131" s="13" t="s">
        <v>559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121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117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45876</v>
      </c>
      <c r="B132" s="14" t="s">
        <v>129</v>
      </c>
      <c r="C132" s="9" t="s">
        <v>108</v>
      </c>
      <c r="D132" s="13" t="s">
        <v>560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42</v>
      </c>
      <c r="O132" s="9">
        <v>40</v>
      </c>
      <c r="P132" s="10">
        <v>113.97964300799998</v>
      </c>
      <c r="Q132" s="10">
        <v>0</v>
      </c>
      <c r="R132" s="10">
        <v>113.97964300799998</v>
      </c>
      <c r="S132" s="9" t="s">
        <v>71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121</v>
      </c>
      <c r="AA132" s="8">
        <v>5797.55</v>
      </c>
      <c r="AB132" s="8">
        <v>5797.55</v>
      </c>
      <c r="AC132" s="8">
        <v>0</v>
      </c>
      <c r="AD132" s="8">
        <v>5797.55</v>
      </c>
      <c r="AE132" s="8">
        <v>0</v>
      </c>
      <c r="AF132" s="8">
        <v>0</v>
      </c>
      <c r="AG132" s="1" t="s">
        <v>117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0</v>
      </c>
    </row>
    <row r="133" spans="1:56" ht="27.75" customHeight="1" x14ac:dyDescent="0.45">
      <c r="A133" s="3" t="s">
        <v>136</v>
      </c>
      <c r="B133" s="14" t="s">
        <v>136</v>
      </c>
      <c r="C133" s="9" t="s">
        <v>112</v>
      </c>
      <c r="D133" s="13" t="s">
        <v>61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45925</v>
      </c>
      <c r="U133" s="11">
        <v>100000</v>
      </c>
      <c r="V133" s="10">
        <v>0</v>
      </c>
      <c r="W133" s="10">
        <v>100000</v>
      </c>
      <c r="X133" s="10">
        <v>0</v>
      </c>
      <c r="Y133" s="10">
        <v>105000</v>
      </c>
      <c r="Z133" s="9" t="s">
        <v>121</v>
      </c>
      <c r="AA133" s="8">
        <v>107569.00000000001</v>
      </c>
      <c r="AB133" s="8">
        <v>107569.00000000001</v>
      </c>
      <c r="AC133" s="8">
        <v>0</v>
      </c>
      <c r="AD133" s="8">
        <v>107569.00000000001</v>
      </c>
      <c r="AE133" s="8">
        <v>0</v>
      </c>
      <c r="AF133" s="8">
        <v>0</v>
      </c>
      <c r="AG133" s="1" t="s">
        <v>117</v>
      </c>
      <c r="AH133" s="1" t="s">
        <v>68</v>
      </c>
      <c r="AI133" s="1">
        <v>4</v>
      </c>
      <c r="AJ133" s="3">
        <v>45925</v>
      </c>
      <c r="AK133" s="3">
        <v>45921</v>
      </c>
      <c r="AL133" s="3">
        <v>45915</v>
      </c>
      <c r="AM133" s="3">
        <v>45922</v>
      </c>
      <c r="AN133" s="3">
        <v>45923</v>
      </c>
      <c r="AO133" s="3">
        <v>45923</v>
      </c>
      <c r="AP133" s="3">
        <v>45920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 t="s">
        <v>136</v>
      </c>
      <c r="B134" s="14" t="s">
        <v>136</v>
      </c>
      <c r="C134" s="9" t="s">
        <v>110</v>
      </c>
      <c r="D134" s="13" t="s">
        <v>147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121</v>
      </c>
      <c r="AA134" s="8">
        <v>10756.900000000001</v>
      </c>
      <c r="AB134" s="8">
        <v>10756.900000000001</v>
      </c>
      <c r="AC134" s="8">
        <v>0</v>
      </c>
      <c r="AD134" s="8">
        <v>10756.900000000001</v>
      </c>
      <c r="AE134" s="8">
        <v>0</v>
      </c>
      <c r="AF134" s="8">
        <v>0</v>
      </c>
      <c r="AG134" s="1" t="s">
        <v>117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45854</v>
      </c>
      <c r="B135" s="14" t="s">
        <v>368</v>
      </c>
      <c r="C135" s="9" t="s">
        <v>79</v>
      </c>
      <c r="D135" s="13" t="s">
        <v>369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117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238.09713619999999</v>
      </c>
    </row>
    <row r="136" spans="1:56" ht="27.75" customHeight="1" x14ac:dyDescent="0.45">
      <c r="A136" s="3">
        <v>45854</v>
      </c>
      <c r="B136" s="14" t="s">
        <v>370</v>
      </c>
      <c r="C136" s="9" t="s">
        <v>79</v>
      </c>
      <c r="D136" s="13" t="s">
        <v>371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121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117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238.09713619999999</v>
      </c>
    </row>
    <row r="137" spans="1:56" ht="27.75" customHeight="1" x14ac:dyDescent="0.45">
      <c r="A137" s="3">
        <v>45826</v>
      </c>
      <c r="B137" s="14" t="s">
        <v>310</v>
      </c>
      <c r="C137" s="9" t="s">
        <v>108</v>
      </c>
      <c r="D137" s="13" t="s">
        <v>292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163.47937368575995</v>
      </c>
      <c r="Q137" s="10">
        <v>0</v>
      </c>
      <c r="R137" s="10">
        <v>163.47937368575995</v>
      </c>
      <c r="S137" s="9" t="s">
        <v>67</v>
      </c>
      <c r="T137" s="12" t="s">
        <v>63</v>
      </c>
      <c r="U137" s="11">
        <v>8000</v>
      </c>
      <c r="V137" s="10">
        <v>470</v>
      </c>
      <c r="W137" s="10">
        <v>7530</v>
      </c>
      <c r="X137" s="10">
        <v>0</v>
      </c>
      <c r="Y137" s="10">
        <v>7906.5</v>
      </c>
      <c r="Z137" s="9" t="s">
        <v>121</v>
      </c>
      <c r="AA137" s="8">
        <v>8310.3338999999996</v>
      </c>
      <c r="AB137" s="8">
        <v>0</v>
      </c>
      <c r="AC137" s="8">
        <v>8310.3338999999996</v>
      </c>
      <c r="AD137" s="8">
        <v>0</v>
      </c>
      <c r="AE137" s="8">
        <v>8310.3338999999996</v>
      </c>
      <c r="AF137" s="8">
        <v>0</v>
      </c>
      <c r="AG137" s="1" t="s">
        <v>117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597.62381186199991</v>
      </c>
    </row>
    <row r="138" spans="1:56" ht="27.75" customHeight="1" x14ac:dyDescent="0.45">
      <c r="A138" s="3">
        <v>45628</v>
      </c>
      <c r="B138" s="14" t="s">
        <v>209</v>
      </c>
      <c r="C138" s="9" t="s">
        <v>110</v>
      </c>
      <c r="D138" s="13" t="s">
        <v>147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121</v>
      </c>
      <c r="AA138" s="8">
        <v>8605.52</v>
      </c>
      <c r="AB138" s="8">
        <v>0</v>
      </c>
      <c r="AC138" s="8">
        <v>8605.52</v>
      </c>
      <c r="AD138" s="8">
        <v>0</v>
      </c>
      <c r="AE138" s="8">
        <v>8605.52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230</v>
      </c>
      <c r="AZ138" s="2">
        <v>0</v>
      </c>
      <c r="BA138" s="2">
        <v>0</v>
      </c>
      <c r="BB138" s="2">
        <v>0</v>
      </c>
      <c r="BC138" s="1" t="s">
        <v>122</v>
      </c>
      <c r="BD138" s="56">
        <v>618.85162826666658</v>
      </c>
    </row>
    <row r="139" spans="1:56" ht="27.75" customHeight="1" x14ac:dyDescent="0.45">
      <c r="A139" s="3">
        <v>45631</v>
      </c>
      <c r="B139" s="14" t="s">
        <v>212</v>
      </c>
      <c r="C139" s="9" t="s">
        <v>110</v>
      </c>
      <c r="D139" s="13" t="s">
        <v>147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111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121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116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231</v>
      </c>
      <c r="AZ139" s="2">
        <v>0</v>
      </c>
      <c r="BA139" s="2">
        <v>0</v>
      </c>
      <c r="BB139" s="2">
        <v>0</v>
      </c>
      <c r="BC139" s="1" t="s">
        <v>122</v>
      </c>
      <c r="BD139" s="56">
        <v>1237.7032565333332</v>
      </c>
    </row>
    <row r="140" spans="1:56" ht="27.75" customHeight="1" x14ac:dyDescent="0.45">
      <c r="A140" s="3">
        <v>45631</v>
      </c>
      <c r="B140" s="14" t="s">
        <v>213</v>
      </c>
      <c r="C140" s="9" t="s">
        <v>110</v>
      </c>
      <c r="D140" s="13" t="s">
        <v>147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111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121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116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232</v>
      </c>
      <c r="AZ140" s="2">
        <v>0</v>
      </c>
      <c r="BA140" s="2">
        <v>0</v>
      </c>
      <c r="BB140" s="2">
        <v>0</v>
      </c>
      <c r="BC140" s="1" t="s">
        <v>122</v>
      </c>
      <c r="BD140" s="56">
        <v>1237.7032565333332</v>
      </c>
    </row>
    <row r="141" spans="1:56" ht="27.75" customHeight="1" x14ac:dyDescent="0.45">
      <c r="A141" s="3">
        <v>45066</v>
      </c>
      <c r="B141" s="14" t="s">
        <v>127</v>
      </c>
      <c r="C141" s="9" t="s">
        <v>79</v>
      </c>
      <c r="D141" s="13" t="s">
        <v>126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396.82856033333326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>
        <v>0</v>
      </c>
      <c r="H142" s="9">
        <v>0</v>
      </c>
      <c r="I142" s="9">
        <v>74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 t="s">
        <v>82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121</v>
      </c>
      <c r="AA142" s="8">
        <v>227765.06390000004</v>
      </c>
      <c r="AB142" s="8">
        <v>164287.20000000001</v>
      </c>
      <c r="AC142" s="8">
        <v>63477.863900000004</v>
      </c>
      <c r="AD142" s="8">
        <v>164287.20000000001</v>
      </c>
      <c r="AE142" s="8">
        <v>63477.863900000004</v>
      </c>
      <c r="AF142" s="8" t="s">
        <v>58</v>
      </c>
      <c r="AG142" s="1" t="s">
        <v>117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0</v>
      </c>
    </row>
    <row r="143" spans="1:56" ht="27.75" customHeight="1" x14ac:dyDescent="0.45">
      <c r="A143" s="3">
        <v>45875</v>
      </c>
      <c r="B143" s="14" t="s">
        <v>538</v>
      </c>
      <c r="C143" s="9" t="s">
        <v>407</v>
      </c>
      <c r="D143" s="13" t="s">
        <v>513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45887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83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5518.15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45887</v>
      </c>
      <c r="AK143" s="3">
        <v>45883</v>
      </c>
      <c r="AL143" s="3">
        <v>45877</v>
      </c>
      <c r="AM143" s="3">
        <v>45884</v>
      </c>
      <c r="AN143" s="3">
        <v>45885</v>
      </c>
      <c r="AO143" s="3">
        <v>45885</v>
      </c>
      <c r="AP143" s="3">
        <v>45882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45875</v>
      </c>
      <c r="B144" s="14" t="s">
        <v>538</v>
      </c>
      <c r="C144" s="9" t="s">
        <v>407</v>
      </c>
      <c r="D144" s="13" t="s">
        <v>539</v>
      </c>
      <c r="E144" s="9">
        <v>23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45887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83</v>
      </c>
      <c r="AA144" s="8">
        <v>5518.15</v>
      </c>
      <c r="AB144" s="8">
        <v>5518.15</v>
      </c>
      <c r="AC144" s="8">
        <v>0</v>
      </c>
      <c r="AD144" s="8">
        <v>0</v>
      </c>
      <c r="AE144" s="8">
        <v>5518.15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45887</v>
      </c>
      <c r="AK144" s="3">
        <v>45883</v>
      </c>
      <c r="AL144" s="3">
        <v>45877</v>
      </c>
      <c r="AM144" s="3">
        <v>45884</v>
      </c>
      <c r="AN144" s="3">
        <v>45885</v>
      </c>
      <c r="AO144" s="3">
        <v>45885</v>
      </c>
      <c r="AP144" s="3">
        <v>45882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45875</v>
      </c>
      <c r="B145" s="14" t="s">
        <v>540</v>
      </c>
      <c r="C145" s="9" t="s">
        <v>407</v>
      </c>
      <c r="D145" s="13" t="s">
        <v>541</v>
      </c>
      <c r="E145" s="9">
        <v>23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45897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83</v>
      </c>
      <c r="AA145" s="8">
        <v>5518.15</v>
      </c>
      <c r="AB145" s="8">
        <v>5518.15</v>
      </c>
      <c r="AC145" s="8">
        <v>0</v>
      </c>
      <c r="AD145" s="8">
        <v>0</v>
      </c>
      <c r="AE145" s="8">
        <v>5518.15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45897</v>
      </c>
      <c r="AK145" s="3">
        <v>45893</v>
      </c>
      <c r="AL145" s="3">
        <v>45887</v>
      </c>
      <c r="AM145" s="3">
        <v>45894</v>
      </c>
      <c r="AN145" s="3">
        <v>45895</v>
      </c>
      <c r="AO145" s="3">
        <v>45895</v>
      </c>
      <c r="AP145" s="3">
        <v>45892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45875</v>
      </c>
      <c r="B146" s="14" t="s">
        <v>540</v>
      </c>
      <c r="C146" s="9" t="s">
        <v>407</v>
      </c>
      <c r="D146" s="13" t="s">
        <v>542</v>
      </c>
      <c r="E146" s="9">
        <v>23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45897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83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5518.15</v>
      </c>
      <c r="AF146" s="8">
        <v>0</v>
      </c>
      <c r="AG146" s="1" t="s">
        <v>116</v>
      </c>
      <c r="AH146" s="1" t="s">
        <v>68</v>
      </c>
      <c r="AI146" s="1">
        <v>4</v>
      </c>
      <c r="AJ146" s="3">
        <v>45897</v>
      </c>
      <c r="AK146" s="3">
        <v>45893</v>
      </c>
      <c r="AL146" s="3">
        <v>45887</v>
      </c>
      <c r="AM146" s="3">
        <v>45894</v>
      </c>
      <c r="AN146" s="3">
        <v>45895</v>
      </c>
      <c r="AO146" s="3">
        <v>45895</v>
      </c>
      <c r="AP146" s="3">
        <v>45892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 t="s">
        <v>136</v>
      </c>
      <c r="B147" s="14" t="s">
        <v>136</v>
      </c>
      <c r="C147" s="9" t="s">
        <v>229</v>
      </c>
      <c r="D147" s="13" t="s">
        <v>229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45899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83</v>
      </c>
      <c r="AA147" s="8">
        <v>29756.100000000002</v>
      </c>
      <c r="AB147" s="8">
        <v>25382</v>
      </c>
      <c r="AC147" s="8">
        <v>4374.1000000000022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74</v>
      </c>
      <c r="AI147" s="1">
        <v>2</v>
      </c>
      <c r="AJ147" s="3">
        <v>45899</v>
      </c>
      <c r="AK147" s="3">
        <v>0</v>
      </c>
      <c r="AL147" s="3">
        <v>45890</v>
      </c>
      <c r="AM147" s="3">
        <v>45897</v>
      </c>
      <c r="AN147" s="3">
        <v>45898</v>
      </c>
      <c r="AO147" s="3">
        <v>45898</v>
      </c>
      <c r="AP147" s="3">
        <v>45894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326.96397500000012</v>
      </c>
    </row>
    <row r="148" spans="1:56" ht="27.75" customHeight="1" x14ac:dyDescent="0.45">
      <c r="A148" s="3" t="s">
        <v>136</v>
      </c>
      <c r="B148" s="14" t="s">
        <v>136</v>
      </c>
      <c r="C148" s="9" t="s">
        <v>235</v>
      </c>
      <c r="D148" s="13" t="s">
        <v>61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37</v>
      </c>
      <c r="O148" s="9">
        <v>50</v>
      </c>
      <c r="P148" s="10">
        <v>821.54158271999995</v>
      </c>
      <c r="Q148" s="10">
        <v>0</v>
      </c>
      <c r="R148" s="10">
        <v>821.54158271999995</v>
      </c>
      <c r="S148" s="9" t="s">
        <v>124</v>
      </c>
      <c r="T148" s="12">
        <v>45895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83</v>
      </c>
      <c r="AA148" s="8">
        <v>29756.100000000002</v>
      </c>
      <c r="AB148" s="8">
        <v>0</v>
      </c>
      <c r="AC148" s="8">
        <v>29756.100000000002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72</v>
      </c>
      <c r="AI148" s="1">
        <v>3</v>
      </c>
      <c r="AJ148" s="3">
        <v>45895</v>
      </c>
      <c r="AK148" s="3">
        <v>0</v>
      </c>
      <c r="AL148" s="3">
        <v>45885</v>
      </c>
      <c r="AM148" s="3">
        <v>45892</v>
      </c>
      <c r="AN148" s="3">
        <v>45893</v>
      </c>
      <c r="AO148" s="3">
        <v>45893</v>
      </c>
      <c r="AP148" s="3">
        <v>45890</v>
      </c>
      <c r="AQ148" s="3">
        <v>45894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2224.2684750000003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83</v>
      </c>
      <c r="AA149" s="8">
        <v>81584.800000000003</v>
      </c>
      <c r="AB149" s="8">
        <v>47454.6</v>
      </c>
      <c r="AC149" s="8">
        <v>34130.200000000004</v>
      </c>
      <c r="AD149" s="8">
        <v>0</v>
      </c>
      <c r="AE149" s="8">
        <v>22072.6</v>
      </c>
      <c r="AF149" s="8" t="s">
        <v>58</v>
      </c>
      <c r="AG149" s="1" t="s">
        <v>61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45874</v>
      </c>
      <c r="B150" s="14" t="s">
        <v>514</v>
      </c>
      <c r="C150" s="9" t="s">
        <v>515</v>
      </c>
      <c r="D150" s="13" t="s">
        <v>492</v>
      </c>
      <c r="E150" s="9">
        <v>23</v>
      </c>
      <c r="F150" s="9">
        <v>34</v>
      </c>
      <c r="G150" s="9" t="s">
        <v>179</v>
      </c>
      <c r="H150" s="9">
        <v>0</v>
      </c>
      <c r="I150" s="9">
        <v>68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181</v>
      </c>
      <c r="AA150" s="8">
        <v>9918.7000000000007</v>
      </c>
      <c r="AB150" s="8">
        <v>9918.7000000000007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45889</v>
      </c>
      <c r="AK150" s="3">
        <v>0</v>
      </c>
      <c r="AL150" s="3">
        <v>45880</v>
      </c>
      <c r="AM150" s="3">
        <v>45887</v>
      </c>
      <c r="AN150" s="3">
        <v>45888</v>
      </c>
      <c r="AO150" s="3">
        <v>45888</v>
      </c>
      <c r="AP150" s="3">
        <v>45884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180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179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181</v>
      </c>
      <c r="AA151" s="8">
        <v>9918.7000000000007</v>
      </c>
      <c r="AB151" s="8">
        <v>9918.7000000000007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180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229</v>
      </c>
      <c r="D152" s="13" t="s">
        <v>61</v>
      </c>
      <c r="E152" s="9">
        <v>23</v>
      </c>
      <c r="F152" s="9">
        <v>34</v>
      </c>
      <c r="G152" s="9" t="s">
        <v>343</v>
      </c>
      <c r="H152" s="9">
        <v>0</v>
      </c>
      <c r="I152" s="9">
        <v>68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344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 t="s">
        <v>74</v>
      </c>
      <c r="AI152" s="1">
        <v>2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180</v>
      </c>
      <c r="BD152" s="56">
        <v>800.41704844444439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343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344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 t="s">
        <v>58</v>
      </c>
      <c r="AG153" s="1" t="s">
        <v>116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180</v>
      </c>
      <c r="BD153" s="56">
        <v>0</v>
      </c>
    </row>
    <row r="154" spans="1:56" ht="27.75" customHeight="1" x14ac:dyDescent="0.45">
      <c r="A154" s="3">
        <v>45727</v>
      </c>
      <c r="B154" s="14" t="s">
        <v>260</v>
      </c>
      <c r="C154" s="9" t="s">
        <v>112</v>
      </c>
      <c r="D154" s="13" t="s">
        <v>59</v>
      </c>
      <c r="E154" s="9">
        <v>23</v>
      </c>
      <c r="F154" s="9">
        <v>40</v>
      </c>
      <c r="G154" s="9" t="s">
        <v>60</v>
      </c>
      <c r="H154" s="9" t="s">
        <v>66</v>
      </c>
      <c r="I154" s="9">
        <v>125</v>
      </c>
      <c r="J154" s="9" t="s">
        <v>57</v>
      </c>
      <c r="K154" s="9">
        <v>5</v>
      </c>
      <c r="L154" s="9" t="s">
        <v>205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1000</v>
      </c>
      <c r="V154" s="10">
        <v>0</v>
      </c>
      <c r="W154" s="10">
        <v>1000</v>
      </c>
      <c r="X154" s="10">
        <v>0</v>
      </c>
      <c r="Y154" s="10">
        <v>0</v>
      </c>
      <c r="Z154" s="9" t="s">
        <v>224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226</v>
      </c>
      <c r="AG154" s="1" t="s">
        <v>116</v>
      </c>
      <c r="AH154" s="1" t="s">
        <v>149</v>
      </c>
      <c r="AI154" s="1">
        <v>2</v>
      </c>
      <c r="AJ154" s="3" t="s">
        <v>63</v>
      </c>
      <c r="AK154" s="3" t="e">
        <v>#VALUE!</v>
      </c>
      <c r="AL154" s="3">
        <v>0</v>
      </c>
      <c r="AM154" s="3">
        <v>0</v>
      </c>
      <c r="AN154" s="3">
        <v>0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85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224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58</v>
      </c>
      <c r="AG155" s="1" t="s">
        <v>117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225</v>
      </c>
      <c r="BD155" s="56">
        <v>0</v>
      </c>
    </row>
    <row r="156" spans="1:56" ht="27.75" customHeight="1" x14ac:dyDescent="0.45">
      <c r="A156" s="3">
        <v>45882</v>
      </c>
      <c r="B156" s="14" t="s">
        <v>129</v>
      </c>
      <c r="C156" s="9" t="s">
        <v>577</v>
      </c>
      <c r="D156" s="13" t="s">
        <v>578</v>
      </c>
      <c r="E156" s="9">
        <v>23</v>
      </c>
      <c r="F156" s="9">
        <v>37</v>
      </c>
      <c r="G156" s="9" t="s">
        <v>60</v>
      </c>
      <c r="H156" s="9" t="s">
        <v>66</v>
      </c>
      <c r="I156" s="9">
        <v>120</v>
      </c>
      <c r="J156" s="9" t="s">
        <v>78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45897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579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10756.900000000001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45897</v>
      </c>
      <c r="AK156" s="3">
        <v>0</v>
      </c>
      <c r="AL156" s="3">
        <v>45888</v>
      </c>
      <c r="AM156" s="3">
        <v>45895</v>
      </c>
      <c r="AN156" s="3">
        <v>45896</v>
      </c>
      <c r="AO156" s="3">
        <v>45896</v>
      </c>
      <c r="AP156" s="3">
        <v>45892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580</v>
      </c>
      <c r="BD156" s="56">
        <v>1321.0937333611112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120</v>
      </c>
      <c r="J157" s="9" t="s">
        <v>78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579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10756.900000000001</v>
      </c>
      <c r="AF157" s="8" t="s">
        <v>58</v>
      </c>
      <c r="AG157" s="1" t="s">
        <v>116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581</v>
      </c>
      <c r="BD157" s="56">
        <v>0</v>
      </c>
    </row>
    <row r="158" spans="1:56" ht="27.75" customHeight="1" x14ac:dyDescent="0.45">
      <c r="A158" s="3">
        <v>45601</v>
      </c>
      <c r="B158" s="14" t="s">
        <v>202</v>
      </c>
      <c r="C158" s="9" t="s">
        <v>93</v>
      </c>
      <c r="D158" s="13" t="s">
        <v>145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0</v>
      </c>
      <c r="Q158" s="10">
        <v>0</v>
      </c>
      <c r="R158" s="10">
        <v>0</v>
      </c>
      <c r="S158" s="9" t="s">
        <v>385</v>
      </c>
      <c r="T158" s="12">
        <v>45883</v>
      </c>
      <c r="U158" s="11">
        <v>50000</v>
      </c>
      <c r="V158" s="10">
        <v>50700</v>
      </c>
      <c r="W158" s="10">
        <v>0</v>
      </c>
      <c r="X158" s="10">
        <v>54279</v>
      </c>
      <c r="Y158" s="10">
        <v>0</v>
      </c>
      <c r="Z158" s="9" t="s">
        <v>99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72</v>
      </c>
      <c r="AI158" s="1">
        <v>3</v>
      </c>
      <c r="AJ158" s="3">
        <v>45883</v>
      </c>
      <c r="AK158" s="3">
        <v>0</v>
      </c>
      <c r="AL158" s="3">
        <v>45873</v>
      </c>
      <c r="AM158" s="3">
        <v>45880</v>
      </c>
      <c r="AN158" s="3">
        <v>45881</v>
      </c>
      <c r="AO158" s="3">
        <v>45881</v>
      </c>
      <c r="AP158" s="3">
        <v>45878</v>
      </c>
      <c r="AQ158" s="3">
        <v>45882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478</v>
      </c>
      <c r="AZ158" s="2">
        <v>0</v>
      </c>
      <c r="BA158" s="2">
        <v>0</v>
      </c>
      <c r="BB158" s="2">
        <v>0</v>
      </c>
      <c r="BC158" s="1" t="s">
        <v>114</v>
      </c>
      <c r="BD158" s="56">
        <v>0</v>
      </c>
    </row>
    <row r="159" spans="1:56" ht="27.75" customHeight="1" x14ac:dyDescent="0.45">
      <c r="A159" s="3">
        <v>45601</v>
      </c>
      <c r="B159" s="14" t="s">
        <v>202</v>
      </c>
      <c r="C159" s="9" t="s">
        <v>93</v>
      </c>
      <c r="D159" s="13" t="s">
        <v>145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1628.2806143999999</v>
      </c>
      <c r="Q159" s="10">
        <v>0</v>
      </c>
      <c r="R159" s="10">
        <v>1628.2806143999999</v>
      </c>
      <c r="S159" s="9" t="s">
        <v>385</v>
      </c>
      <c r="T159" s="12">
        <v>45887</v>
      </c>
      <c r="U159" s="11">
        <v>50000</v>
      </c>
      <c r="V159" s="10">
        <v>0</v>
      </c>
      <c r="W159" s="10">
        <v>50000</v>
      </c>
      <c r="X159" s="10">
        <v>32182</v>
      </c>
      <c r="Y159" s="10">
        <v>18708.900000000001</v>
      </c>
      <c r="Z159" s="9" t="s">
        <v>99</v>
      </c>
      <c r="AA159" s="8">
        <v>20124.976641000001</v>
      </c>
      <c r="AB159" s="8">
        <v>12962</v>
      </c>
      <c r="AC159" s="8">
        <v>7162.9766410000011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72</v>
      </c>
      <c r="AI159" s="1">
        <v>3</v>
      </c>
      <c r="AJ159" s="3">
        <v>45887</v>
      </c>
      <c r="AK159" s="3">
        <v>0</v>
      </c>
      <c r="AL159" s="3">
        <v>45877</v>
      </c>
      <c r="AM159" s="3">
        <v>45884</v>
      </c>
      <c r="AN159" s="3">
        <v>45885</v>
      </c>
      <c r="AO159" s="3">
        <v>45885</v>
      </c>
      <c r="AP159" s="3">
        <v>45882</v>
      </c>
      <c r="AQ159" s="3">
        <v>45886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479</v>
      </c>
      <c r="AZ159" s="2">
        <v>0</v>
      </c>
      <c r="BA159" s="2">
        <v>0</v>
      </c>
      <c r="BB159" s="2">
        <v>0</v>
      </c>
      <c r="BC159" s="1" t="s">
        <v>114</v>
      </c>
      <c r="BD159" s="56">
        <v>917.60317401663701</v>
      </c>
    </row>
    <row r="160" spans="1:56" ht="27.75" customHeight="1" x14ac:dyDescent="0.45">
      <c r="A160" s="3">
        <v>45601</v>
      </c>
      <c r="B160" s="14" t="s">
        <v>202</v>
      </c>
      <c r="C160" s="9" t="s">
        <v>93</v>
      </c>
      <c r="D160" s="13" t="s">
        <v>145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91</v>
      </c>
      <c r="M160" s="10">
        <v>24</v>
      </c>
      <c r="N160" s="9">
        <v>40</v>
      </c>
      <c r="O160" s="9">
        <v>55</v>
      </c>
      <c r="P160" s="10">
        <v>3256.5612287999998</v>
      </c>
      <c r="Q160" s="10">
        <v>0</v>
      </c>
      <c r="R160" s="10">
        <v>3256.5612287999998</v>
      </c>
      <c r="S160" s="9" t="s">
        <v>385</v>
      </c>
      <c r="T160" s="12" t="s">
        <v>63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99</v>
      </c>
      <c r="AA160" s="8">
        <v>107569.00000000001</v>
      </c>
      <c r="AB160" s="8">
        <v>0</v>
      </c>
      <c r="AC160" s="8">
        <v>107569.00000000001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114</v>
      </c>
      <c r="BD160" s="56">
        <v>13779.977343611114</v>
      </c>
    </row>
    <row r="161" spans="1:56" ht="27.75" customHeight="1" x14ac:dyDescent="0.45">
      <c r="A161" s="3">
        <v>45601</v>
      </c>
      <c r="B161" s="14" t="s">
        <v>202</v>
      </c>
      <c r="C161" s="9" t="s">
        <v>93</v>
      </c>
      <c r="D161" s="13" t="s">
        <v>145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11003.203948644863</v>
      </c>
      <c r="Q161" s="10">
        <v>0</v>
      </c>
      <c r="R161" s="10">
        <v>11003.203948644863</v>
      </c>
      <c r="S161" s="9" t="s">
        <v>385</v>
      </c>
      <c r="T161" s="12" t="s">
        <v>63</v>
      </c>
      <c r="U161" s="11">
        <v>337878</v>
      </c>
      <c r="V161" s="10">
        <v>0</v>
      </c>
      <c r="W161" s="10">
        <v>337878</v>
      </c>
      <c r="X161" s="10">
        <v>0</v>
      </c>
      <c r="Y161" s="10">
        <v>354771.9</v>
      </c>
      <c r="Z161" s="9" t="s">
        <v>99</v>
      </c>
      <c r="AA161" s="8">
        <v>363451.98582000006</v>
      </c>
      <c r="AB161" s="8">
        <v>0</v>
      </c>
      <c r="AC161" s="8">
        <v>363451.98582000006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114</v>
      </c>
      <c r="BD161" s="56">
        <v>46559.511849046357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128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99</v>
      </c>
      <c r="AA162" s="8">
        <v>491145.96246100008</v>
      </c>
      <c r="AB162" s="8">
        <v>12962</v>
      </c>
      <c r="AC162" s="8">
        <v>478183.96246100008</v>
      </c>
      <c r="AD162" s="8">
        <v>0</v>
      </c>
      <c r="AE162" s="8">
        <v>0</v>
      </c>
      <c r="AF162" s="8" t="s">
        <v>58</v>
      </c>
      <c r="AG162" s="1" t="s">
        <v>116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115</v>
      </c>
      <c r="BD162" s="56">
        <v>0</v>
      </c>
    </row>
    <row r="163" spans="1:56" ht="27.75" customHeight="1" x14ac:dyDescent="0.45">
      <c r="A163" s="3" t="s">
        <v>136</v>
      </c>
      <c r="B163" s="14" t="s">
        <v>136</v>
      </c>
      <c r="C163" s="9" t="s">
        <v>186</v>
      </c>
      <c r="D163" s="13" t="s">
        <v>61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91</v>
      </c>
      <c r="M163" s="10">
        <v>27</v>
      </c>
      <c r="N163" s="9">
        <v>43</v>
      </c>
      <c r="O163" s="9">
        <v>40</v>
      </c>
      <c r="P163" s="10">
        <v>229.14349009919997</v>
      </c>
      <c r="Q163" s="10">
        <v>0</v>
      </c>
      <c r="R163" s="10">
        <v>229.14349009919997</v>
      </c>
      <c r="S163" s="9" t="s">
        <v>192</v>
      </c>
      <c r="T163" s="12">
        <v>45899</v>
      </c>
      <c r="U163" s="11">
        <v>8000</v>
      </c>
      <c r="V163" s="10">
        <v>0</v>
      </c>
      <c r="W163" s="10">
        <v>8000</v>
      </c>
      <c r="X163" s="10">
        <v>0</v>
      </c>
      <c r="Y163" s="10">
        <v>8400</v>
      </c>
      <c r="Z163" s="9" t="s">
        <v>84</v>
      </c>
      <c r="AA163" s="8">
        <v>9499.6</v>
      </c>
      <c r="AB163" s="8">
        <v>1765</v>
      </c>
      <c r="AC163" s="8">
        <v>7734.6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72</v>
      </c>
      <c r="AI163" s="1">
        <v>3</v>
      </c>
      <c r="AJ163" s="3">
        <v>45899</v>
      </c>
      <c r="AK163" s="3">
        <v>0</v>
      </c>
      <c r="AL163" s="3">
        <v>45889</v>
      </c>
      <c r="AM163" s="3">
        <v>45896</v>
      </c>
      <c r="AN163" s="3">
        <v>45897</v>
      </c>
      <c r="AO163" s="3">
        <v>45897</v>
      </c>
      <c r="AP163" s="3">
        <v>45894</v>
      </c>
      <c r="AQ163" s="3">
        <v>45898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624.52598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 t="s">
        <v>60</v>
      </c>
      <c r="H164" s="9">
        <v>0</v>
      </c>
      <c r="I164" s="9">
        <v>102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9499.6</v>
      </c>
      <c r="AB164" s="8">
        <v>1765</v>
      </c>
      <c r="AC164" s="8">
        <v>7734.6</v>
      </c>
      <c r="AD164" s="8">
        <v>0</v>
      </c>
      <c r="AE164" s="8">
        <v>0</v>
      </c>
      <c r="AF164" s="8" t="s">
        <v>58</v>
      </c>
      <c r="AG164" s="1" t="s">
        <v>116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45873</v>
      </c>
      <c r="B165" s="14" t="s">
        <v>561</v>
      </c>
      <c r="C165" s="9" t="s">
        <v>140</v>
      </c>
      <c r="D165" s="13" t="s">
        <v>59</v>
      </c>
      <c r="E165" s="9">
        <v>26</v>
      </c>
      <c r="F165" s="9">
        <v>39</v>
      </c>
      <c r="G165" s="9" t="s">
        <v>60</v>
      </c>
      <c r="H165" s="9">
        <v>0</v>
      </c>
      <c r="I165" s="9">
        <v>93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124</v>
      </c>
      <c r="T165" s="12">
        <v>45897</v>
      </c>
      <c r="U165" s="11">
        <v>5000</v>
      </c>
      <c r="V165" s="10">
        <v>5500</v>
      </c>
      <c r="W165" s="10">
        <v>0</v>
      </c>
      <c r="X165" s="10">
        <v>0</v>
      </c>
      <c r="Y165" s="10">
        <v>0</v>
      </c>
      <c r="Z165" s="9" t="s">
        <v>150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77</v>
      </c>
      <c r="AI165" s="1">
        <v>1</v>
      </c>
      <c r="AJ165" s="3">
        <v>45897</v>
      </c>
      <c r="AK165" s="3">
        <v>0</v>
      </c>
      <c r="AL165" s="3">
        <v>0</v>
      </c>
      <c r="AM165" s="3">
        <v>0</v>
      </c>
      <c r="AN165" s="3">
        <v>0</v>
      </c>
      <c r="AO165" s="3">
        <v>45896</v>
      </c>
      <c r="AP165" s="3">
        <v>45892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0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26</v>
      </c>
      <c r="F166" s="9">
        <v>43</v>
      </c>
      <c r="G166" s="9">
        <v>0</v>
      </c>
      <c r="H166" s="9">
        <v>0</v>
      </c>
      <c r="I166" s="9">
        <v>100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150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58</v>
      </c>
      <c r="AG166" s="1" t="s">
        <v>117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45">
      <c r="A167" s="3">
        <v>45882</v>
      </c>
      <c r="B167" s="14" t="s">
        <v>582</v>
      </c>
      <c r="C167" s="9" t="s">
        <v>583</v>
      </c>
      <c r="D167" s="13" t="s">
        <v>584</v>
      </c>
      <c r="E167" s="9">
        <v>26</v>
      </c>
      <c r="F167" s="9">
        <v>40</v>
      </c>
      <c r="G167" s="9" t="s">
        <v>60</v>
      </c>
      <c r="H167" s="9">
        <v>0</v>
      </c>
      <c r="I167" s="9">
        <v>108</v>
      </c>
      <c r="J167" s="9" t="s">
        <v>57</v>
      </c>
      <c r="K167" s="9">
        <v>5</v>
      </c>
      <c r="L167" s="9" t="s">
        <v>92</v>
      </c>
      <c r="M167" s="10">
        <v>27</v>
      </c>
      <c r="N167" s="9">
        <v>43</v>
      </c>
      <c r="O167" s="9">
        <v>40</v>
      </c>
      <c r="P167" s="10">
        <v>275.17268867287675</v>
      </c>
      <c r="Q167" s="10">
        <v>0</v>
      </c>
      <c r="R167" s="10">
        <v>275.17268867287675</v>
      </c>
      <c r="S167" s="9" t="s">
        <v>585</v>
      </c>
      <c r="T167" s="12">
        <v>45894</v>
      </c>
      <c r="U167" s="11">
        <v>10000</v>
      </c>
      <c r="V167" s="10">
        <v>393</v>
      </c>
      <c r="W167" s="10">
        <v>9607</v>
      </c>
      <c r="X167" s="10">
        <v>0</v>
      </c>
      <c r="Y167" s="10">
        <v>10087.35</v>
      </c>
      <c r="Z167" s="9" t="s">
        <v>206</v>
      </c>
      <c r="AA167" s="8">
        <v>11139.41257</v>
      </c>
      <c r="AB167" s="8">
        <v>11139.41257</v>
      </c>
      <c r="AC167" s="8">
        <v>0</v>
      </c>
      <c r="AD167" s="8">
        <v>0</v>
      </c>
      <c r="AE167" s="8">
        <v>0</v>
      </c>
      <c r="AF167" s="8" t="s">
        <v>220</v>
      </c>
      <c r="AG167" s="1" t="s">
        <v>119</v>
      </c>
      <c r="AH167" s="1" t="s">
        <v>74</v>
      </c>
      <c r="AI167" s="1">
        <v>2</v>
      </c>
      <c r="AJ167" s="3">
        <v>45894</v>
      </c>
      <c r="AK167" s="3">
        <v>0</v>
      </c>
      <c r="AL167" s="3">
        <v>45885</v>
      </c>
      <c r="AM167" s="3">
        <v>45892</v>
      </c>
      <c r="AN167" s="3">
        <v>45893</v>
      </c>
      <c r="AO167" s="3">
        <v>45893</v>
      </c>
      <c r="AP167" s="3">
        <v>45889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102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59</v>
      </c>
      <c r="E168" s="9">
        <v>26</v>
      </c>
      <c r="F168" s="9">
        <v>43</v>
      </c>
      <c r="G168" s="9" t="s">
        <v>60</v>
      </c>
      <c r="H168" s="9">
        <v>0</v>
      </c>
      <c r="I168" s="9">
        <v>116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>
        <v>45925</v>
      </c>
      <c r="U168" s="11">
        <v>10000</v>
      </c>
      <c r="V168" s="10">
        <v>0</v>
      </c>
      <c r="W168" s="10">
        <v>10000</v>
      </c>
      <c r="X168" s="10">
        <v>0</v>
      </c>
      <c r="Y168" s="10">
        <v>0</v>
      </c>
      <c r="Z168" s="9" t="s">
        <v>206</v>
      </c>
      <c r="AA168" s="8">
        <v>12433.3</v>
      </c>
      <c r="AB168" s="8">
        <v>12433.3</v>
      </c>
      <c r="AC168" s="8">
        <v>0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77</v>
      </c>
      <c r="AI168" s="1">
        <v>1</v>
      </c>
      <c r="AJ168" s="3">
        <v>45925</v>
      </c>
      <c r="AK168" s="3">
        <v>0</v>
      </c>
      <c r="AL168" s="3">
        <v>0</v>
      </c>
      <c r="AM168" s="3">
        <v>0</v>
      </c>
      <c r="AN168" s="3">
        <v>0</v>
      </c>
      <c r="AO168" s="3">
        <v>45924</v>
      </c>
      <c r="AP168" s="3">
        <v>45920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102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116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206</v>
      </c>
      <c r="AA169" s="8">
        <v>23572.71257</v>
      </c>
      <c r="AB169" s="8">
        <v>23572.71257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207</v>
      </c>
      <c r="BD169" s="56">
        <v>0</v>
      </c>
    </row>
    <row r="170" spans="1:56" ht="27.75" customHeight="1" x14ac:dyDescent="0.45">
      <c r="A170" s="3">
        <v>45861</v>
      </c>
      <c r="B170" s="14" t="s">
        <v>424</v>
      </c>
      <c r="C170" s="9" t="s">
        <v>110</v>
      </c>
      <c r="D170" s="13" t="s">
        <v>59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45887</v>
      </c>
      <c r="U170" s="11">
        <v>15000</v>
      </c>
      <c r="V170" s="10">
        <v>15000</v>
      </c>
      <c r="W170" s="10">
        <v>0</v>
      </c>
      <c r="X170" s="10">
        <v>0</v>
      </c>
      <c r="Y170" s="10">
        <v>0</v>
      </c>
      <c r="Z170" s="9" t="s">
        <v>88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226</v>
      </c>
      <c r="AG170" s="1" t="s">
        <v>116</v>
      </c>
      <c r="AH170" s="1" t="s">
        <v>149</v>
      </c>
      <c r="AI170" s="1">
        <v>2</v>
      </c>
      <c r="AJ170" s="3">
        <v>45887</v>
      </c>
      <c r="AK170" s="3">
        <v>45885</v>
      </c>
      <c r="AL170" s="3">
        <v>0</v>
      </c>
      <c r="AM170" s="3">
        <v>0</v>
      </c>
      <c r="AN170" s="3">
        <v>0</v>
      </c>
      <c r="AO170" s="3">
        <v>45886</v>
      </c>
      <c r="AP170" s="3">
        <v>45882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45">
      <c r="A171" s="3" t="s">
        <v>136</v>
      </c>
      <c r="B171" s="14" t="s">
        <v>136</v>
      </c>
      <c r="C171" s="9" t="s">
        <v>110</v>
      </c>
      <c r="D171" s="13" t="s">
        <v>61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111</v>
      </c>
      <c r="T171" s="12">
        <v>45925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88</v>
      </c>
      <c r="AA171" s="8">
        <v>37299.899999999994</v>
      </c>
      <c r="AB171" s="8">
        <v>37299.899999999994</v>
      </c>
      <c r="AC171" s="8">
        <v>0</v>
      </c>
      <c r="AD171" s="8">
        <v>0</v>
      </c>
      <c r="AE171" s="8">
        <v>37299.899999999994</v>
      </c>
      <c r="AF171" s="8">
        <v>0</v>
      </c>
      <c r="AG171" s="1" t="s">
        <v>116</v>
      </c>
      <c r="AH171" s="1" t="s">
        <v>75</v>
      </c>
      <c r="AI171" s="1">
        <v>4</v>
      </c>
      <c r="AJ171" s="3">
        <v>45925</v>
      </c>
      <c r="AK171" s="3">
        <v>45921</v>
      </c>
      <c r="AL171" s="3">
        <v>45914</v>
      </c>
      <c r="AM171" s="3">
        <v>45922</v>
      </c>
      <c r="AN171" s="3">
        <v>45923</v>
      </c>
      <c r="AO171" s="3">
        <v>45924</v>
      </c>
      <c r="AP171" s="3">
        <v>45920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120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88</v>
      </c>
      <c r="AA172" s="8">
        <v>37299.899999999994</v>
      </c>
      <c r="AB172" s="8">
        <v>37299.899999999994</v>
      </c>
      <c r="AC172" s="8">
        <v>0</v>
      </c>
      <c r="AD172" s="8">
        <v>0</v>
      </c>
      <c r="AE172" s="8">
        <v>37299.899999999994</v>
      </c>
      <c r="AF172" s="8" t="s">
        <v>58</v>
      </c>
      <c r="AG172" s="1" t="s">
        <v>117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107</v>
      </c>
      <c r="BD172" s="56">
        <v>0</v>
      </c>
    </row>
    <row r="173" spans="1:56" ht="27.75" customHeight="1" x14ac:dyDescent="0.45">
      <c r="A173" s="3">
        <v>45857</v>
      </c>
      <c r="B173" s="14" t="s">
        <v>391</v>
      </c>
      <c r="C173" s="9" t="s">
        <v>151</v>
      </c>
      <c r="D173" s="13" t="s">
        <v>152</v>
      </c>
      <c r="E173" s="9">
        <v>28</v>
      </c>
      <c r="F173" s="9">
        <v>41</v>
      </c>
      <c r="G173" s="9" t="s">
        <v>60</v>
      </c>
      <c r="H173" s="9">
        <v>0</v>
      </c>
      <c r="I173" s="9">
        <v>120</v>
      </c>
      <c r="J173" s="9" t="s">
        <v>78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45883</v>
      </c>
      <c r="U173" s="11">
        <v>34000</v>
      </c>
      <c r="V173" s="10">
        <v>34000</v>
      </c>
      <c r="W173" s="10">
        <v>0</v>
      </c>
      <c r="X173" s="10">
        <v>34283</v>
      </c>
      <c r="Y173" s="10">
        <v>0</v>
      </c>
      <c r="Z173" s="9" t="s">
        <v>128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45883</v>
      </c>
      <c r="AK173" s="3">
        <v>0</v>
      </c>
      <c r="AL173" s="3">
        <v>45874</v>
      </c>
      <c r="AM173" s="3">
        <v>45881</v>
      </c>
      <c r="AN173" s="3">
        <v>45882</v>
      </c>
      <c r="AO173" s="3">
        <v>45882</v>
      </c>
      <c r="AP173" s="3">
        <v>45878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7.75" customHeight="1" x14ac:dyDescent="0.45">
      <c r="A174" s="3">
        <v>0</v>
      </c>
      <c r="B174" s="14" t="s">
        <v>129</v>
      </c>
      <c r="C174" s="9" t="s">
        <v>151</v>
      </c>
      <c r="D174" s="13" t="s">
        <v>152</v>
      </c>
      <c r="E174" s="9">
        <v>28</v>
      </c>
      <c r="F174" s="9">
        <v>41</v>
      </c>
      <c r="G174" s="9" t="s">
        <v>60</v>
      </c>
      <c r="H174" s="9">
        <v>0</v>
      </c>
      <c r="I174" s="9">
        <v>120</v>
      </c>
      <c r="J174" s="9" t="s">
        <v>78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45897</v>
      </c>
      <c r="U174" s="11">
        <v>50000</v>
      </c>
      <c r="V174" s="10">
        <v>0</v>
      </c>
      <c r="W174" s="10">
        <v>50000</v>
      </c>
      <c r="X174" s="10">
        <v>0</v>
      </c>
      <c r="Y174" s="10">
        <v>52500</v>
      </c>
      <c r="Z174" s="9" t="s">
        <v>128</v>
      </c>
      <c r="AA174" s="8">
        <v>59372.5</v>
      </c>
      <c r="AB174" s="8">
        <v>34819</v>
      </c>
      <c r="AC174" s="8">
        <v>24553.5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45897</v>
      </c>
      <c r="AK174" s="3">
        <v>0</v>
      </c>
      <c r="AL174" s="3">
        <v>45888</v>
      </c>
      <c r="AM174" s="3">
        <v>45895</v>
      </c>
      <c r="AN174" s="3">
        <v>45896</v>
      </c>
      <c r="AO174" s="3">
        <v>45896</v>
      </c>
      <c r="AP174" s="3">
        <v>45892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2759.5405833333334</v>
      </c>
    </row>
    <row r="175" spans="1:56" ht="27.75" customHeight="1" x14ac:dyDescent="0.45">
      <c r="A175" s="3" t="s">
        <v>136</v>
      </c>
      <c r="B175" s="14" t="s">
        <v>136</v>
      </c>
      <c r="C175" s="9" t="s">
        <v>110</v>
      </c>
      <c r="D175" s="13" t="s">
        <v>59</v>
      </c>
      <c r="E175" s="9">
        <v>28</v>
      </c>
      <c r="F175" s="9">
        <v>47</v>
      </c>
      <c r="G175" s="9" t="s">
        <v>60</v>
      </c>
      <c r="H175" s="9" t="s">
        <v>66</v>
      </c>
      <c r="I175" s="9">
        <v>180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111</v>
      </c>
      <c r="T175" s="12">
        <v>45925</v>
      </c>
      <c r="U175" s="11">
        <v>5000</v>
      </c>
      <c r="V175" s="10">
        <v>0</v>
      </c>
      <c r="W175" s="10">
        <v>5000</v>
      </c>
      <c r="X175" s="10">
        <v>0</v>
      </c>
      <c r="Y175" s="10">
        <v>0</v>
      </c>
      <c r="Z175" s="9" t="s">
        <v>128</v>
      </c>
      <c r="AA175" s="8">
        <v>6775.4500000000007</v>
      </c>
      <c r="AB175" s="8">
        <v>0</v>
      </c>
      <c r="AC175" s="8">
        <v>6775.4500000000007</v>
      </c>
      <c r="AD175" s="8">
        <v>0</v>
      </c>
      <c r="AE175" s="8">
        <v>6775.4500000000007</v>
      </c>
      <c r="AF175" s="8">
        <v>0</v>
      </c>
      <c r="AG175" s="1">
        <v>0</v>
      </c>
      <c r="AH175" s="1" t="s">
        <v>149</v>
      </c>
      <c r="AI175" s="1">
        <v>2</v>
      </c>
      <c r="AJ175" s="3">
        <v>45925</v>
      </c>
      <c r="AK175" s="3">
        <v>45923</v>
      </c>
      <c r="AL175" s="3">
        <v>0</v>
      </c>
      <c r="AM175" s="3">
        <v>0</v>
      </c>
      <c r="AN175" s="3">
        <v>0</v>
      </c>
      <c r="AO175" s="3">
        <v>45924</v>
      </c>
      <c r="AP175" s="3">
        <v>45920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761.48529722222236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28</v>
      </c>
      <c r="F176" s="9">
        <v>43</v>
      </c>
      <c r="G176" s="9">
        <v>0</v>
      </c>
      <c r="H176" s="9">
        <v>0</v>
      </c>
      <c r="I176" s="9">
        <v>130</v>
      </c>
      <c r="J176" s="9" t="s">
        <v>57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128</v>
      </c>
      <c r="AA176" s="8">
        <v>66147.95</v>
      </c>
      <c r="AB176" s="8">
        <v>34819</v>
      </c>
      <c r="AC176" s="8">
        <v>31328.95</v>
      </c>
      <c r="AD176" s="8">
        <v>0</v>
      </c>
      <c r="AE176" s="8">
        <v>6775.4500000000007</v>
      </c>
      <c r="AF176" s="8" t="s">
        <v>58</v>
      </c>
      <c r="AG176" s="1">
        <v>0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153</v>
      </c>
      <c r="BD176" s="56">
        <v>0</v>
      </c>
    </row>
  </sheetData>
  <autoFilter ref="A5:BD17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6">
    <cfRule type="expression" dxfId="7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47B7-8C05-4712-918A-FDAE923E6D9C}">
  <sheetPr>
    <tabColor rgb="FFFFFF00"/>
  </sheetPr>
  <dimension ref="A1:BD198"/>
  <sheetViews>
    <sheetView topLeftCell="A5" zoomScale="80" zoomScaleNormal="80" workbookViewId="0">
      <selection activeCell="N10" sqref="N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45882</v>
      </c>
      <c r="E3" s="82" t="s">
        <v>52</v>
      </c>
      <c r="F3" s="82"/>
      <c r="G3" s="83">
        <v>10.220000000000001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45883</v>
      </c>
      <c r="U6" s="11">
        <v>8000</v>
      </c>
      <c r="V6" s="10">
        <v>8000</v>
      </c>
      <c r="W6" s="10">
        <v>0</v>
      </c>
      <c r="X6" s="10">
        <v>0</v>
      </c>
      <c r="Y6" s="10">
        <v>0</v>
      </c>
      <c r="Z6" s="9" t="s">
        <v>287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571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10000</v>
      </c>
      <c r="W7" s="10">
        <v>0</v>
      </c>
      <c r="X7" s="10">
        <v>10710</v>
      </c>
      <c r="Y7" s="10">
        <v>0</v>
      </c>
      <c r="Z7" s="9" t="s">
        <v>287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566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45883</v>
      </c>
      <c r="U12" s="11">
        <v>5000</v>
      </c>
      <c r="V12" s="10">
        <v>5000</v>
      </c>
      <c r="W12" s="10">
        <v>0</v>
      </c>
      <c r="X12" s="10">
        <v>5240</v>
      </c>
      <c r="Y12" s="10">
        <v>0</v>
      </c>
      <c r="Z12" s="9" t="s">
        <v>134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10000</v>
      </c>
      <c r="W15" s="10">
        <v>0</v>
      </c>
      <c r="X15" s="10">
        <v>10100</v>
      </c>
      <c r="Y15" s="10">
        <v>0</v>
      </c>
      <c r="Z15" s="9" t="s">
        <v>138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172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20800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526</v>
      </c>
      <c r="C20" s="9" t="s">
        <v>257</v>
      </c>
      <c r="D20" s="13" t="s">
        <v>549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45882</v>
      </c>
      <c r="B22" s="14" t="s">
        <v>129</v>
      </c>
      <c r="C22" s="9" t="s">
        <v>137</v>
      </c>
      <c r="D22" s="13" t="s">
        <v>208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45889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172</v>
      </c>
      <c r="AA22" s="8">
        <v>26403.3</v>
      </c>
      <c r="AB22" s="8">
        <v>26403.3</v>
      </c>
      <c r="AC22" s="8">
        <v>0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45889</v>
      </c>
      <c r="AK22" s="3">
        <v>0</v>
      </c>
      <c r="AL22" s="3">
        <v>45880</v>
      </c>
      <c r="AM22" s="3">
        <v>45887</v>
      </c>
      <c r="AN22" s="3">
        <v>45888</v>
      </c>
      <c r="AO22" s="3">
        <v>45888</v>
      </c>
      <c r="AP22" s="3">
        <v>45884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 t="s">
        <v>572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125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 t="s">
        <v>63</v>
      </c>
      <c r="U23" s="11">
        <v>100000</v>
      </c>
      <c r="V23" s="10">
        <v>0</v>
      </c>
      <c r="W23" s="10">
        <v>100000</v>
      </c>
      <c r="X23" s="10">
        <v>0</v>
      </c>
      <c r="Y23" s="10">
        <v>105000</v>
      </c>
      <c r="Z23" s="9" t="s">
        <v>172</v>
      </c>
      <c r="AA23" s="8">
        <v>88010.999999999985</v>
      </c>
      <c r="AB23" s="8">
        <v>0</v>
      </c>
      <c r="AC23" s="8">
        <v>88010.999999999985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6391.5543999999991</v>
      </c>
    </row>
    <row r="24" spans="1:56" ht="27.75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187887.96432999999</v>
      </c>
      <c r="AB26" s="8">
        <v>59372.5</v>
      </c>
      <c r="AC26" s="8">
        <v>128515.46432999999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45857</v>
      </c>
      <c r="B27" s="14" t="s">
        <v>396</v>
      </c>
      <c r="C27" s="9" t="s">
        <v>73</v>
      </c>
      <c r="D27" s="13" t="s">
        <v>359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116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396</v>
      </c>
      <c r="C28" s="9" t="s">
        <v>73</v>
      </c>
      <c r="D28" s="13" t="s">
        <v>272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118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396</v>
      </c>
      <c r="C29" s="9" t="s">
        <v>73</v>
      </c>
      <c r="D29" s="13" t="s">
        <v>400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45883</v>
      </c>
      <c r="U29" s="11">
        <v>5000</v>
      </c>
      <c r="V29" s="10">
        <v>5279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116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45877</v>
      </c>
      <c r="B30" s="14" t="s">
        <v>550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551</v>
      </c>
      <c r="T30" s="12">
        <v>45885</v>
      </c>
      <c r="U30" s="11">
        <v>10000</v>
      </c>
      <c r="V30" s="10">
        <v>10000</v>
      </c>
      <c r="W30" s="10">
        <v>0</v>
      </c>
      <c r="X30" s="10">
        <v>10410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567</v>
      </c>
      <c r="AG30" s="1" t="s">
        <v>116</v>
      </c>
      <c r="AH30" s="1" t="s">
        <v>74</v>
      </c>
      <c r="AI30" s="1">
        <v>2</v>
      </c>
      <c r="AJ30" s="3">
        <v>45885</v>
      </c>
      <c r="AK30" s="3">
        <v>0</v>
      </c>
      <c r="AL30" s="3">
        <v>45876</v>
      </c>
      <c r="AM30" s="3">
        <v>45883</v>
      </c>
      <c r="AN30" s="3">
        <v>45884</v>
      </c>
      <c r="AO30" s="3">
        <v>45884</v>
      </c>
      <c r="AP30" s="3">
        <v>45880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396</v>
      </c>
      <c r="C31" s="9" t="s">
        <v>73</v>
      </c>
      <c r="D31" s="13" t="s">
        <v>197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45885</v>
      </c>
      <c r="U31" s="11">
        <v>10000</v>
      </c>
      <c r="V31" s="10">
        <v>5000</v>
      </c>
      <c r="W31" s="10">
        <v>5000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401</v>
      </c>
      <c r="AG31" s="1" t="s">
        <v>116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396</v>
      </c>
      <c r="C32" s="9" t="s">
        <v>73</v>
      </c>
      <c r="D32" s="13" t="s">
        <v>328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401</v>
      </c>
      <c r="AG32" s="1" t="s">
        <v>117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396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401</v>
      </c>
      <c r="AG33" s="1" t="s">
        <v>117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355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401</v>
      </c>
      <c r="AG34" s="1" t="s">
        <v>117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45877</v>
      </c>
      <c r="B35" s="14" t="s">
        <v>552</v>
      </c>
      <c r="C35" s="9" t="s">
        <v>73</v>
      </c>
      <c r="D35" s="13" t="s">
        <v>297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551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568</v>
      </c>
      <c r="AG35" s="1" t="s">
        <v>116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402</v>
      </c>
      <c r="AG36" s="1" t="s">
        <v>117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396</v>
      </c>
      <c r="C37" s="9" t="s">
        <v>73</v>
      </c>
      <c r="D37" s="13" t="s">
        <v>330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402</v>
      </c>
      <c r="AG37" s="1" t="s">
        <v>117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347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402</v>
      </c>
      <c r="AG38" s="1" t="s">
        <v>117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454</v>
      </c>
      <c r="C39" s="9" t="s">
        <v>73</v>
      </c>
      <c r="D39" s="13" t="s">
        <v>299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455</v>
      </c>
      <c r="AG39" s="1" t="s">
        <v>117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454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455</v>
      </c>
      <c r="AG40" s="1" t="s">
        <v>119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454</v>
      </c>
      <c r="C41" s="9" t="s">
        <v>73</v>
      </c>
      <c r="D41" s="13" t="s">
        <v>456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455</v>
      </c>
      <c r="AG41" s="1" t="s">
        <v>117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454</v>
      </c>
      <c r="C42" s="9" t="s">
        <v>73</v>
      </c>
      <c r="D42" s="13" t="s">
        <v>367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455</v>
      </c>
      <c r="AG42" s="1" t="s">
        <v>117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457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176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455</v>
      </c>
      <c r="AG43" s="1" t="s">
        <v>117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454</v>
      </c>
      <c r="C44" s="9" t="s">
        <v>73</v>
      </c>
      <c r="D44" s="13" t="s">
        <v>458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459</v>
      </c>
      <c r="AG44" s="1" t="s">
        <v>117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327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459</v>
      </c>
      <c r="AG45" s="1" t="s">
        <v>117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329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459</v>
      </c>
      <c r="AG46" s="1" t="s">
        <v>117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454</v>
      </c>
      <c r="C47" s="9" t="s">
        <v>73</v>
      </c>
      <c r="D47" s="13" t="s">
        <v>460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459</v>
      </c>
      <c r="AG47" s="1" t="s">
        <v>117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45869</v>
      </c>
      <c r="B48" s="14" t="s">
        <v>454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459</v>
      </c>
      <c r="AG48" s="1" t="s">
        <v>117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45869</v>
      </c>
      <c r="B49" s="14" t="s">
        <v>454</v>
      </c>
      <c r="C49" s="9" t="s">
        <v>73</v>
      </c>
      <c r="D49" s="13" t="s">
        <v>297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461</v>
      </c>
      <c r="AG49" s="1" t="s">
        <v>117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461</v>
      </c>
      <c r="AG50" s="1" t="s">
        <v>117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461</v>
      </c>
      <c r="AG51" s="1" t="s">
        <v>117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461</v>
      </c>
      <c r="AG52" s="1" t="s">
        <v>117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1495</v>
      </c>
      <c r="AC53" s="8">
        <v>3184.9500000000007</v>
      </c>
      <c r="AD53" s="8">
        <v>0</v>
      </c>
      <c r="AE53" s="8">
        <v>0</v>
      </c>
      <c r="AF53" s="8" t="s">
        <v>461</v>
      </c>
      <c r="AG53" s="1" t="s">
        <v>117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239.9045893333334</v>
      </c>
    </row>
    <row r="54" spans="1:56" ht="27.75" customHeight="1" x14ac:dyDescent="0.45">
      <c r="A54" s="3">
        <v>45869</v>
      </c>
      <c r="B54" s="14" t="s">
        <v>454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462</v>
      </c>
      <c r="AG54" s="1" t="s">
        <v>117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361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462</v>
      </c>
      <c r="AG55" s="1" t="s">
        <v>119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331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462</v>
      </c>
      <c r="AG56" s="1" t="s">
        <v>119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362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462</v>
      </c>
      <c r="AG57" s="1" t="s">
        <v>119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457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176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462</v>
      </c>
      <c r="AG58" s="1" t="s">
        <v>116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394.60593333333333</v>
      </c>
    </row>
    <row r="59" spans="1:56" ht="27.75" customHeight="1" x14ac:dyDescent="0.45">
      <c r="A59" s="3">
        <v>45870</v>
      </c>
      <c r="B59" s="14" t="s">
        <v>471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176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117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1410.0585351111113</v>
      </c>
    </row>
    <row r="60" spans="1:56" ht="27.75" customHeight="1" x14ac:dyDescent="0.45">
      <c r="A60" s="3">
        <v>45870</v>
      </c>
      <c r="B60" s="14" t="s">
        <v>472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176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116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1410.0585351111113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176</v>
      </c>
      <c r="AA61" s="8">
        <v>146196.04999999999</v>
      </c>
      <c r="AB61" s="8">
        <v>81612.949999999983</v>
      </c>
      <c r="AC61" s="8">
        <v>64583.100000000006</v>
      </c>
      <c r="AD61" s="8">
        <v>0</v>
      </c>
      <c r="AE61" s="8">
        <v>0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178</v>
      </c>
      <c r="BD61" s="56">
        <v>0</v>
      </c>
    </row>
    <row r="62" spans="1:56" ht="27.75" customHeight="1" x14ac:dyDescent="0.45">
      <c r="A62" s="3">
        <v>45874</v>
      </c>
      <c r="B62" s="14" t="s">
        <v>494</v>
      </c>
      <c r="C62" s="9" t="s">
        <v>317</v>
      </c>
      <c r="D62" s="13" t="s">
        <v>484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124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227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116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227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116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228</v>
      </c>
      <c r="BD63" s="56">
        <v>0</v>
      </c>
    </row>
    <row r="64" spans="1:56" ht="27.75" customHeight="1" x14ac:dyDescent="0.45">
      <c r="A64" s="3">
        <v>45874</v>
      </c>
      <c r="B64" s="14" t="s">
        <v>529</v>
      </c>
      <c r="C64" s="9" t="s">
        <v>142</v>
      </c>
      <c r="D64" s="13" t="s">
        <v>485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205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113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200</v>
      </c>
      <c r="BD64" s="56">
        <v>0</v>
      </c>
    </row>
    <row r="65" spans="1:56" ht="27.75" customHeight="1" x14ac:dyDescent="0.45">
      <c r="A65" s="3">
        <v>45796</v>
      </c>
      <c r="B65" s="14" t="s">
        <v>280</v>
      </c>
      <c r="C65" s="9" t="s">
        <v>142</v>
      </c>
      <c r="D65" s="13" t="s">
        <v>275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205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113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200</v>
      </c>
      <c r="BD65" s="56">
        <v>0</v>
      </c>
    </row>
    <row r="66" spans="1:56" ht="27.7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113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116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201</v>
      </c>
      <c r="BD66" s="56">
        <v>0</v>
      </c>
    </row>
    <row r="67" spans="1:56" ht="27.75" customHeight="1" x14ac:dyDescent="0.45">
      <c r="A67" s="3">
        <v>45875</v>
      </c>
      <c r="B67" s="14" t="s">
        <v>522</v>
      </c>
      <c r="C67" s="9" t="s">
        <v>523</v>
      </c>
      <c r="D67" s="13" t="s">
        <v>530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531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531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117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497</v>
      </c>
      <c r="C69" s="9" t="s">
        <v>108</v>
      </c>
      <c r="D69" s="13" t="s">
        <v>498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499</v>
      </c>
      <c r="AG69" s="1" t="s">
        <v>117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45873</v>
      </c>
      <c r="B70" s="14" t="s">
        <v>495</v>
      </c>
      <c r="C70" s="9" t="s">
        <v>300</v>
      </c>
      <c r="D70" s="13" t="s">
        <v>487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21513.800000000003</v>
      </c>
      <c r="AC70" s="8">
        <v>0</v>
      </c>
      <c r="AD70" s="8">
        <v>0</v>
      </c>
      <c r="AE70" s="8">
        <v>21513.800000000003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45873</v>
      </c>
      <c r="B71" s="14" t="s">
        <v>496</v>
      </c>
      <c r="C71" s="9" t="s">
        <v>300</v>
      </c>
      <c r="D71" s="13" t="s">
        <v>489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5378.4500000000007</v>
      </c>
      <c r="AB71" s="8">
        <v>5378.4500000000007</v>
      </c>
      <c r="AC71" s="8">
        <v>0</v>
      </c>
      <c r="AD71" s="8">
        <v>0</v>
      </c>
      <c r="AE71" s="8">
        <v>5378.4500000000007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45874</v>
      </c>
      <c r="B72" s="14" t="s">
        <v>533</v>
      </c>
      <c r="C72" s="9" t="s">
        <v>142</v>
      </c>
      <c r="D72" s="13" t="s">
        <v>239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109</v>
      </c>
      <c r="T72" s="12">
        <v>45887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10477.5</v>
      </c>
      <c r="AB72" s="8">
        <v>10477.5</v>
      </c>
      <c r="AC72" s="8">
        <v>0</v>
      </c>
      <c r="AD72" s="8">
        <v>0</v>
      </c>
      <c r="AE72" s="8">
        <v>10477.5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45887</v>
      </c>
      <c r="AK72" s="3">
        <v>45883</v>
      </c>
      <c r="AL72" s="3">
        <v>45876</v>
      </c>
      <c r="AM72" s="3">
        <v>45884</v>
      </c>
      <c r="AN72" s="3">
        <v>45885</v>
      </c>
      <c r="AO72" s="3">
        <v>45886</v>
      </c>
      <c r="AP72" s="3">
        <v>45882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45796</v>
      </c>
      <c r="B73" s="14" t="s">
        <v>286</v>
      </c>
      <c r="C73" s="9" t="s">
        <v>142</v>
      </c>
      <c r="D73" s="13" t="s">
        <v>239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45887</v>
      </c>
      <c r="U73" s="11">
        <v>614</v>
      </c>
      <c r="V73" s="10">
        <v>0</v>
      </c>
      <c r="W73" s="10">
        <v>614</v>
      </c>
      <c r="X73" s="10">
        <v>0</v>
      </c>
      <c r="Y73" s="10">
        <v>644.70000000000005</v>
      </c>
      <c r="Z73" s="9" t="s">
        <v>80</v>
      </c>
      <c r="AA73" s="8">
        <v>643.31850000000009</v>
      </c>
      <c r="AB73" s="8">
        <v>643.31850000000009</v>
      </c>
      <c r="AC73" s="8">
        <v>0</v>
      </c>
      <c r="AD73" s="8">
        <v>0</v>
      </c>
      <c r="AE73" s="8">
        <v>643.31850000000009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45874</v>
      </c>
      <c r="B74" s="14" t="s">
        <v>529</v>
      </c>
      <c r="C74" s="9" t="s">
        <v>142</v>
      </c>
      <c r="D74" s="13" t="s">
        <v>188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45887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80</v>
      </c>
      <c r="AA74" s="8">
        <v>5139.8424000000005</v>
      </c>
      <c r="AB74" s="8">
        <v>5139.8424000000005</v>
      </c>
      <c r="AC74" s="8">
        <v>0</v>
      </c>
      <c r="AD74" s="8">
        <v>0</v>
      </c>
      <c r="AE74" s="8">
        <v>5139.8424000000005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45">
      <c r="A75" s="3">
        <v>45827</v>
      </c>
      <c r="B75" s="14" t="s">
        <v>313</v>
      </c>
      <c r="C75" s="9" t="s">
        <v>142</v>
      </c>
      <c r="D75" s="13" t="s">
        <v>188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45887</v>
      </c>
      <c r="U75" s="11">
        <v>455</v>
      </c>
      <c r="V75" s="10">
        <v>0</v>
      </c>
      <c r="W75" s="10">
        <v>455</v>
      </c>
      <c r="X75" s="10">
        <v>0</v>
      </c>
      <c r="Y75" s="10">
        <v>477.75</v>
      </c>
      <c r="Z75" s="9" t="s">
        <v>80</v>
      </c>
      <c r="AA75" s="8">
        <v>464.01355000000001</v>
      </c>
      <c r="AB75" s="8">
        <v>464.01355000000001</v>
      </c>
      <c r="AC75" s="8">
        <v>0</v>
      </c>
      <c r="AD75" s="8">
        <v>0</v>
      </c>
      <c r="AE75" s="8">
        <v>464.01355000000001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45">
      <c r="A76" s="3">
        <v>45874</v>
      </c>
      <c r="B76" s="14" t="s">
        <v>533</v>
      </c>
      <c r="C76" s="9" t="s">
        <v>142</v>
      </c>
      <c r="D76" s="13" t="s">
        <v>490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45888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0</v>
      </c>
      <c r="AE76" s="8">
        <v>10477.5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45888</v>
      </c>
      <c r="AK76" s="3">
        <v>45884</v>
      </c>
      <c r="AL76" s="3">
        <v>45877</v>
      </c>
      <c r="AM76" s="3">
        <v>45885</v>
      </c>
      <c r="AN76" s="3">
        <v>45886</v>
      </c>
      <c r="AO76" s="3">
        <v>45887</v>
      </c>
      <c r="AP76" s="3">
        <v>45883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45">
      <c r="A77" s="3">
        <v>45880</v>
      </c>
      <c r="B77" s="14" t="s">
        <v>573</v>
      </c>
      <c r="C77" s="9" t="s">
        <v>574</v>
      </c>
      <c r="D77" s="13" t="s">
        <v>575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45887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45887</v>
      </c>
      <c r="AK77" s="3">
        <v>45883</v>
      </c>
      <c r="AL77" s="3">
        <v>45876</v>
      </c>
      <c r="AM77" s="3">
        <v>45884</v>
      </c>
      <c r="AN77" s="3">
        <v>45885</v>
      </c>
      <c r="AO77" s="3">
        <v>45886</v>
      </c>
      <c r="AP77" s="3">
        <v>45882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416.92688888888887</v>
      </c>
    </row>
    <row r="78" spans="1:56" ht="27.75" customHeight="1" x14ac:dyDescent="0.45">
      <c r="A78" s="3">
        <v>45873</v>
      </c>
      <c r="B78" s="14" t="s">
        <v>495</v>
      </c>
      <c r="C78" s="9" t="s">
        <v>300</v>
      </c>
      <c r="D78" s="13" t="s">
        <v>486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4566</v>
      </c>
      <c r="AC78" s="8">
        <v>6190.9000000000015</v>
      </c>
      <c r="AD78" s="8">
        <v>0</v>
      </c>
      <c r="AE78" s="8">
        <v>10756.900000000001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467.75688888888897</v>
      </c>
    </row>
    <row r="79" spans="1:56" ht="27.75" customHeight="1" x14ac:dyDescent="0.45">
      <c r="A79" s="3">
        <v>45873</v>
      </c>
      <c r="B79" s="14" t="s">
        <v>496</v>
      </c>
      <c r="C79" s="9" t="s">
        <v>300</v>
      </c>
      <c r="D79" s="13" t="s">
        <v>488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812.74355555555564</v>
      </c>
    </row>
    <row r="80" spans="1:56" ht="27.75" customHeight="1" x14ac:dyDescent="0.45">
      <c r="A80" s="3">
        <v>45868</v>
      </c>
      <c r="B80" s="14" t="s">
        <v>473</v>
      </c>
      <c r="C80" s="9" t="s">
        <v>300</v>
      </c>
      <c r="D80" s="13" t="s">
        <v>341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45868</v>
      </c>
      <c r="B81" s="14" t="s">
        <v>473</v>
      </c>
      <c r="C81" s="9" t="s">
        <v>300</v>
      </c>
      <c r="D81" s="13" t="s">
        <v>342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425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45868</v>
      </c>
      <c r="B82" s="14" t="s">
        <v>473</v>
      </c>
      <c r="C82" s="9" t="s">
        <v>300</v>
      </c>
      <c r="D82" s="13" t="s">
        <v>442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435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45873</v>
      </c>
      <c r="B84" s="14" t="s">
        <v>504</v>
      </c>
      <c r="C84" s="9" t="s">
        <v>108</v>
      </c>
      <c r="D84" s="13" t="s">
        <v>505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499</v>
      </c>
      <c r="AG84" s="1" t="s">
        <v>117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333.54151111111111</v>
      </c>
    </row>
    <row r="85" spans="1:56" ht="27.75" customHeight="1" x14ac:dyDescent="0.45">
      <c r="A85" s="3">
        <v>45876</v>
      </c>
      <c r="B85" s="14" t="s">
        <v>129</v>
      </c>
      <c r="C85" s="9" t="s">
        <v>108</v>
      </c>
      <c r="D85" s="13" t="s">
        <v>534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499</v>
      </c>
      <c r="AG85" s="1" t="s">
        <v>116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customHeight="1" x14ac:dyDescent="0.45">
      <c r="A86" s="3">
        <v>45876</v>
      </c>
      <c r="B86" s="14" t="s">
        <v>129</v>
      </c>
      <c r="C86" s="9" t="s">
        <v>108</v>
      </c>
      <c r="D86" s="13" t="s">
        <v>535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499</v>
      </c>
      <c r="AG86" s="1" t="s">
        <v>117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250.15613333333337</v>
      </c>
    </row>
    <row r="87" spans="1:56" ht="27.75" customHeight="1" x14ac:dyDescent="0.45">
      <c r="A87" s="3">
        <v>45876</v>
      </c>
      <c r="B87" s="14" t="s">
        <v>129</v>
      </c>
      <c r="C87" s="9" t="s">
        <v>108</v>
      </c>
      <c r="D87" s="13" t="s">
        <v>555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333.54151111111111</v>
      </c>
    </row>
    <row r="88" spans="1:56" ht="27.75" customHeight="1" x14ac:dyDescent="0.45">
      <c r="A88" s="3">
        <v>45876</v>
      </c>
      <c r="B88" s="14" t="s">
        <v>129</v>
      </c>
      <c r="C88" s="9" t="s">
        <v>108</v>
      </c>
      <c r="D88" s="13" t="s">
        <v>556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340</v>
      </c>
      <c r="C89" s="9" t="s">
        <v>108</v>
      </c>
      <c r="D89" s="13" t="s">
        <v>309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333.54151111111111</v>
      </c>
    </row>
    <row r="90" spans="1:56" ht="27.75" customHeight="1" x14ac:dyDescent="0.45">
      <c r="A90" s="3">
        <v>45873</v>
      </c>
      <c r="B90" s="14" t="s">
        <v>502</v>
      </c>
      <c r="C90" s="9" t="s">
        <v>108</v>
      </c>
      <c r="D90" s="13" t="s">
        <v>503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499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333.54151111111111</v>
      </c>
    </row>
    <row r="91" spans="1:56" ht="27.75" customHeight="1" x14ac:dyDescent="0.45">
      <c r="A91" s="3" t="s">
        <v>136</v>
      </c>
      <c r="B91" s="14" t="s">
        <v>136</v>
      </c>
      <c r="C91" s="9" t="s">
        <v>142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7916.333333333333</v>
      </c>
    </row>
    <row r="92" spans="1:56" ht="27.75" customHeight="1" x14ac:dyDescent="0.45">
      <c r="A92" s="3" t="s">
        <v>136</v>
      </c>
      <c r="B92" s="14" t="s">
        <v>136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1667.7075555555555</v>
      </c>
    </row>
    <row r="93" spans="1:56" ht="27.75" customHeight="1" x14ac:dyDescent="0.45">
      <c r="A93" s="3" t="s">
        <v>136</v>
      </c>
      <c r="B93" s="14" t="s">
        <v>136</v>
      </c>
      <c r="C93" s="9" t="s">
        <v>97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1625.4871111111113</v>
      </c>
    </row>
    <row r="94" spans="1:56" ht="27.75" customHeight="1" x14ac:dyDescent="0.45">
      <c r="A94" s="3">
        <v>45877</v>
      </c>
      <c r="B94" s="14" t="s">
        <v>562</v>
      </c>
      <c r="C94" s="9" t="s">
        <v>79</v>
      </c>
      <c r="D94" s="13" t="s">
        <v>563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customHeight="1" x14ac:dyDescent="0.45">
      <c r="A95" s="3">
        <v>45857</v>
      </c>
      <c r="B95" s="14" t="s">
        <v>381</v>
      </c>
      <c r="C95" s="9" t="s">
        <v>142</v>
      </c>
      <c r="D95" s="13" t="s">
        <v>258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45873</v>
      </c>
      <c r="B96" s="14" t="s">
        <v>500</v>
      </c>
      <c r="C96" s="9" t="s">
        <v>108</v>
      </c>
      <c r="D96" s="13" t="s">
        <v>501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305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8338.5377777777776</v>
      </c>
    </row>
    <row r="98" spans="1:56" ht="27.75" customHeight="1" x14ac:dyDescent="0.45">
      <c r="A98" s="3">
        <v>45825</v>
      </c>
      <c r="B98" s="14" t="s">
        <v>303</v>
      </c>
      <c r="C98" s="9" t="s">
        <v>142</v>
      </c>
      <c r="D98" s="13" t="s">
        <v>277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205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45825</v>
      </c>
      <c r="B99" s="14" t="s">
        <v>304</v>
      </c>
      <c r="C99" s="9" t="s">
        <v>142</v>
      </c>
      <c r="D99" s="13" t="s">
        <v>259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267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281</v>
      </c>
      <c r="C101" s="9" t="s">
        <v>142</v>
      </c>
      <c r="D101" s="13" t="s">
        <v>276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283</v>
      </c>
      <c r="C102" s="9" t="s">
        <v>142</v>
      </c>
      <c r="D102" s="13" t="s">
        <v>278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284</v>
      </c>
      <c r="C103" s="9" t="s">
        <v>142</v>
      </c>
      <c r="D103" s="13" t="s">
        <v>132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45850</v>
      </c>
      <c r="B104" s="14" t="s">
        <v>336</v>
      </c>
      <c r="C104" s="9" t="s">
        <v>108</v>
      </c>
      <c r="D104" s="13" t="s">
        <v>337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250.15613333333337</v>
      </c>
    </row>
    <row r="105" spans="1:56" ht="27.75" customHeight="1" x14ac:dyDescent="0.45">
      <c r="A105" s="3">
        <v>45782</v>
      </c>
      <c r="B105" s="14" t="s">
        <v>274</v>
      </c>
      <c r="C105" s="9" t="s">
        <v>79</v>
      </c>
      <c r="D105" s="13" t="s">
        <v>264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833.85377777777774</v>
      </c>
    </row>
    <row r="106" spans="1:56" ht="27.75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45674</v>
      </c>
      <c r="B107" s="14" t="s">
        <v>241</v>
      </c>
      <c r="C107" s="9" t="s">
        <v>142</v>
      </c>
      <c r="D107" s="13" t="s">
        <v>240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205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255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45611</v>
      </c>
      <c r="B108" s="14" t="s">
        <v>204</v>
      </c>
      <c r="C108" s="9" t="s">
        <v>142</v>
      </c>
      <c r="D108" s="13" t="s">
        <v>203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45523</v>
      </c>
      <c r="B110" s="14" t="s">
        <v>185</v>
      </c>
      <c r="C110" s="9" t="s">
        <v>142</v>
      </c>
      <c r="D110" s="13" t="s">
        <v>184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45810</v>
      </c>
      <c r="B111" s="14" t="s">
        <v>296</v>
      </c>
      <c r="C111" s="9" t="s">
        <v>79</v>
      </c>
      <c r="D111" s="13" t="s">
        <v>234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45895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45895</v>
      </c>
      <c r="AK111" s="3">
        <v>45891</v>
      </c>
      <c r="AL111" s="3">
        <v>45884</v>
      </c>
      <c r="AM111" s="3">
        <v>45892</v>
      </c>
      <c r="AN111" s="3">
        <v>45893</v>
      </c>
      <c r="AO111" s="3">
        <v>45894</v>
      </c>
      <c r="AP111" s="3">
        <v>45890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403861.31445000012</v>
      </c>
      <c r="AB118" s="8">
        <v>63074.94445000001</v>
      </c>
      <c r="AC118" s="8">
        <v>340786.37000000005</v>
      </c>
      <c r="AD118" s="8">
        <v>0</v>
      </c>
      <c r="AE118" s="8">
        <v>403861.31445000012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117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45874</v>
      </c>
      <c r="B122" s="14" t="s">
        <v>536</v>
      </c>
      <c r="C122" s="9" t="s">
        <v>142</v>
      </c>
      <c r="D122" s="13" t="s">
        <v>302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45862</v>
      </c>
      <c r="B123" s="14" t="s">
        <v>431</v>
      </c>
      <c r="C123" s="9" t="s">
        <v>85</v>
      </c>
      <c r="D123" s="13" t="s">
        <v>417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45862</v>
      </c>
      <c r="B124" s="14" t="s">
        <v>432</v>
      </c>
      <c r="C124" s="9" t="s">
        <v>85</v>
      </c>
      <c r="D124" s="13" t="s">
        <v>322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433</v>
      </c>
      <c r="C125" s="9" t="s">
        <v>85</v>
      </c>
      <c r="D125" s="13" t="s">
        <v>418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433</v>
      </c>
      <c r="C126" s="9" t="s">
        <v>85</v>
      </c>
      <c r="D126" s="13" t="s">
        <v>421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434</v>
      </c>
      <c r="C127" s="9" t="s">
        <v>85</v>
      </c>
      <c r="D127" s="13" t="s">
        <v>419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434</v>
      </c>
      <c r="C128" s="9" t="s">
        <v>85</v>
      </c>
      <c r="D128" s="13" t="s">
        <v>420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45877</v>
      </c>
      <c r="B129" s="14" t="s">
        <v>569</v>
      </c>
      <c r="C129" s="9" t="s">
        <v>373</v>
      </c>
      <c r="D129" s="13" t="s">
        <v>564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45870</v>
      </c>
      <c r="B130" s="14" t="s">
        <v>467</v>
      </c>
      <c r="C130" s="9" t="s">
        <v>85</v>
      </c>
      <c r="D130" s="13" t="s">
        <v>445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273</v>
      </c>
      <c r="AG130" s="1" t="s">
        <v>116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 t="s">
        <v>136</v>
      </c>
      <c r="B132" s="14" t="s">
        <v>136</v>
      </c>
      <c r="C132" s="9" t="s">
        <v>142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205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109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51645</v>
      </c>
      <c r="AC132" s="8">
        <v>126472.5</v>
      </c>
      <c r="AD132" s="8">
        <v>0</v>
      </c>
      <c r="AE132" s="8">
        <v>0</v>
      </c>
      <c r="AF132" s="8" t="s">
        <v>220</v>
      </c>
      <c r="AG132" s="1" t="s">
        <v>116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9668.119999999999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212564.87469250005</v>
      </c>
      <c r="AC133" s="8">
        <v>126472.5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45878</v>
      </c>
      <c r="B134" s="14" t="s">
        <v>570</v>
      </c>
      <c r="C134" s="9" t="s">
        <v>565</v>
      </c>
      <c r="D134" s="13" t="s">
        <v>59</v>
      </c>
      <c r="E134" s="9">
        <v>21</v>
      </c>
      <c r="F134" s="9">
        <v>40</v>
      </c>
      <c r="G134" s="9" t="s">
        <v>60</v>
      </c>
      <c r="H134" s="9">
        <v>0</v>
      </c>
      <c r="I134" s="9">
        <v>73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42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1500</v>
      </c>
      <c r="V134" s="10">
        <v>1500</v>
      </c>
      <c r="W134" s="10">
        <v>0</v>
      </c>
      <c r="X134" s="10">
        <v>0</v>
      </c>
      <c r="Y134" s="10">
        <v>0</v>
      </c>
      <c r="Z134" s="9" t="s">
        <v>131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544</v>
      </c>
      <c r="AG134" s="1" t="s">
        <v>116</v>
      </c>
      <c r="AH134" s="1" t="s">
        <v>545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 t="s">
        <v>576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45876</v>
      </c>
      <c r="B135" s="14" t="s">
        <v>557</v>
      </c>
      <c r="C135" s="9" t="s">
        <v>214</v>
      </c>
      <c r="D135" s="13" t="s">
        <v>507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36</v>
      </c>
      <c r="O135" s="9">
        <v>40</v>
      </c>
      <c r="P135" s="10">
        <v>390.78734745599991</v>
      </c>
      <c r="Q135" s="10">
        <v>0</v>
      </c>
      <c r="R135" s="10">
        <v>390.78734745599991</v>
      </c>
      <c r="S135" s="9" t="s">
        <v>67</v>
      </c>
      <c r="T135" s="12">
        <v>45889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131</v>
      </c>
      <c r="AA135" s="8">
        <v>19837.400000000001</v>
      </c>
      <c r="AB135" s="8">
        <v>19837.400000000001</v>
      </c>
      <c r="AC135" s="8">
        <v>0</v>
      </c>
      <c r="AD135" s="8">
        <v>0</v>
      </c>
      <c r="AE135" s="8">
        <v>0</v>
      </c>
      <c r="AF135" s="8" t="s">
        <v>544</v>
      </c>
      <c r="AG135" s="1" t="s">
        <v>116</v>
      </c>
      <c r="AH135" s="1" t="s">
        <v>72</v>
      </c>
      <c r="AI135" s="1">
        <v>3</v>
      </c>
      <c r="AJ135" s="3">
        <v>45889</v>
      </c>
      <c r="AK135" s="3">
        <v>0</v>
      </c>
      <c r="AL135" s="3">
        <v>45879</v>
      </c>
      <c r="AM135" s="3">
        <v>45886</v>
      </c>
      <c r="AN135" s="3">
        <v>45887</v>
      </c>
      <c r="AO135" s="3">
        <v>45887</v>
      </c>
      <c r="AP135" s="3">
        <v>45884</v>
      </c>
      <c r="AQ135" s="3">
        <v>45888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508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131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45867</v>
      </c>
      <c r="B137" s="14" t="s">
        <v>440</v>
      </c>
      <c r="C137" s="9" t="s">
        <v>325</v>
      </c>
      <c r="D137" s="13" t="s">
        <v>441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45882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45882</v>
      </c>
      <c r="AK137" s="3">
        <v>45878</v>
      </c>
      <c r="AL137" s="3">
        <v>45872</v>
      </c>
      <c r="AM137" s="3">
        <v>45879</v>
      </c>
      <c r="AN137" s="3">
        <v>45880</v>
      </c>
      <c r="AO137" s="3">
        <v>45880</v>
      </c>
      <c r="AP137" s="3">
        <v>45877</v>
      </c>
      <c r="AQ137" s="3">
        <v>45881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133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45870</v>
      </c>
      <c r="B138" s="14" t="s">
        <v>474</v>
      </c>
      <c r="C138" s="9" t="s">
        <v>79</v>
      </c>
      <c r="D138" s="13" t="s">
        <v>475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45882</v>
      </c>
      <c r="U138" s="11">
        <v>3000</v>
      </c>
      <c r="V138" s="10">
        <v>3000</v>
      </c>
      <c r="W138" s="10">
        <v>0</v>
      </c>
      <c r="X138" s="10">
        <v>3100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45870</v>
      </c>
      <c r="B139" s="14" t="s">
        <v>476</v>
      </c>
      <c r="C139" s="9" t="s">
        <v>79</v>
      </c>
      <c r="D139" s="13" t="s">
        <v>477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3210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45871</v>
      </c>
      <c r="B140" s="14" t="s">
        <v>480</v>
      </c>
      <c r="C140" s="9" t="s">
        <v>79</v>
      </c>
      <c r="D140" s="13" t="s">
        <v>481</v>
      </c>
      <c r="E140" s="9">
        <v>21</v>
      </c>
      <c r="F140" s="9">
        <v>40</v>
      </c>
      <c r="G140" s="9" t="s">
        <v>60</v>
      </c>
      <c r="H140" s="9" t="s">
        <v>66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45882</v>
      </c>
      <c r="U140" s="11">
        <v>5500</v>
      </c>
      <c r="V140" s="10">
        <v>5500</v>
      </c>
      <c r="W140" s="10">
        <v>0</v>
      </c>
      <c r="X140" s="10">
        <v>5600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448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10000</v>
      </c>
      <c r="W141" s="10">
        <v>0</v>
      </c>
      <c r="X141" s="10">
        <v>10500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5000</v>
      </c>
      <c r="W142" s="10">
        <v>0</v>
      </c>
      <c r="X142" s="10">
        <v>5500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5000</v>
      </c>
      <c r="W143" s="10">
        <v>0</v>
      </c>
      <c r="X143" s="10">
        <v>5450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425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452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5500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425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10000</v>
      </c>
      <c r="W145" s="10">
        <v>0</v>
      </c>
      <c r="X145" s="10">
        <v>10500</v>
      </c>
      <c r="Y145" s="10">
        <v>0</v>
      </c>
      <c r="Z145" s="9" t="s">
        <v>121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45876</v>
      </c>
      <c r="B146" s="14" t="s">
        <v>129</v>
      </c>
      <c r="C146" s="9" t="s">
        <v>108</v>
      </c>
      <c r="D146" s="13" t="s">
        <v>546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90</v>
      </c>
      <c r="M146" s="10">
        <v>22</v>
      </c>
      <c r="N146" s="9">
        <v>40</v>
      </c>
      <c r="O146" s="9">
        <v>40</v>
      </c>
      <c r="P146" s="10">
        <v>0</v>
      </c>
      <c r="Q146" s="10">
        <v>0</v>
      </c>
      <c r="R146" s="10">
        <v>0</v>
      </c>
      <c r="S146" s="9" t="s">
        <v>67</v>
      </c>
      <c r="T146" s="12">
        <v>45884</v>
      </c>
      <c r="U146" s="11">
        <v>4000</v>
      </c>
      <c r="V146" s="10">
        <v>4000</v>
      </c>
      <c r="W146" s="10">
        <v>0</v>
      </c>
      <c r="X146" s="10">
        <v>4100</v>
      </c>
      <c r="Y146" s="10">
        <v>0</v>
      </c>
      <c r="Z146" s="9" t="s">
        <v>121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45884</v>
      </c>
      <c r="AK146" s="3">
        <v>45880</v>
      </c>
      <c r="AL146" s="3">
        <v>45874</v>
      </c>
      <c r="AM146" s="3">
        <v>45881</v>
      </c>
      <c r="AN146" s="3">
        <v>45882</v>
      </c>
      <c r="AO146" s="3">
        <v>45882</v>
      </c>
      <c r="AP146" s="3">
        <v>45879</v>
      </c>
      <c r="AQ146" s="3">
        <v>45883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45876</v>
      </c>
      <c r="B147" s="14" t="s">
        <v>129</v>
      </c>
      <c r="C147" s="9" t="s">
        <v>411</v>
      </c>
      <c r="D147" s="13" t="s">
        <v>537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434.20816383999994</v>
      </c>
      <c r="Q147" s="10">
        <v>0</v>
      </c>
      <c r="R147" s="10">
        <v>434.20816383999994</v>
      </c>
      <c r="S147" s="9" t="s">
        <v>71</v>
      </c>
      <c r="T147" s="12">
        <v>45889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121</v>
      </c>
      <c r="AA147" s="8">
        <v>21513.800000000003</v>
      </c>
      <c r="AB147" s="8">
        <v>21513.800000000003</v>
      </c>
      <c r="AC147" s="8">
        <v>0</v>
      </c>
      <c r="AD147" s="8">
        <v>21513.800000000003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45889</v>
      </c>
      <c r="AK147" s="3">
        <v>45885</v>
      </c>
      <c r="AL147" s="3">
        <v>45879</v>
      </c>
      <c r="AM147" s="3">
        <v>45886</v>
      </c>
      <c r="AN147" s="3">
        <v>45887</v>
      </c>
      <c r="AO147" s="3">
        <v>45887</v>
      </c>
      <c r="AP147" s="3">
        <v>45884</v>
      </c>
      <c r="AQ147" s="3">
        <v>45888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45876</v>
      </c>
      <c r="B148" s="14" t="s">
        <v>129</v>
      </c>
      <c r="C148" s="9" t="s">
        <v>411</v>
      </c>
      <c r="D148" s="13" t="s">
        <v>412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217.10408191999997</v>
      </c>
      <c r="Q148" s="10">
        <v>0</v>
      </c>
      <c r="R148" s="10">
        <v>217.10408191999997</v>
      </c>
      <c r="S148" s="9" t="s">
        <v>71</v>
      </c>
      <c r="T148" s="12">
        <v>45892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121</v>
      </c>
      <c r="AA148" s="8">
        <v>10756.900000000001</v>
      </c>
      <c r="AB148" s="8">
        <v>10756.900000000001</v>
      </c>
      <c r="AC148" s="8">
        <v>0</v>
      </c>
      <c r="AD148" s="8">
        <v>10756.900000000001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45892</v>
      </c>
      <c r="AK148" s="3">
        <v>45888</v>
      </c>
      <c r="AL148" s="3">
        <v>45882</v>
      </c>
      <c r="AM148" s="3">
        <v>45889</v>
      </c>
      <c r="AN148" s="3">
        <v>45890</v>
      </c>
      <c r="AO148" s="3">
        <v>45890</v>
      </c>
      <c r="AP148" s="3">
        <v>45887</v>
      </c>
      <c r="AQ148" s="3">
        <v>45891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45876</v>
      </c>
      <c r="B149" s="14" t="s">
        <v>129</v>
      </c>
      <c r="C149" s="9" t="s">
        <v>108</v>
      </c>
      <c r="D149" s="13" t="s">
        <v>558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68.387785804799989</v>
      </c>
      <c r="Q149" s="10">
        <v>0</v>
      </c>
      <c r="R149" s="10">
        <v>68.387785804799989</v>
      </c>
      <c r="S149" s="9" t="s">
        <v>71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121</v>
      </c>
      <c r="AA149" s="8">
        <v>3478.5300000000007</v>
      </c>
      <c r="AB149" s="8">
        <v>3478.5300000000007</v>
      </c>
      <c r="AC149" s="8">
        <v>0</v>
      </c>
      <c r="AD149" s="8">
        <v>3478.5300000000007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45876</v>
      </c>
      <c r="B150" s="14" t="s">
        <v>129</v>
      </c>
      <c r="C150" s="9" t="s">
        <v>108</v>
      </c>
      <c r="D150" s="13" t="s">
        <v>559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45876</v>
      </c>
      <c r="B151" s="14" t="s">
        <v>129</v>
      </c>
      <c r="C151" s="9" t="s">
        <v>108</v>
      </c>
      <c r="D151" s="13" t="s">
        <v>560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113.97964300799998</v>
      </c>
      <c r="Q151" s="10">
        <v>0</v>
      </c>
      <c r="R151" s="10">
        <v>113.97964300799998</v>
      </c>
      <c r="S151" s="9" t="s">
        <v>71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121</v>
      </c>
      <c r="AA151" s="8">
        <v>5797.55</v>
      </c>
      <c r="AB151" s="8">
        <v>5797.55</v>
      </c>
      <c r="AC151" s="8">
        <v>0</v>
      </c>
      <c r="AD151" s="8">
        <v>5797.55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112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45925</v>
      </c>
      <c r="U152" s="11">
        <v>100000</v>
      </c>
      <c r="V152" s="10">
        <v>0</v>
      </c>
      <c r="W152" s="10">
        <v>100000</v>
      </c>
      <c r="X152" s="10">
        <v>0</v>
      </c>
      <c r="Y152" s="10">
        <v>105000</v>
      </c>
      <c r="Z152" s="9" t="s">
        <v>121</v>
      </c>
      <c r="AA152" s="8">
        <v>107569.00000000001</v>
      </c>
      <c r="AB152" s="8">
        <v>107569.00000000001</v>
      </c>
      <c r="AC152" s="8">
        <v>0</v>
      </c>
      <c r="AD152" s="8">
        <v>107569.00000000001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45925</v>
      </c>
      <c r="AK152" s="3">
        <v>45921</v>
      </c>
      <c r="AL152" s="3">
        <v>45915</v>
      </c>
      <c r="AM152" s="3">
        <v>45922</v>
      </c>
      <c r="AN152" s="3">
        <v>45923</v>
      </c>
      <c r="AO152" s="3">
        <v>45923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110</v>
      </c>
      <c r="D153" s="13" t="s">
        <v>147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121</v>
      </c>
      <c r="AA153" s="8">
        <v>10756.900000000001</v>
      </c>
      <c r="AB153" s="8">
        <v>10756.900000000001</v>
      </c>
      <c r="AC153" s="8">
        <v>0</v>
      </c>
      <c r="AD153" s="8">
        <v>10756.900000000001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45854</v>
      </c>
      <c r="B154" s="14" t="s">
        <v>368</v>
      </c>
      <c r="C154" s="9" t="s">
        <v>79</v>
      </c>
      <c r="D154" s="13" t="s">
        <v>369</v>
      </c>
      <c r="E154" s="9">
        <v>21</v>
      </c>
      <c r="F154" s="9">
        <v>38</v>
      </c>
      <c r="G154" s="9" t="s">
        <v>60</v>
      </c>
      <c r="H154" s="9" t="s">
        <v>76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65.13122457599998</v>
      </c>
      <c r="Q154" s="10">
        <v>0</v>
      </c>
      <c r="R154" s="10">
        <v>65.13122457599998</v>
      </c>
      <c r="S154" s="9" t="s">
        <v>67</v>
      </c>
      <c r="T154" s="12" t="s">
        <v>63</v>
      </c>
      <c r="U154" s="11">
        <v>3000</v>
      </c>
      <c r="V154" s="10">
        <v>0</v>
      </c>
      <c r="W154" s="10">
        <v>3000</v>
      </c>
      <c r="X154" s="10">
        <v>0</v>
      </c>
      <c r="Y154" s="10">
        <v>3150</v>
      </c>
      <c r="Z154" s="9" t="s">
        <v>121</v>
      </c>
      <c r="AA154" s="8">
        <v>3310.89</v>
      </c>
      <c r="AB154" s="8">
        <v>0</v>
      </c>
      <c r="AC154" s="8">
        <v>3310.89</v>
      </c>
      <c r="AD154" s="8">
        <v>0</v>
      </c>
      <c r="AE154" s="8">
        <v>3310.89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238.09713619999999</v>
      </c>
    </row>
    <row r="155" spans="1:56" ht="27.75" customHeight="1" x14ac:dyDescent="0.45">
      <c r="A155" s="3">
        <v>45854</v>
      </c>
      <c r="B155" s="14" t="s">
        <v>370</v>
      </c>
      <c r="C155" s="9" t="s">
        <v>79</v>
      </c>
      <c r="D155" s="13" t="s">
        <v>371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45826</v>
      </c>
      <c r="B156" s="14" t="s">
        <v>310</v>
      </c>
      <c r="C156" s="9" t="s">
        <v>108</v>
      </c>
      <c r="D156" s="13" t="s">
        <v>292</v>
      </c>
      <c r="E156" s="9">
        <v>21</v>
      </c>
      <c r="F156" s="9">
        <v>38</v>
      </c>
      <c r="G156" s="9" t="s">
        <v>60</v>
      </c>
      <c r="H156" s="9" t="s">
        <v>66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163.47937368575995</v>
      </c>
      <c r="Q156" s="10">
        <v>0</v>
      </c>
      <c r="R156" s="10">
        <v>163.47937368575995</v>
      </c>
      <c r="S156" s="9" t="s">
        <v>67</v>
      </c>
      <c r="T156" s="12" t="s">
        <v>63</v>
      </c>
      <c r="U156" s="11">
        <v>8000</v>
      </c>
      <c r="V156" s="10">
        <v>470</v>
      </c>
      <c r="W156" s="10">
        <v>7530</v>
      </c>
      <c r="X156" s="10">
        <v>0</v>
      </c>
      <c r="Y156" s="10">
        <v>7906.5</v>
      </c>
      <c r="Z156" s="9" t="s">
        <v>121</v>
      </c>
      <c r="AA156" s="8">
        <v>8310.3338999999996</v>
      </c>
      <c r="AB156" s="8">
        <v>0</v>
      </c>
      <c r="AC156" s="8">
        <v>8310.3338999999996</v>
      </c>
      <c r="AD156" s="8">
        <v>0</v>
      </c>
      <c r="AE156" s="8">
        <v>8310.3338999999996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597.62381186199991</v>
      </c>
    </row>
    <row r="157" spans="1:56" ht="27.75" customHeight="1" x14ac:dyDescent="0.45">
      <c r="A157" s="3">
        <v>45628</v>
      </c>
      <c r="B157" s="14" t="s">
        <v>209</v>
      </c>
      <c r="C157" s="9" t="s">
        <v>110</v>
      </c>
      <c r="D157" s="13" t="s">
        <v>147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 t="s">
        <v>63</v>
      </c>
      <c r="U157" s="11">
        <v>8000</v>
      </c>
      <c r="V157" s="10">
        <v>0</v>
      </c>
      <c r="W157" s="10">
        <v>8000</v>
      </c>
      <c r="X157" s="10">
        <v>0</v>
      </c>
      <c r="Y157" s="10">
        <v>8400</v>
      </c>
      <c r="Z157" s="9" t="s">
        <v>121</v>
      </c>
      <c r="AA157" s="8">
        <v>8605.52</v>
      </c>
      <c r="AB157" s="8">
        <v>0</v>
      </c>
      <c r="AC157" s="8">
        <v>8605.52</v>
      </c>
      <c r="AD157" s="8">
        <v>0</v>
      </c>
      <c r="AE157" s="8">
        <v>8605.52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230</v>
      </c>
      <c r="AZ157" s="2">
        <v>0</v>
      </c>
      <c r="BA157" s="2">
        <v>0</v>
      </c>
      <c r="BB157" s="2">
        <v>0</v>
      </c>
      <c r="BC157" s="1" t="s">
        <v>122</v>
      </c>
      <c r="BD157" s="56">
        <v>618.85162826666658</v>
      </c>
    </row>
    <row r="158" spans="1:56" ht="27.75" customHeight="1" x14ac:dyDescent="0.45">
      <c r="A158" s="3">
        <v>45631</v>
      </c>
      <c r="B158" s="14" t="s">
        <v>212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16000</v>
      </c>
      <c r="V158" s="10">
        <v>0</v>
      </c>
      <c r="W158" s="10">
        <v>16000</v>
      </c>
      <c r="X158" s="10">
        <v>0</v>
      </c>
      <c r="Y158" s="10">
        <v>16800</v>
      </c>
      <c r="Z158" s="9" t="s">
        <v>121</v>
      </c>
      <c r="AA158" s="8">
        <v>17211.04</v>
      </c>
      <c r="AB158" s="8">
        <v>0</v>
      </c>
      <c r="AC158" s="8">
        <v>17211.04</v>
      </c>
      <c r="AD158" s="8">
        <v>0</v>
      </c>
      <c r="AE158" s="8">
        <v>17211.04</v>
      </c>
      <c r="AF158" s="8">
        <v>0</v>
      </c>
      <c r="AG158" s="1" t="s">
        <v>116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231</v>
      </c>
      <c r="AZ158" s="2">
        <v>0</v>
      </c>
      <c r="BA158" s="2">
        <v>0</v>
      </c>
      <c r="BB158" s="2">
        <v>0</v>
      </c>
      <c r="BC158" s="1" t="s">
        <v>122</v>
      </c>
      <c r="BD158" s="56">
        <v>1237.7032565333332</v>
      </c>
    </row>
    <row r="159" spans="1:56" ht="27.75" customHeight="1" x14ac:dyDescent="0.45">
      <c r="A159" s="3">
        <v>45631</v>
      </c>
      <c r="B159" s="14" t="s">
        <v>213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116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232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45066</v>
      </c>
      <c r="B160" s="14" t="s">
        <v>127</v>
      </c>
      <c r="C160" s="9" t="s">
        <v>79</v>
      </c>
      <c r="D160" s="13" t="s">
        <v>126</v>
      </c>
      <c r="E160" s="9">
        <v>21</v>
      </c>
      <c r="F160" s="9">
        <v>38</v>
      </c>
      <c r="G160" s="9" t="s">
        <v>60</v>
      </c>
      <c r="H160" s="9" t="s">
        <v>76</v>
      </c>
      <c r="I160" s="9">
        <v>102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40</v>
      </c>
      <c r="O160" s="9">
        <v>40</v>
      </c>
      <c r="P160" s="10">
        <v>108.55204095999999</v>
      </c>
      <c r="Q160" s="10">
        <v>0</v>
      </c>
      <c r="R160" s="10">
        <v>108.55204095999999</v>
      </c>
      <c r="S160" s="9" t="s">
        <v>67</v>
      </c>
      <c r="T160" s="12" t="s">
        <v>63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121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396.82856033333326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21</v>
      </c>
      <c r="F161" s="9">
        <v>37</v>
      </c>
      <c r="G161" s="9">
        <v>0</v>
      </c>
      <c r="H161" s="9">
        <v>0</v>
      </c>
      <c r="I161" s="9">
        <v>74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 t="s">
        <v>82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121</v>
      </c>
      <c r="AA161" s="8">
        <v>226661.43390000003</v>
      </c>
      <c r="AB161" s="8">
        <v>163183.57</v>
      </c>
      <c r="AC161" s="8">
        <v>63477.863900000004</v>
      </c>
      <c r="AD161" s="8">
        <v>163183.57</v>
      </c>
      <c r="AE161" s="8">
        <v>63477.863900000004</v>
      </c>
      <c r="AF161" s="8" t="s">
        <v>58</v>
      </c>
      <c r="AG161" s="1" t="s">
        <v>117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123</v>
      </c>
      <c r="BD161" s="56">
        <v>0</v>
      </c>
    </row>
    <row r="162" spans="1:56" ht="27.75" customHeight="1" x14ac:dyDescent="0.45">
      <c r="A162" s="3">
        <v>45860</v>
      </c>
      <c r="B162" s="14" t="s">
        <v>406</v>
      </c>
      <c r="C162" s="9" t="s">
        <v>407</v>
      </c>
      <c r="D162" s="13" t="s">
        <v>416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45883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83</v>
      </c>
      <c r="AA162" s="8">
        <v>5518.15</v>
      </c>
      <c r="AB162" s="8">
        <v>5518.15</v>
      </c>
      <c r="AC162" s="8">
        <v>0</v>
      </c>
      <c r="AD162" s="8">
        <v>5518.15</v>
      </c>
      <c r="AE162" s="8">
        <v>0</v>
      </c>
      <c r="AF162" s="8">
        <v>0</v>
      </c>
      <c r="AG162" s="1" t="s">
        <v>117</v>
      </c>
      <c r="AH162" s="1" t="s">
        <v>68</v>
      </c>
      <c r="AI162" s="1">
        <v>4</v>
      </c>
      <c r="AJ162" s="3">
        <v>45883</v>
      </c>
      <c r="AK162" s="3">
        <v>45879</v>
      </c>
      <c r="AL162" s="3">
        <v>45873</v>
      </c>
      <c r="AM162" s="3">
        <v>45880</v>
      </c>
      <c r="AN162" s="3">
        <v>45881</v>
      </c>
      <c r="AO162" s="3">
        <v>45881</v>
      </c>
      <c r="AP162" s="3">
        <v>45878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45">
      <c r="A163" s="3">
        <v>45875</v>
      </c>
      <c r="B163" s="14" t="s">
        <v>538</v>
      </c>
      <c r="C163" s="9" t="s">
        <v>407</v>
      </c>
      <c r="D163" s="13" t="s">
        <v>513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45887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83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>
        <v>45887</v>
      </c>
      <c r="AK163" s="3">
        <v>45883</v>
      </c>
      <c r="AL163" s="3">
        <v>45877</v>
      </c>
      <c r="AM163" s="3">
        <v>45884</v>
      </c>
      <c r="AN163" s="3">
        <v>45885</v>
      </c>
      <c r="AO163" s="3">
        <v>45885</v>
      </c>
      <c r="AP163" s="3">
        <v>45882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>
        <v>45875</v>
      </c>
      <c r="B164" s="14" t="s">
        <v>538</v>
      </c>
      <c r="C164" s="9" t="s">
        <v>407</v>
      </c>
      <c r="D164" s="13" t="s">
        <v>539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0</v>
      </c>
      <c r="AE164" s="8">
        <v>5518.15</v>
      </c>
      <c r="AF164" s="8">
        <v>0</v>
      </c>
      <c r="AG164" s="1" t="s">
        <v>117</v>
      </c>
      <c r="AH164" s="1" t="s">
        <v>68</v>
      </c>
      <c r="AI164" s="1">
        <v>4</v>
      </c>
      <c r="AJ164" s="3">
        <v>45887</v>
      </c>
      <c r="AK164" s="3">
        <v>45883</v>
      </c>
      <c r="AL164" s="3">
        <v>45877</v>
      </c>
      <c r="AM164" s="3">
        <v>45884</v>
      </c>
      <c r="AN164" s="3">
        <v>45885</v>
      </c>
      <c r="AO164" s="3">
        <v>45885</v>
      </c>
      <c r="AP164" s="3">
        <v>45882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45875</v>
      </c>
      <c r="B165" s="14" t="s">
        <v>540</v>
      </c>
      <c r="C165" s="9" t="s">
        <v>407</v>
      </c>
      <c r="D165" s="13" t="s">
        <v>541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45897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61</v>
      </c>
      <c r="AH165" s="1" t="s">
        <v>68</v>
      </c>
      <c r="AI165" s="1">
        <v>4</v>
      </c>
      <c r="AJ165" s="3">
        <v>45897</v>
      </c>
      <c r="AK165" s="3">
        <v>45893</v>
      </c>
      <c r="AL165" s="3">
        <v>45887</v>
      </c>
      <c r="AM165" s="3">
        <v>45894</v>
      </c>
      <c r="AN165" s="3">
        <v>45895</v>
      </c>
      <c r="AO165" s="3">
        <v>45895</v>
      </c>
      <c r="AP165" s="3">
        <v>45892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45875</v>
      </c>
      <c r="B166" s="14" t="s">
        <v>540</v>
      </c>
      <c r="C166" s="9" t="s">
        <v>407</v>
      </c>
      <c r="D166" s="13" t="s">
        <v>542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45897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116</v>
      </c>
      <c r="AH166" s="1" t="s">
        <v>68</v>
      </c>
      <c r="AI166" s="1">
        <v>4</v>
      </c>
      <c r="AJ166" s="3">
        <v>45897</v>
      </c>
      <c r="AK166" s="3">
        <v>45893</v>
      </c>
      <c r="AL166" s="3">
        <v>45887</v>
      </c>
      <c r="AM166" s="3">
        <v>45894</v>
      </c>
      <c r="AN166" s="3">
        <v>45895</v>
      </c>
      <c r="AO166" s="3">
        <v>45895</v>
      </c>
      <c r="AP166" s="3">
        <v>45892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 t="s">
        <v>136</v>
      </c>
      <c r="B167" s="14" t="s">
        <v>136</v>
      </c>
      <c r="C167" s="9" t="s">
        <v>229</v>
      </c>
      <c r="D167" s="13" t="s">
        <v>229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45899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83</v>
      </c>
      <c r="AA167" s="8">
        <v>29756.100000000002</v>
      </c>
      <c r="AB167" s="8">
        <v>20367</v>
      </c>
      <c r="AC167" s="8">
        <v>9389.1000000000022</v>
      </c>
      <c r="AD167" s="8">
        <v>0</v>
      </c>
      <c r="AE167" s="8">
        <v>0</v>
      </c>
      <c r="AF167" s="8">
        <v>0</v>
      </c>
      <c r="AG167" s="1" t="s">
        <v>117</v>
      </c>
      <c r="AH167" s="1" t="s">
        <v>74</v>
      </c>
      <c r="AI167" s="1">
        <v>2</v>
      </c>
      <c r="AJ167" s="3">
        <v>45899</v>
      </c>
      <c r="AK167" s="3">
        <v>0</v>
      </c>
      <c r="AL167" s="3">
        <v>45890</v>
      </c>
      <c r="AM167" s="3">
        <v>45897</v>
      </c>
      <c r="AN167" s="3">
        <v>45898</v>
      </c>
      <c r="AO167" s="3">
        <v>45898</v>
      </c>
      <c r="AP167" s="3">
        <v>45894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701.83522499999992</v>
      </c>
    </row>
    <row r="168" spans="1:56" ht="27.75" customHeight="1" x14ac:dyDescent="0.45">
      <c r="A168" s="3" t="s">
        <v>136</v>
      </c>
      <c r="B168" s="14" t="s">
        <v>136</v>
      </c>
      <c r="C168" s="9" t="s">
        <v>235</v>
      </c>
      <c r="D168" s="13" t="s">
        <v>61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37</v>
      </c>
      <c r="O168" s="9">
        <v>50</v>
      </c>
      <c r="P168" s="10">
        <v>821.54158271999995</v>
      </c>
      <c r="Q168" s="10">
        <v>0</v>
      </c>
      <c r="R168" s="10">
        <v>821.54158271999995</v>
      </c>
      <c r="S168" s="9" t="s">
        <v>124</v>
      </c>
      <c r="T168" s="12">
        <v>45895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0</v>
      </c>
      <c r="AC168" s="8">
        <v>29756.100000000002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72</v>
      </c>
      <c r="AI168" s="1">
        <v>3</v>
      </c>
      <c r="AJ168" s="3">
        <v>45895</v>
      </c>
      <c r="AK168" s="3">
        <v>0</v>
      </c>
      <c r="AL168" s="3">
        <v>45885</v>
      </c>
      <c r="AM168" s="3">
        <v>45892</v>
      </c>
      <c r="AN168" s="3">
        <v>45893</v>
      </c>
      <c r="AO168" s="3">
        <v>45893</v>
      </c>
      <c r="AP168" s="3">
        <v>45890</v>
      </c>
      <c r="AQ168" s="3">
        <v>45894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2224.2684750000003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83</v>
      </c>
      <c r="AA169" s="8">
        <v>87102.950000000012</v>
      </c>
      <c r="AB169" s="8">
        <v>47957.75</v>
      </c>
      <c r="AC169" s="8">
        <v>39145.200000000004</v>
      </c>
      <c r="AD169" s="8">
        <v>5518.15</v>
      </c>
      <c r="AE169" s="8">
        <v>22072.6</v>
      </c>
      <c r="AF169" s="8" t="s">
        <v>58</v>
      </c>
      <c r="AG169" s="1" t="s">
        <v>61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7.75" customHeight="1" x14ac:dyDescent="0.45">
      <c r="A170" s="3">
        <v>45874</v>
      </c>
      <c r="B170" s="14" t="s">
        <v>514</v>
      </c>
      <c r="C170" s="9" t="s">
        <v>515</v>
      </c>
      <c r="D170" s="13" t="s">
        <v>492</v>
      </c>
      <c r="E170" s="9">
        <v>23</v>
      </c>
      <c r="F170" s="9">
        <v>34</v>
      </c>
      <c r="G170" s="9" t="s">
        <v>179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45889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181</v>
      </c>
      <c r="AA170" s="8">
        <v>9918.7000000000007</v>
      </c>
      <c r="AB170" s="8">
        <v>5200</v>
      </c>
      <c r="AC170" s="8">
        <v>4718.7000000000007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45889</v>
      </c>
      <c r="AK170" s="3">
        <v>0</v>
      </c>
      <c r="AL170" s="3">
        <v>45880</v>
      </c>
      <c r="AM170" s="3">
        <v>45887</v>
      </c>
      <c r="AN170" s="3">
        <v>45888</v>
      </c>
      <c r="AO170" s="3">
        <v>45888</v>
      </c>
      <c r="AP170" s="3">
        <v>45884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180</v>
      </c>
      <c r="BD170" s="56">
        <v>380.78860400000008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181</v>
      </c>
      <c r="AA171" s="8">
        <v>9918.7000000000007</v>
      </c>
      <c r="AB171" s="8">
        <v>5200</v>
      </c>
      <c r="AC171" s="8">
        <v>4718.7000000000007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229</v>
      </c>
      <c r="D172" s="13" t="s">
        <v>61</v>
      </c>
      <c r="E172" s="9">
        <v>23</v>
      </c>
      <c r="F172" s="9">
        <v>34</v>
      </c>
      <c r="G172" s="9" t="s">
        <v>343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344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119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800.41704844444439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343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344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0</v>
      </c>
    </row>
    <row r="174" spans="1:56" ht="27.75" customHeight="1" x14ac:dyDescent="0.45">
      <c r="A174" s="3">
        <v>45727</v>
      </c>
      <c r="B174" s="14" t="s">
        <v>260</v>
      </c>
      <c r="C174" s="9" t="s">
        <v>112</v>
      </c>
      <c r="D174" s="13" t="s">
        <v>59</v>
      </c>
      <c r="E174" s="9">
        <v>23</v>
      </c>
      <c r="F174" s="9">
        <v>40</v>
      </c>
      <c r="G174" s="9" t="s">
        <v>60</v>
      </c>
      <c r="H174" s="9" t="s">
        <v>66</v>
      </c>
      <c r="I174" s="9">
        <v>125</v>
      </c>
      <c r="J174" s="9" t="s">
        <v>57</v>
      </c>
      <c r="K174" s="9">
        <v>5</v>
      </c>
      <c r="L174" s="9" t="s">
        <v>205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1000</v>
      </c>
      <c r="V174" s="10">
        <v>0</v>
      </c>
      <c r="W174" s="10">
        <v>1000</v>
      </c>
      <c r="X174" s="10">
        <v>0</v>
      </c>
      <c r="Y174" s="10">
        <v>0</v>
      </c>
      <c r="Z174" s="9" t="s">
        <v>224</v>
      </c>
      <c r="AA174" s="8">
        <v>1159.5100000000002</v>
      </c>
      <c r="AB174" s="8">
        <v>1159.5100000000002</v>
      </c>
      <c r="AC174" s="8">
        <v>0</v>
      </c>
      <c r="AD174" s="8">
        <v>1159.5100000000002</v>
      </c>
      <c r="AE174" s="8">
        <v>0</v>
      </c>
      <c r="AF174" s="8" t="s">
        <v>226</v>
      </c>
      <c r="AG174" s="1" t="s">
        <v>116</v>
      </c>
      <c r="AH174" s="1" t="s">
        <v>149</v>
      </c>
      <c r="AI174" s="1">
        <v>2</v>
      </c>
      <c r="AJ174" s="3" t="s">
        <v>63</v>
      </c>
      <c r="AK174" s="3" t="e">
        <v>#VALUE!</v>
      </c>
      <c r="AL174" s="3">
        <v>0</v>
      </c>
      <c r="AM174" s="3">
        <v>0</v>
      </c>
      <c r="AN174" s="3">
        <v>0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37</v>
      </c>
      <c r="G175" s="9">
        <v>0</v>
      </c>
      <c r="H175" s="9">
        <v>0</v>
      </c>
      <c r="I175" s="9">
        <v>85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224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58</v>
      </c>
      <c r="AG175" s="1" t="s">
        <v>117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225</v>
      </c>
      <c r="BD175" s="56">
        <v>0</v>
      </c>
    </row>
    <row r="176" spans="1:56" ht="27.75" customHeight="1" x14ac:dyDescent="0.45">
      <c r="A176" s="3">
        <v>45882</v>
      </c>
      <c r="B176" s="14" t="s">
        <v>129</v>
      </c>
      <c r="C176" s="9" t="s">
        <v>577</v>
      </c>
      <c r="D176" s="13" t="s">
        <v>578</v>
      </c>
      <c r="E176" s="9">
        <v>23</v>
      </c>
      <c r="F176" s="9">
        <v>37</v>
      </c>
      <c r="G176" s="9" t="s">
        <v>60</v>
      </c>
      <c r="H176" s="9" t="s">
        <v>66</v>
      </c>
      <c r="I176" s="9">
        <v>120</v>
      </c>
      <c r="J176" s="9" t="s">
        <v>78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45897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579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45897</v>
      </c>
      <c r="AK176" s="3">
        <v>0</v>
      </c>
      <c r="AL176" s="3">
        <v>45888</v>
      </c>
      <c r="AM176" s="3">
        <v>45895</v>
      </c>
      <c r="AN176" s="3">
        <v>45896</v>
      </c>
      <c r="AO176" s="3">
        <v>45896</v>
      </c>
      <c r="AP176" s="3">
        <v>45892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580</v>
      </c>
      <c r="BD176" s="56">
        <v>1321.0937333611112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120</v>
      </c>
      <c r="J177" s="9" t="s">
        <v>78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579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10756.900000000001</v>
      </c>
      <c r="AF177" s="8" t="s">
        <v>58</v>
      </c>
      <c r="AG177" s="1" t="s">
        <v>116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581</v>
      </c>
      <c r="BD177" s="56">
        <v>0</v>
      </c>
    </row>
    <row r="178" spans="1:56" ht="27.75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23.642634521087999</v>
      </c>
      <c r="Q178" s="10">
        <v>0</v>
      </c>
      <c r="R178" s="10">
        <v>23.642634521087999</v>
      </c>
      <c r="S178" s="9" t="s">
        <v>385</v>
      </c>
      <c r="T178" s="12">
        <v>45883</v>
      </c>
      <c r="U178" s="11">
        <v>50000</v>
      </c>
      <c r="V178" s="10">
        <v>49274</v>
      </c>
      <c r="W178" s="10">
        <v>726</v>
      </c>
      <c r="X178" s="10">
        <v>54279</v>
      </c>
      <c r="Y178" s="10">
        <v>0</v>
      </c>
      <c r="Z178" s="9" t="s">
        <v>99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72</v>
      </c>
      <c r="AI178" s="1">
        <v>3</v>
      </c>
      <c r="AJ178" s="3">
        <v>45883</v>
      </c>
      <c r="AK178" s="3">
        <v>0</v>
      </c>
      <c r="AL178" s="3">
        <v>45873</v>
      </c>
      <c r="AM178" s="3">
        <v>45880</v>
      </c>
      <c r="AN178" s="3">
        <v>45881</v>
      </c>
      <c r="AO178" s="3">
        <v>45881</v>
      </c>
      <c r="AP178" s="3">
        <v>45878</v>
      </c>
      <c r="AQ178" s="3">
        <v>45882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478</v>
      </c>
      <c r="AZ178" s="2">
        <v>0</v>
      </c>
      <c r="BA178" s="2">
        <v>0</v>
      </c>
      <c r="BB178" s="2">
        <v>0</v>
      </c>
      <c r="BC178" s="1" t="s">
        <v>114</v>
      </c>
      <c r="BD178" s="56">
        <v>0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1628.2806143999999</v>
      </c>
      <c r="Q179" s="10">
        <v>0</v>
      </c>
      <c r="R179" s="10">
        <v>1628.2806143999999</v>
      </c>
      <c r="S179" s="9" t="s">
        <v>385</v>
      </c>
      <c r="T179" s="12">
        <v>45887</v>
      </c>
      <c r="U179" s="11">
        <v>50000</v>
      </c>
      <c r="V179" s="10">
        <v>0</v>
      </c>
      <c r="W179" s="10">
        <v>50000</v>
      </c>
      <c r="X179" s="10">
        <v>15186</v>
      </c>
      <c r="Y179" s="10">
        <v>36554.700000000004</v>
      </c>
      <c r="Z179" s="9" t="s">
        <v>99</v>
      </c>
      <c r="AA179" s="8">
        <v>39321.525243000004</v>
      </c>
      <c r="AB179" s="8">
        <v>24881</v>
      </c>
      <c r="AC179" s="8">
        <v>14440.525243000004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45887</v>
      </c>
      <c r="AK179" s="3">
        <v>0</v>
      </c>
      <c r="AL179" s="3">
        <v>45877</v>
      </c>
      <c r="AM179" s="3">
        <v>45884</v>
      </c>
      <c r="AN179" s="3">
        <v>45885</v>
      </c>
      <c r="AO179" s="3">
        <v>45885</v>
      </c>
      <c r="AP179" s="3">
        <v>45882</v>
      </c>
      <c r="AQ179" s="3">
        <v>45886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479</v>
      </c>
      <c r="AZ179" s="2">
        <v>0</v>
      </c>
      <c r="BA179" s="2">
        <v>0</v>
      </c>
      <c r="BB179" s="2">
        <v>0</v>
      </c>
      <c r="BC179" s="1" t="s">
        <v>114</v>
      </c>
      <c r="BD179" s="56">
        <v>1849.8834299694558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3256.5612287999998</v>
      </c>
      <c r="Q180" s="10">
        <v>0</v>
      </c>
      <c r="R180" s="10">
        <v>3256.5612287999998</v>
      </c>
      <c r="S180" s="9" t="s">
        <v>385</v>
      </c>
      <c r="T180" s="12">
        <v>45920</v>
      </c>
      <c r="U180" s="11">
        <v>100000</v>
      </c>
      <c r="V180" s="10">
        <v>0</v>
      </c>
      <c r="W180" s="10">
        <v>100000</v>
      </c>
      <c r="X180" s="10">
        <v>0</v>
      </c>
      <c r="Y180" s="10">
        <v>105000</v>
      </c>
      <c r="Z180" s="9" t="s">
        <v>99</v>
      </c>
      <c r="AA180" s="8">
        <v>107569.00000000001</v>
      </c>
      <c r="AB180" s="8">
        <v>0</v>
      </c>
      <c r="AC180" s="8">
        <v>107569.00000000001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45920</v>
      </c>
      <c r="AK180" s="3">
        <v>0</v>
      </c>
      <c r="AL180" s="3">
        <v>45910</v>
      </c>
      <c r="AM180" s="3">
        <v>45917</v>
      </c>
      <c r="AN180" s="3">
        <v>45918</v>
      </c>
      <c r="AO180" s="3">
        <v>45918</v>
      </c>
      <c r="AP180" s="3">
        <v>45915</v>
      </c>
      <c r="AQ180" s="3">
        <v>45919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13779.977343611114</v>
      </c>
    </row>
    <row r="181" spans="1:56" ht="27.75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11003.203948644863</v>
      </c>
      <c r="Q181" s="10">
        <v>0</v>
      </c>
      <c r="R181" s="10">
        <v>11003.203948644863</v>
      </c>
      <c r="S181" s="9" t="s">
        <v>385</v>
      </c>
      <c r="T181" s="12" t="s">
        <v>63</v>
      </c>
      <c r="U181" s="11">
        <v>337878</v>
      </c>
      <c r="V181" s="10">
        <v>0</v>
      </c>
      <c r="W181" s="10">
        <v>337878</v>
      </c>
      <c r="X181" s="10">
        <v>0</v>
      </c>
      <c r="Y181" s="10">
        <v>354771.9</v>
      </c>
      <c r="Z181" s="9" t="s">
        <v>99</v>
      </c>
      <c r="AA181" s="8">
        <v>363451.98582000006</v>
      </c>
      <c r="AB181" s="8">
        <v>0</v>
      </c>
      <c r="AC181" s="8">
        <v>363451.98582000006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46559.511849046357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99</v>
      </c>
      <c r="AA182" s="8">
        <v>510342.51106300007</v>
      </c>
      <c r="AB182" s="8">
        <v>24881</v>
      </c>
      <c r="AC182" s="8">
        <v>485461.51106300007</v>
      </c>
      <c r="AD182" s="8">
        <v>0</v>
      </c>
      <c r="AE182" s="8">
        <v>0</v>
      </c>
      <c r="AF182" s="8" t="s">
        <v>58</v>
      </c>
      <c r="AG182" s="1" t="s">
        <v>116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115</v>
      </c>
      <c r="BD182" s="56">
        <v>0</v>
      </c>
    </row>
    <row r="183" spans="1:56" ht="27.75" customHeight="1" x14ac:dyDescent="0.45">
      <c r="A183" s="3" t="s">
        <v>136</v>
      </c>
      <c r="B183" s="14" t="s">
        <v>136</v>
      </c>
      <c r="C183" s="9" t="s">
        <v>186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229.14349009919997</v>
      </c>
      <c r="Q183" s="10">
        <v>0</v>
      </c>
      <c r="R183" s="10">
        <v>229.14349009919997</v>
      </c>
      <c r="S183" s="9" t="s">
        <v>192</v>
      </c>
      <c r="T183" s="12">
        <v>45899</v>
      </c>
      <c r="U183" s="11">
        <v>8000</v>
      </c>
      <c r="V183" s="10">
        <v>0</v>
      </c>
      <c r="W183" s="10">
        <v>8000</v>
      </c>
      <c r="X183" s="10">
        <v>0</v>
      </c>
      <c r="Y183" s="10">
        <v>8400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72</v>
      </c>
      <c r="AI183" s="1">
        <v>3</v>
      </c>
      <c r="AJ183" s="3">
        <v>45899</v>
      </c>
      <c r="AK183" s="3">
        <v>0</v>
      </c>
      <c r="AL183" s="3">
        <v>45889</v>
      </c>
      <c r="AM183" s="3">
        <v>45896</v>
      </c>
      <c r="AN183" s="3">
        <v>45897</v>
      </c>
      <c r="AO183" s="3">
        <v>45897</v>
      </c>
      <c r="AP183" s="3">
        <v>45894</v>
      </c>
      <c r="AQ183" s="3">
        <v>45898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624.52598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 t="s">
        <v>58</v>
      </c>
      <c r="AG184" s="1" t="s">
        <v>116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0</v>
      </c>
    </row>
    <row r="185" spans="1:56" ht="27.75" customHeight="1" x14ac:dyDescent="0.45">
      <c r="A185" s="3">
        <v>45874</v>
      </c>
      <c r="B185" s="14" t="s">
        <v>543</v>
      </c>
      <c r="C185" s="9" t="s">
        <v>516</v>
      </c>
      <c r="D185" s="13" t="s">
        <v>517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140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518</v>
      </c>
      <c r="T185" s="12">
        <v>45883</v>
      </c>
      <c r="U185" s="11">
        <v>10000</v>
      </c>
      <c r="V185" s="10">
        <v>192</v>
      </c>
      <c r="W185" s="10">
        <v>9808</v>
      </c>
      <c r="X185" s="10">
        <v>10420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499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 t="s">
        <v>519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45873</v>
      </c>
      <c r="B186" s="14" t="s">
        <v>561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>
        <v>45897</v>
      </c>
      <c r="U186" s="11">
        <v>10000</v>
      </c>
      <c r="V186" s="10">
        <v>10500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>
        <v>45897</v>
      </c>
      <c r="AK186" s="3">
        <v>0</v>
      </c>
      <c r="AL186" s="3">
        <v>0</v>
      </c>
      <c r="AM186" s="3">
        <v>0</v>
      </c>
      <c r="AN186" s="3">
        <v>0</v>
      </c>
      <c r="AO186" s="3">
        <v>45896</v>
      </c>
      <c r="AP186" s="3">
        <v>45892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117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>
        <v>45882</v>
      </c>
      <c r="B188" s="14" t="s">
        <v>582</v>
      </c>
      <c r="C188" s="9" t="s">
        <v>583</v>
      </c>
      <c r="D188" s="13" t="s">
        <v>584</v>
      </c>
      <c r="E188" s="9">
        <v>26</v>
      </c>
      <c r="F188" s="9">
        <v>40</v>
      </c>
      <c r="G188" s="9" t="s">
        <v>60</v>
      </c>
      <c r="H188" s="9">
        <v>0</v>
      </c>
      <c r="I188" s="9">
        <v>108</v>
      </c>
      <c r="J188" s="9" t="s">
        <v>57</v>
      </c>
      <c r="K188" s="9">
        <v>5</v>
      </c>
      <c r="L188" s="9" t="s">
        <v>92</v>
      </c>
      <c r="M188" s="10">
        <v>27</v>
      </c>
      <c r="N188" s="9">
        <v>43</v>
      </c>
      <c r="O188" s="9">
        <v>40</v>
      </c>
      <c r="P188" s="10">
        <v>286.42936262399996</v>
      </c>
      <c r="Q188" s="10">
        <v>0</v>
      </c>
      <c r="R188" s="10">
        <v>286.42936262399996</v>
      </c>
      <c r="S188" s="9" t="s">
        <v>585</v>
      </c>
      <c r="T188" s="12">
        <v>45894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206</v>
      </c>
      <c r="AA188" s="8">
        <v>11595.1</v>
      </c>
      <c r="AB188" s="8">
        <v>11595.1</v>
      </c>
      <c r="AC188" s="8">
        <v>0</v>
      </c>
      <c r="AD188" s="8">
        <v>0</v>
      </c>
      <c r="AE188" s="8">
        <v>0</v>
      </c>
      <c r="AF188" s="8" t="s">
        <v>220</v>
      </c>
      <c r="AG188" s="1" t="s">
        <v>116</v>
      </c>
      <c r="AH188" s="1" t="s">
        <v>74</v>
      </c>
      <c r="AI188" s="1">
        <v>2</v>
      </c>
      <c r="AJ188" s="3">
        <v>45894</v>
      </c>
      <c r="AK188" s="3">
        <v>0</v>
      </c>
      <c r="AL188" s="3">
        <v>45885</v>
      </c>
      <c r="AM188" s="3">
        <v>45892</v>
      </c>
      <c r="AN188" s="3">
        <v>45893</v>
      </c>
      <c r="AO188" s="3">
        <v>45893</v>
      </c>
      <c r="AP188" s="3">
        <v>45889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customHeight="1" x14ac:dyDescent="0.45">
      <c r="A189" s="3" t="s">
        <v>136</v>
      </c>
      <c r="B189" s="14" t="s">
        <v>136</v>
      </c>
      <c r="C189" s="9" t="s">
        <v>110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45925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>
        <v>0</v>
      </c>
      <c r="AG189" s="1" t="s">
        <v>119</v>
      </c>
      <c r="AH189" s="1" t="s">
        <v>77</v>
      </c>
      <c r="AI189" s="1">
        <v>1</v>
      </c>
      <c r="AJ189" s="3">
        <v>45925</v>
      </c>
      <c r="AK189" s="3">
        <v>0</v>
      </c>
      <c r="AL189" s="3">
        <v>0</v>
      </c>
      <c r="AM189" s="3">
        <v>0</v>
      </c>
      <c r="AN189" s="3">
        <v>0</v>
      </c>
      <c r="AO189" s="3">
        <v>45924</v>
      </c>
      <c r="AP189" s="3">
        <v>45920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102</v>
      </c>
      <c r="BD189" s="56">
        <v>0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206</v>
      </c>
      <c r="AA190" s="8">
        <v>24028.400000000001</v>
      </c>
      <c r="AB190" s="8">
        <v>24028.400000000001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207</v>
      </c>
      <c r="BD190" s="56">
        <v>0</v>
      </c>
    </row>
    <row r="191" spans="1:56" ht="27.75" customHeight="1" x14ac:dyDescent="0.45">
      <c r="A191" s="3">
        <v>45832</v>
      </c>
      <c r="B191" s="14" t="s">
        <v>311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20000</v>
      </c>
      <c r="W191" s="10">
        <v>0</v>
      </c>
      <c r="X191" s="10">
        <v>21970</v>
      </c>
      <c r="Y191" s="10">
        <v>0</v>
      </c>
      <c r="Z191" s="9" t="s">
        <v>88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226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520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45861</v>
      </c>
      <c r="B192" s="14" t="s">
        <v>424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8828</v>
      </c>
      <c r="W192" s="10">
        <v>6172</v>
      </c>
      <c r="X192" s="10">
        <v>0</v>
      </c>
      <c r="Y192" s="10">
        <v>0</v>
      </c>
      <c r="Z192" s="9" t="s">
        <v>88</v>
      </c>
      <c r="AA192" s="8">
        <v>7673.8327599999993</v>
      </c>
      <c r="AB192" s="8">
        <v>7673.8327599999993</v>
      </c>
      <c r="AC192" s="8">
        <v>0</v>
      </c>
      <c r="AD192" s="8">
        <v>7673.8327599999993</v>
      </c>
      <c r="AE192" s="8">
        <v>0</v>
      </c>
      <c r="AF192" s="8" t="s">
        <v>226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30000</v>
      </c>
      <c r="V193" s="10">
        <v>0</v>
      </c>
      <c r="W193" s="10">
        <v>30000</v>
      </c>
      <c r="X193" s="10">
        <v>0</v>
      </c>
      <c r="Y193" s="10">
        <v>31500</v>
      </c>
      <c r="Z193" s="9" t="s">
        <v>88</v>
      </c>
      <c r="AA193" s="8">
        <v>37299.899999999994</v>
      </c>
      <c r="AB193" s="8">
        <v>37299.899999999994</v>
      </c>
      <c r="AC193" s="8">
        <v>0</v>
      </c>
      <c r="AD193" s="8">
        <v>0</v>
      </c>
      <c r="AE193" s="8">
        <v>37299.899999999994</v>
      </c>
      <c r="AF193" s="8">
        <v>0</v>
      </c>
      <c r="AG193" s="1" t="s">
        <v>118</v>
      </c>
      <c r="AH193" s="1" t="s">
        <v>75</v>
      </c>
      <c r="AI193" s="1">
        <v>4</v>
      </c>
      <c r="AJ193" s="3">
        <v>45925</v>
      </c>
      <c r="AK193" s="3">
        <v>45921</v>
      </c>
      <c r="AL193" s="3">
        <v>45914</v>
      </c>
      <c r="AM193" s="3">
        <v>45922</v>
      </c>
      <c r="AN193" s="3">
        <v>45923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44973.732759999992</v>
      </c>
      <c r="AB194" s="8">
        <v>44973.732759999992</v>
      </c>
      <c r="AC194" s="8">
        <v>0</v>
      </c>
      <c r="AD194" s="8">
        <v>7673.8327599999993</v>
      </c>
      <c r="AE194" s="8">
        <v>37299.899999999994</v>
      </c>
      <c r="AF194" s="8" t="s">
        <v>58</v>
      </c>
      <c r="AG194" s="1" t="s">
        <v>117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391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34000</v>
      </c>
      <c r="V195" s="10">
        <v>32000</v>
      </c>
      <c r="W195" s="10">
        <v>2000</v>
      </c>
      <c r="X195" s="10">
        <v>34283</v>
      </c>
      <c r="Y195" s="10">
        <v>0</v>
      </c>
      <c r="Z195" s="9" t="s">
        <v>128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45">
      <c r="A196" s="3">
        <v>0</v>
      </c>
      <c r="B196" s="14" t="s">
        <v>129</v>
      </c>
      <c r="C196" s="9" t="s">
        <v>151</v>
      </c>
      <c r="D196" s="13" t="s">
        <v>152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45897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128</v>
      </c>
      <c r="AA196" s="8">
        <v>59372.5</v>
      </c>
      <c r="AB196" s="8">
        <v>19923</v>
      </c>
      <c r="AC196" s="8">
        <v>39449.5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45897</v>
      </c>
      <c r="AK196" s="3">
        <v>0</v>
      </c>
      <c r="AL196" s="3">
        <v>45888</v>
      </c>
      <c r="AM196" s="3">
        <v>45895</v>
      </c>
      <c r="AN196" s="3">
        <v>45896</v>
      </c>
      <c r="AO196" s="3">
        <v>45896</v>
      </c>
      <c r="AP196" s="3">
        <v>45892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4433.6854722222224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5000</v>
      </c>
      <c r="V197" s="10">
        <v>0</v>
      </c>
      <c r="W197" s="10">
        <v>5000</v>
      </c>
      <c r="X197" s="10">
        <v>0</v>
      </c>
      <c r="Y197" s="10">
        <v>0</v>
      </c>
      <c r="Z197" s="9" t="s">
        <v>128</v>
      </c>
      <c r="AA197" s="8">
        <v>6775.4500000000007</v>
      </c>
      <c r="AB197" s="8">
        <v>0</v>
      </c>
      <c r="AC197" s="8">
        <v>6775.4500000000007</v>
      </c>
      <c r="AD197" s="8">
        <v>0</v>
      </c>
      <c r="AE197" s="8">
        <v>6775.4500000000007</v>
      </c>
      <c r="AF197" s="8">
        <v>0</v>
      </c>
      <c r="AG197" s="1">
        <v>0</v>
      </c>
      <c r="AH197" s="1" t="s">
        <v>149</v>
      </c>
      <c r="AI197" s="1">
        <v>2</v>
      </c>
      <c r="AJ197" s="3">
        <v>45925</v>
      </c>
      <c r="AK197" s="3">
        <v>45923</v>
      </c>
      <c r="AL197" s="3">
        <v>0</v>
      </c>
      <c r="AM197" s="3">
        <v>0</v>
      </c>
      <c r="AN197" s="3">
        <v>0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146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761.48529722222236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66147.95</v>
      </c>
      <c r="AB198" s="8">
        <v>19923</v>
      </c>
      <c r="AC198" s="8">
        <v>46224.95</v>
      </c>
      <c r="AD198" s="8">
        <v>0</v>
      </c>
      <c r="AE198" s="8">
        <v>6775.4500000000007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153</v>
      </c>
      <c r="BD198" s="56">
        <v>0</v>
      </c>
    </row>
  </sheetData>
  <autoFilter ref="A5:BD19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8">
    <cfRule type="expression" dxfId="7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CB48-340E-45DD-B0DD-E4241820ECDF}">
  <sheetPr>
    <tabColor rgb="FFFFFF00"/>
  </sheetPr>
  <dimension ref="A1:BD196"/>
  <sheetViews>
    <sheetView zoomScale="80" zoomScaleNormal="80" workbookViewId="0">
      <selection activeCell="D6" sqref="D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45880</v>
      </c>
      <c r="E3" s="82" t="s">
        <v>52</v>
      </c>
      <c r="F3" s="82"/>
      <c r="G3" s="83">
        <v>10.36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45883</v>
      </c>
      <c r="U6" s="11">
        <v>8000</v>
      </c>
      <c r="V6" s="10">
        <v>8000</v>
      </c>
      <c r="W6" s="10">
        <v>0</v>
      </c>
      <c r="X6" s="10">
        <v>0</v>
      </c>
      <c r="Y6" s="10">
        <v>0</v>
      </c>
      <c r="Z6" s="9" t="s">
        <v>287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10000</v>
      </c>
      <c r="W7" s="10">
        <v>0</v>
      </c>
      <c r="X7" s="10">
        <v>10710</v>
      </c>
      <c r="Y7" s="10">
        <v>0</v>
      </c>
      <c r="Z7" s="9" t="s">
        <v>287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566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45883</v>
      </c>
      <c r="U12" s="11">
        <v>5000</v>
      </c>
      <c r="V12" s="10">
        <v>5000</v>
      </c>
      <c r="W12" s="10">
        <v>0</v>
      </c>
      <c r="X12" s="10">
        <v>5240</v>
      </c>
      <c r="Y12" s="10">
        <v>0</v>
      </c>
      <c r="Z12" s="9" t="s">
        <v>134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10000</v>
      </c>
      <c r="W15" s="10">
        <v>0</v>
      </c>
      <c r="X15" s="10">
        <v>10100</v>
      </c>
      <c r="Y15" s="10">
        <v>0</v>
      </c>
      <c r="Z15" s="9" t="s">
        <v>138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172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20800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526</v>
      </c>
      <c r="C20" s="9" t="s">
        <v>257</v>
      </c>
      <c r="D20" s="13" t="s">
        <v>549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201089.61433000001</v>
      </c>
      <c r="AB26" s="8">
        <v>63559.750000000007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45857</v>
      </c>
      <c r="B27" s="14" t="s">
        <v>396</v>
      </c>
      <c r="C27" s="9" t="s">
        <v>73</v>
      </c>
      <c r="D27" s="13" t="s">
        <v>359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116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396</v>
      </c>
      <c r="C28" s="9" t="s">
        <v>73</v>
      </c>
      <c r="D28" s="13" t="s">
        <v>272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118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396</v>
      </c>
      <c r="C29" s="9" t="s">
        <v>73</v>
      </c>
      <c r="D29" s="13" t="s">
        <v>400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45883</v>
      </c>
      <c r="U29" s="11">
        <v>5000</v>
      </c>
      <c r="V29" s="10">
        <v>5279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116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45877</v>
      </c>
      <c r="B30" s="14" t="s">
        <v>550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551</v>
      </c>
      <c r="T30" s="12">
        <v>45885</v>
      </c>
      <c r="U30" s="11">
        <v>10000</v>
      </c>
      <c r="V30" s="10">
        <v>10000</v>
      </c>
      <c r="W30" s="10">
        <v>0</v>
      </c>
      <c r="X30" s="10">
        <v>10410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567</v>
      </c>
      <c r="AG30" s="1" t="s">
        <v>116</v>
      </c>
      <c r="AH30" s="1" t="s">
        <v>74</v>
      </c>
      <c r="AI30" s="1">
        <v>2</v>
      </c>
      <c r="AJ30" s="3">
        <v>45885</v>
      </c>
      <c r="AK30" s="3">
        <v>0</v>
      </c>
      <c r="AL30" s="3">
        <v>45876</v>
      </c>
      <c r="AM30" s="3">
        <v>45883</v>
      </c>
      <c r="AN30" s="3">
        <v>45884</v>
      </c>
      <c r="AO30" s="3">
        <v>45884</v>
      </c>
      <c r="AP30" s="3">
        <v>45880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396</v>
      </c>
      <c r="C31" s="9" t="s">
        <v>73</v>
      </c>
      <c r="D31" s="13" t="s">
        <v>197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45885</v>
      </c>
      <c r="U31" s="11">
        <v>10000</v>
      </c>
      <c r="V31" s="10">
        <v>5000</v>
      </c>
      <c r="W31" s="10">
        <v>5000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401</v>
      </c>
      <c r="AG31" s="1" t="s">
        <v>116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396</v>
      </c>
      <c r="C32" s="9" t="s">
        <v>73</v>
      </c>
      <c r="D32" s="13" t="s">
        <v>328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401</v>
      </c>
      <c r="AG32" s="1" t="s">
        <v>117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396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401</v>
      </c>
      <c r="AG33" s="1" t="s">
        <v>117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355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401</v>
      </c>
      <c r="AG34" s="1" t="s">
        <v>117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45877</v>
      </c>
      <c r="B35" s="14" t="s">
        <v>552</v>
      </c>
      <c r="C35" s="9" t="s">
        <v>73</v>
      </c>
      <c r="D35" s="13" t="s">
        <v>297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551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568</v>
      </c>
      <c r="AG35" s="1" t="s">
        <v>116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402</v>
      </c>
      <c r="AG36" s="1" t="s">
        <v>117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396</v>
      </c>
      <c r="C37" s="9" t="s">
        <v>73</v>
      </c>
      <c r="D37" s="13" t="s">
        <v>330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402</v>
      </c>
      <c r="AG37" s="1" t="s">
        <v>117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347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402</v>
      </c>
      <c r="AG38" s="1" t="s">
        <v>117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454</v>
      </c>
      <c r="C39" s="9" t="s">
        <v>73</v>
      </c>
      <c r="D39" s="13" t="s">
        <v>299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455</v>
      </c>
      <c r="AG39" s="1" t="s">
        <v>117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454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455</v>
      </c>
      <c r="AG40" s="1" t="s">
        <v>119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454</v>
      </c>
      <c r="C41" s="9" t="s">
        <v>73</v>
      </c>
      <c r="D41" s="13" t="s">
        <v>456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455</v>
      </c>
      <c r="AG41" s="1" t="s">
        <v>117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454</v>
      </c>
      <c r="C42" s="9" t="s">
        <v>73</v>
      </c>
      <c r="D42" s="13" t="s">
        <v>367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455</v>
      </c>
      <c r="AG42" s="1" t="s">
        <v>117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457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176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455</v>
      </c>
      <c r="AG43" s="1" t="s">
        <v>117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454</v>
      </c>
      <c r="C44" s="9" t="s">
        <v>73</v>
      </c>
      <c r="D44" s="13" t="s">
        <v>458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459</v>
      </c>
      <c r="AG44" s="1" t="s">
        <v>117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327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459</v>
      </c>
      <c r="AG45" s="1" t="s">
        <v>117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329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459</v>
      </c>
      <c r="AG46" s="1" t="s">
        <v>117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454</v>
      </c>
      <c r="C47" s="9" t="s">
        <v>73</v>
      </c>
      <c r="D47" s="13" t="s">
        <v>460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459</v>
      </c>
      <c r="AG47" s="1" t="s">
        <v>117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45869</v>
      </c>
      <c r="B48" s="14" t="s">
        <v>454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459</v>
      </c>
      <c r="AG48" s="1" t="s">
        <v>117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45869</v>
      </c>
      <c r="B49" s="14" t="s">
        <v>454</v>
      </c>
      <c r="C49" s="9" t="s">
        <v>73</v>
      </c>
      <c r="D49" s="13" t="s">
        <v>297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461</v>
      </c>
      <c r="AG49" s="1" t="s">
        <v>117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461</v>
      </c>
      <c r="AG50" s="1" t="s">
        <v>117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461</v>
      </c>
      <c r="AG51" s="1" t="s">
        <v>117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461</v>
      </c>
      <c r="AG52" s="1" t="s">
        <v>117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1495</v>
      </c>
      <c r="AC53" s="8">
        <v>3184.9500000000007</v>
      </c>
      <c r="AD53" s="8">
        <v>0</v>
      </c>
      <c r="AE53" s="8">
        <v>0</v>
      </c>
      <c r="AF53" s="8" t="s">
        <v>461</v>
      </c>
      <c r="AG53" s="1" t="s">
        <v>117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239.9045893333334</v>
      </c>
    </row>
    <row r="54" spans="1:56" ht="27.75" customHeight="1" x14ac:dyDescent="0.45">
      <c r="A54" s="3">
        <v>45869</v>
      </c>
      <c r="B54" s="14" t="s">
        <v>454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462</v>
      </c>
      <c r="AG54" s="1" t="s">
        <v>117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361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462</v>
      </c>
      <c r="AG55" s="1" t="s">
        <v>119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331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462</v>
      </c>
      <c r="AG56" s="1" t="s">
        <v>119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362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462</v>
      </c>
      <c r="AG57" s="1" t="s">
        <v>119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457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176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462</v>
      </c>
      <c r="AG58" s="1" t="s">
        <v>116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394.60593333333333</v>
      </c>
    </row>
    <row r="59" spans="1:56" ht="27.75" customHeight="1" x14ac:dyDescent="0.45">
      <c r="A59" s="3">
        <v>45870</v>
      </c>
      <c r="B59" s="14" t="s">
        <v>471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176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117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1410.0585351111113</v>
      </c>
    </row>
    <row r="60" spans="1:56" ht="27.75" customHeight="1" x14ac:dyDescent="0.45">
      <c r="A60" s="3">
        <v>45870</v>
      </c>
      <c r="B60" s="14" t="s">
        <v>472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176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116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1410.0585351111113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176</v>
      </c>
      <c r="AA61" s="8">
        <v>146196.04999999999</v>
      </c>
      <c r="AB61" s="8">
        <v>81612.949999999983</v>
      </c>
      <c r="AC61" s="8">
        <v>64583.100000000006</v>
      </c>
      <c r="AD61" s="8">
        <v>0</v>
      </c>
      <c r="AE61" s="8">
        <v>0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178</v>
      </c>
      <c r="BD61" s="56">
        <v>0</v>
      </c>
    </row>
    <row r="62" spans="1:56" ht="27.75" customHeight="1" x14ac:dyDescent="0.45">
      <c r="A62" s="3">
        <v>45874</v>
      </c>
      <c r="B62" s="14" t="s">
        <v>494</v>
      </c>
      <c r="C62" s="9" t="s">
        <v>317</v>
      </c>
      <c r="D62" s="13" t="s">
        <v>484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124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227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116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227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116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228</v>
      </c>
      <c r="BD63" s="56">
        <v>0</v>
      </c>
    </row>
    <row r="64" spans="1:56" ht="27.75" customHeight="1" x14ac:dyDescent="0.45">
      <c r="A64" s="3">
        <v>45874</v>
      </c>
      <c r="B64" s="14" t="s">
        <v>529</v>
      </c>
      <c r="C64" s="9" t="s">
        <v>142</v>
      </c>
      <c r="D64" s="13" t="s">
        <v>485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205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113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200</v>
      </c>
      <c r="BD64" s="56">
        <v>0</v>
      </c>
    </row>
    <row r="65" spans="1:56" ht="27.75" customHeight="1" x14ac:dyDescent="0.45">
      <c r="A65" s="3">
        <v>45796</v>
      </c>
      <c r="B65" s="14" t="s">
        <v>280</v>
      </c>
      <c r="C65" s="9" t="s">
        <v>142</v>
      </c>
      <c r="D65" s="13" t="s">
        <v>275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205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113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200</v>
      </c>
      <c r="BD65" s="56">
        <v>0</v>
      </c>
    </row>
    <row r="66" spans="1:56" ht="27.7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113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116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201</v>
      </c>
      <c r="BD66" s="56">
        <v>0</v>
      </c>
    </row>
    <row r="67" spans="1:56" ht="27.75" customHeight="1" x14ac:dyDescent="0.45">
      <c r="A67" s="3">
        <v>45875</v>
      </c>
      <c r="B67" s="14" t="s">
        <v>522</v>
      </c>
      <c r="C67" s="9" t="s">
        <v>523</v>
      </c>
      <c r="D67" s="13" t="s">
        <v>530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531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531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117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497</v>
      </c>
      <c r="C69" s="9" t="s">
        <v>108</v>
      </c>
      <c r="D69" s="13" t="s">
        <v>498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499</v>
      </c>
      <c r="AG69" s="1" t="s">
        <v>117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45876</v>
      </c>
      <c r="B70" s="14" t="s">
        <v>554</v>
      </c>
      <c r="C70" s="9" t="s">
        <v>108</v>
      </c>
      <c r="D70" s="13" t="s">
        <v>532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4000</v>
      </c>
      <c r="V70" s="10">
        <v>4000</v>
      </c>
      <c r="W70" s="10">
        <v>0</v>
      </c>
      <c r="X70" s="10">
        <v>4500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499</v>
      </c>
      <c r="AG70" s="1" t="s">
        <v>117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45873</v>
      </c>
      <c r="B71" s="14" t="s">
        <v>495</v>
      </c>
      <c r="C71" s="9" t="s">
        <v>300</v>
      </c>
      <c r="D71" s="13" t="s">
        <v>487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21513.800000000003</v>
      </c>
      <c r="AC71" s="8">
        <v>0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45873</v>
      </c>
      <c r="B72" s="14" t="s">
        <v>496</v>
      </c>
      <c r="C72" s="9" t="s">
        <v>300</v>
      </c>
      <c r="D72" s="13" t="s">
        <v>489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45884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5378.4500000000007</v>
      </c>
      <c r="AB72" s="8">
        <v>5378.4500000000007</v>
      </c>
      <c r="AC72" s="8">
        <v>0</v>
      </c>
      <c r="AD72" s="8">
        <v>0</v>
      </c>
      <c r="AE72" s="8">
        <v>5378.4500000000007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45884</v>
      </c>
      <c r="AK72" s="3">
        <v>45880</v>
      </c>
      <c r="AL72" s="3">
        <v>45873</v>
      </c>
      <c r="AM72" s="3">
        <v>45881</v>
      </c>
      <c r="AN72" s="3">
        <v>45882</v>
      </c>
      <c r="AO72" s="3">
        <v>45883</v>
      </c>
      <c r="AP72" s="3">
        <v>45879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45874</v>
      </c>
      <c r="B73" s="14" t="s">
        <v>533</v>
      </c>
      <c r="C73" s="9" t="s">
        <v>142</v>
      </c>
      <c r="D73" s="13" t="s">
        <v>239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0</v>
      </c>
      <c r="AE73" s="8">
        <v>10477.5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45796</v>
      </c>
      <c r="B74" s="14" t="s">
        <v>286</v>
      </c>
      <c r="C74" s="9" t="s">
        <v>142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45887</v>
      </c>
      <c r="U74" s="11">
        <v>614</v>
      </c>
      <c r="V74" s="10">
        <v>0</v>
      </c>
      <c r="W74" s="10">
        <v>614</v>
      </c>
      <c r="X74" s="10">
        <v>0</v>
      </c>
      <c r="Y74" s="10">
        <v>644.70000000000005</v>
      </c>
      <c r="Z74" s="9" t="s">
        <v>80</v>
      </c>
      <c r="AA74" s="8">
        <v>643.31850000000009</v>
      </c>
      <c r="AB74" s="8">
        <v>643.31850000000009</v>
      </c>
      <c r="AC74" s="8">
        <v>0</v>
      </c>
      <c r="AD74" s="8">
        <v>0</v>
      </c>
      <c r="AE74" s="8">
        <v>643.31850000000009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45">
      <c r="A75" s="3">
        <v>45874</v>
      </c>
      <c r="B75" s="14" t="s">
        <v>529</v>
      </c>
      <c r="C75" s="9" t="s">
        <v>142</v>
      </c>
      <c r="D75" s="13" t="s">
        <v>188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45887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5139.8424000000005</v>
      </c>
      <c r="AB75" s="8">
        <v>5139.8424000000005</v>
      </c>
      <c r="AC75" s="8">
        <v>0</v>
      </c>
      <c r="AD75" s="8">
        <v>0</v>
      </c>
      <c r="AE75" s="8">
        <v>5139.8424000000005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45">
      <c r="A76" s="3">
        <v>45827</v>
      </c>
      <c r="B76" s="14" t="s">
        <v>313</v>
      </c>
      <c r="C76" s="9" t="s">
        <v>142</v>
      </c>
      <c r="D76" s="13" t="s">
        <v>188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45887</v>
      </c>
      <c r="U76" s="11">
        <v>455</v>
      </c>
      <c r="V76" s="10">
        <v>0</v>
      </c>
      <c r="W76" s="10">
        <v>455</v>
      </c>
      <c r="X76" s="10">
        <v>0</v>
      </c>
      <c r="Y76" s="10">
        <v>477.75</v>
      </c>
      <c r="Z76" s="9" t="s">
        <v>80</v>
      </c>
      <c r="AA76" s="8">
        <v>464.01355000000001</v>
      </c>
      <c r="AB76" s="8">
        <v>464.01355000000001</v>
      </c>
      <c r="AC76" s="8">
        <v>0</v>
      </c>
      <c r="AD76" s="8">
        <v>0</v>
      </c>
      <c r="AE76" s="8">
        <v>464.01355000000001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45887</v>
      </c>
      <c r="AK76" s="3">
        <v>45883</v>
      </c>
      <c r="AL76" s="3">
        <v>45876</v>
      </c>
      <c r="AM76" s="3">
        <v>45884</v>
      </c>
      <c r="AN76" s="3">
        <v>45885</v>
      </c>
      <c r="AO76" s="3">
        <v>45886</v>
      </c>
      <c r="AP76" s="3">
        <v>45882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45">
      <c r="A77" s="3">
        <v>45874</v>
      </c>
      <c r="B77" s="14" t="s">
        <v>533</v>
      </c>
      <c r="C77" s="9" t="s">
        <v>142</v>
      </c>
      <c r="D77" s="13" t="s">
        <v>490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45888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10477.5</v>
      </c>
      <c r="AC77" s="8">
        <v>0</v>
      </c>
      <c r="AD77" s="8">
        <v>0</v>
      </c>
      <c r="AE77" s="8">
        <v>10477.5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45888</v>
      </c>
      <c r="AK77" s="3">
        <v>45884</v>
      </c>
      <c r="AL77" s="3">
        <v>45877</v>
      </c>
      <c r="AM77" s="3">
        <v>45885</v>
      </c>
      <c r="AN77" s="3">
        <v>45886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45873</v>
      </c>
      <c r="B78" s="14" t="s">
        <v>495</v>
      </c>
      <c r="C78" s="9" t="s">
        <v>300</v>
      </c>
      <c r="D78" s="13" t="s">
        <v>486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4566</v>
      </c>
      <c r="AC78" s="8">
        <v>6190.9000000000015</v>
      </c>
      <c r="AD78" s="8">
        <v>0</v>
      </c>
      <c r="AE78" s="8">
        <v>10756.900000000001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467.75688888888897</v>
      </c>
    </row>
    <row r="79" spans="1:56" ht="27.75" customHeight="1" x14ac:dyDescent="0.45">
      <c r="A79" s="3">
        <v>45873</v>
      </c>
      <c r="B79" s="14" t="s">
        <v>496</v>
      </c>
      <c r="C79" s="9" t="s">
        <v>300</v>
      </c>
      <c r="D79" s="13" t="s">
        <v>488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812.74355555555564</v>
      </c>
    </row>
    <row r="80" spans="1:56" ht="27.75" customHeight="1" x14ac:dyDescent="0.45">
      <c r="A80" s="3">
        <v>45868</v>
      </c>
      <c r="B80" s="14" t="s">
        <v>473</v>
      </c>
      <c r="C80" s="9" t="s">
        <v>300</v>
      </c>
      <c r="D80" s="13" t="s">
        <v>341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45868</v>
      </c>
      <c r="B81" s="14" t="s">
        <v>473</v>
      </c>
      <c r="C81" s="9" t="s">
        <v>300</v>
      </c>
      <c r="D81" s="13" t="s">
        <v>342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425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45868</v>
      </c>
      <c r="B82" s="14" t="s">
        <v>473</v>
      </c>
      <c r="C82" s="9" t="s">
        <v>300</v>
      </c>
      <c r="D82" s="13" t="s">
        <v>442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435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45873</v>
      </c>
      <c r="B84" s="14" t="s">
        <v>504</v>
      </c>
      <c r="C84" s="9" t="s">
        <v>108</v>
      </c>
      <c r="D84" s="13" t="s">
        <v>505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499</v>
      </c>
      <c r="AG84" s="1" t="s">
        <v>117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333.54151111111111</v>
      </c>
    </row>
    <row r="85" spans="1:56" ht="27.75" customHeight="1" x14ac:dyDescent="0.45">
      <c r="A85" s="3">
        <v>45876</v>
      </c>
      <c r="B85" s="14" t="s">
        <v>129</v>
      </c>
      <c r="C85" s="9" t="s">
        <v>108</v>
      </c>
      <c r="D85" s="13" t="s">
        <v>534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499</v>
      </c>
      <c r="AG85" s="1" t="s">
        <v>116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customHeight="1" x14ac:dyDescent="0.45">
      <c r="A86" s="3">
        <v>45876</v>
      </c>
      <c r="B86" s="14" t="s">
        <v>129</v>
      </c>
      <c r="C86" s="9" t="s">
        <v>108</v>
      </c>
      <c r="D86" s="13" t="s">
        <v>535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499</v>
      </c>
      <c r="AG86" s="1" t="s">
        <v>117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250.15613333333337</v>
      </c>
    </row>
    <row r="87" spans="1:56" ht="27.75" customHeight="1" x14ac:dyDescent="0.45">
      <c r="A87" s="3">
        <v>45876</v>
      </c>
      <c r="B87" s="14" t="s">
        <v>129</v>
      </c>
      <c r="C87" s="9" t="s">
        <v>108</v>
      </c>
      <c r="D87" s="13" t="s">
        <v>555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333.54151111111111</v>
      </c>
    </row>
    <row r="88" spans="1:56" ht="27.75" customHeight="1" x14ac:dyDescent="0.45">
      <c r="A88" s="3">
        <v>45876</v>
      </c>
      <c r="B88" s="14" t="s">
        <v>129</v>
      </c>
      <c r="C88" s="9" t="s">
        <v>108</v>
      </c>
      <c r="D88" s="13" t="s">
        <v>556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340</v>
      </c>
      <c r="C89" s="9" t="s">
        <v>108</v>
      </c>
      <c r="D89" s="13" t="s">
        <v>309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333.54151111111111</v>
      </c>
    </row>
    <row r="90" spans="1:56" ht="27.75" customHeight="1" x14ac:dyDescent="0.45">
      <c r="A90" s="3">
        <v>45873</v>
      </c>
      <c r="B90" s="14" t="s">
        <v>502</v>
      </c>
      <c r="C90" s="9" t="s">
        <v>108</v>
      </c>
      <c r="D90" s="13" t="s">
        <v>503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499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333.54151111111111</v>
      </c>
    </row>
    <row r="91" spans="1:56" ht="27.75" customHeight="1" x14ac:dyDescent="0.45">
      <c r="A91" s="3" t="s">
        <v>136</v>
      </c>
      <c r="B91" s="14" t="s">
        <v>136</v>
      </c>
      <c r="C91" s="9" t="s">
        <v>142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7916.333333333333</v>
      </c>
    </row>
    <row r="92" spans="1:56" ht="27.75" customHeight="1" x14ac:dyDescent="0.45">
      <c r="A92" s="3" t="s">
        <v>136</v>
      </c>
      <c r="B92" s="14" t="s">
        <v>136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1667.7075555555555</v>
      </c>
    </row>
    <row r="93" spans="1:56" ht="27.75" customHeight="1" x14ac:dyDescent="0.45">
      <c r="A93" s="3" t="s">
        <v>136</v>
      </c>
      <c r="B93" s="14" t="s">
        <v>136</v>
      </c>
      <c r="C93" s="9" t="s">
        <v>97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1625.4871111111113</v>
      </c>
    </row>
    <row r="94" spans="1:56" ht="27.75" customHeight="1" x14ac:dyDescent="0.45">
      <c r="A94" s="3">
        <v>45877</v>
      </c>
      <c r="B94" s="14" t="s">
        <v>562</v>
      </c>
      <c r="C94" s="9" t="s">
        <v>79</v>
      </c>
      <c r="D94" s="13" t="s">
        <v>563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customHeight="1" x14ac:dyDescent="0.45">
      <c r="A95" s="3">
        <v>45857</v>
      </c>
      <c r="B95" s="14" t="s">
        <v>381</v>
      </c>
      <c r="C95" s="9" t="s">
        <v>142</v>
      </c>
      <c r="D95" s="13" t="s">
        <v>258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45873</v>
      </c>
      <c r="B96" s="14" t="s">
        <v>500</v>
      </c>
      <c r="C96" s="9" t="s">
        <v>108</v>
      </c>
      <c r="D96" s="13" t="s">
        <v>501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305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8338.5377777777776</v>
      </c>
    </row>
    <row r="98" spans="1:56" ht="27.75" customHeight="1" x14ac:dyDescent="0.45">
      <c r="A98" s="3">
        <v>45825</v>
      </c>
      <c r="B98" s="14" t="s">
        <v>303</v>
      </c>
      <c r="C98" s="9" t="s">
        <v>142</v>
      </c>
      <c r="D98" s="13" t="s">
        <v>277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205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45825</v>
      </c>
      <c r="B99" s="14" t="s">
        <v>304</v>
      </c>
      <c r="C99" s="9" t="s">
        <v>142</v>
      </c>
      <c r="D99" s="13" t="s">
        <v>259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267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281</v>
      </c>
      <c r="C101" s="9" t="s">
        <v>142</v>
      </c>
      <c r="D101" s="13" t="s">
        <v>276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283</v>
      </c>
      <c r="C102" s="9" t="s">
        <v>142</v>
      </c>
      <c r="D102" s="13" t="s">
        <v>278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284</v>
      </c>
      <c r="C103" s="9" t="s">
        <v>142</v>
      </c>
      <c r="D103" s="13" t="s">
        <v>132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45850</v>
      </c>
      <c r="B104" s="14" t="s">
        <v>336</v>
      </c>
      <c r="C104" s="9" t="s">
        <v>108</v>
      </c>
      <c r="D104" s="13" t="s">
        <v>337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250.15613333333337</v>
      </c>
    </row>
    <row r="105" spans="1:56" ht="27.75" customHeight="1" x14ac:dyDescent="0.45">
      <c r="A105" s="3">
        <v>45782</v>
      </c>
      <c r="B105" s="14" t="s">
        <v>274</v>
      </c>
      <c r="C105" s="9" t="s">
        <v>79</v>
      </c>
      <c r="D105" s="13" t="s">
        <v>264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833.85377777777774</v>
      </c>
    </row>
    <row r="106" spans="1:56" ht="27.75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45674</v>
      </c>
      <c r="B107" s="14" t="s">
        <v>241</v>
      </c>
      <c r="C107" s="9" t="s">
        <v>142</v>
      </c>
      <c r="D107" s="13" t="s">
        <v>240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205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255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45611</v>
      </c>
      <c r="B108" s="14" t="s">
        <v>204</v>
      </c>
      <c r="C108" s="9" t="s">
        <v>142</v>
      </c>
      <c r="D108" s="13" t="s">
        <v>203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45523</v>
      </c>
      <c r="B110" s="14" t="s">
        <v>185</v>
      </c>
      <c r="C110" s="9" t="s">
        <v>142</v>
      </c>
      <c r="D110" s="13" t="s">
        <v>184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45810</v>
      </c>
      <c r="B111" s="14" t="s">
        <v>296</v>
      </c>
      <c r="C111" s="9" t="s">
        <v>79</v>
      </c>
      <c r="D111" s="13" t="s">
        <v>234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398343.1644500001</v>
      </c>
      <c r="AB118" s="8">
        <v>63074.94445000001</v>
      </c>
      <c r="AC118" s="8">
        <v>335268.22000000003</v>
      </c>
      <c r="AD118" s="8">
        <v>0</v>
      </c>
      <c r="AE118" s="8">
        <v>398343.1644500001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117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45874</v>
      </c>
      <c r="B122" s="14" t="s">
        <v>536</v>
      </c>
      <c r="C122" s="9" t="s">
        <v>142</v>
      </c>
      <c r="D122" s="13" t="s">
        <v>302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45862</v>
      </c>
      <c r="B123" s="14" t="s">
        <v>431</v>
      </c>
      <c r="C123" s="9" t="s">
        <v>85</v>
      </c>
      <c r="D123" s="13" t="s">
        <v>417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45862</v>
      </c>
      <c r="B124" s="14" t="s">
        <v>432</v>
      </c>
      <c r="C124" s="9" t="s">
        <v>85</v>
      </c>
      <c r="D124" s="13" t="s">
        <v>322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433</v>
      </c>
      <c r="C125" s="9" t="s">
        <v>85</v>
      </c>
      <c r="D125" s="13" t="s">
        <v>418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433</v>
      </c>
      <c r="C126" s="9" t="s">
        <v>85</v>
      </c>
      <c r="D126" s="13" t="s">
        <v>421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434</v>
      </c>
      <c r="C127" s="9" t="s">
        <v>85</v>
      </c>
      <c r="D127" s="13" t="s">
        <v>419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434</v>
      </c>
      <c r="C128" s="9" t="s">
        <v>85</v>
      </c>
      <c r="D128" s="13" t="s">
        <v>420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45877</v>
      </c>
      <c r="B129" s="14" t="s">
        <v>569</v>
      </c>
      <c r="C129" s="9" t="s">
        <v>373</v>
      </c>
      <c r="D129" s="13" t="s">
        <v>564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45870</v>
      </c>
      <c r="B130" s="14" t="s">
        <v>467</v>
      </c>
      <c r="C130" s="9" t="s">
        <v>85</v>
      </c>
      <c r="D130" s="13" t="s">
        <v>445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273</v>
      </c>
      <c r="AG130" s="1" t="s">
        <v>116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 t="s">
        <v>136</v>
      </c>
      <c r="B132" s="14" t="s">
        <v>136</v>
      </c>
      <c r="C132" s="9" t="s">
        <v>142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205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109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51645</v>
      </c>
      <c r="AC132" s="8">
        <v>126472.5</v>
      </c>
      <c r="AD132" s="8">
        <v>0</v>
      </c>
      <c r="AE132" s="8">
        <v>0</v>
      </c>
      <c r="AF132" s="8" t="s">
        <v>220</v>
      </c>
      <c r="AG132" s="1" t="s">
        <v>116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9668.119999999999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212564.87469250005</v>
      </c>
      <c r="AC133" s="8">
        <v>126472.5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45878</v>
      </c>
      <c r="B134" s="14" t="s">
        <v>570</v>
      </c>
      <c r="C134" s="9" t="s">
        <v>565</v>
      </c>
      <c r="D134" s="13" t="s">
        <v>59</v>
      </c>
      <c r="E134" s="9">
        <v>21</v>
      </c>
      <c r="F134" s="9">
        <v>40</v>
      </c>
      <c r="G134" s="9" t="s">
        <v>60</v>
      </c>
      <c r="H134" s="9">
        <v>0</v>
      </c>
      <c r="I134" s="9">
        <v>73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42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2000</v>
      </c>
      <c r="V134" s="10">
        <v>2000</v>
      </c>
      <c r="W134" s="10">
        <v>0</v>
      </c>
      <c r="X134" s="10">
        <v>0</v>
      </c>
      <c r="Y134" s="10">
        <v>0</v>
      </c>
      <c r="Z134" s="9" t="s">
        <v>131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544</v>
      </c>
      <c r="AG134" s="1" t="s">
        <v>116</v>
      </c>
      <c r="AH134" s="1" t="s">
        <v>545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45876</v>
      </c>
      <c r="B135" s="14" t="s">
        <v>557</v>
      </c>
      <c r="C135" s="9" t="s">
        <v>214</v>
      </c>
      <c r="D135" s="13" t="s">
        <v>507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36</v>
      </c>
      <c r="O135" s="9">
        <v>40</v>
      </c>
      <c r="P135" s="10">
        <v>390.78734745599991</v>
      </c>
      <c r="Q135" s="10">
        <v>0</v>
      </c>
      <c r="R135" s="10">
        <v>390.78734745599991</v>
      </c>
      <c r="S135" s="9" t="s">
        <v>67</v>
      </c>
      <c r="T135" s="12">
        <v>45889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131</v>
      </c>
      <c r="AA135" s="8">
        <v>19837.400000000001</v>
      </c>
      <c r="AB135" s="8">
        <v>19837.400000000001</v>
      </c>
      <c r="AC135" s="8">
        <v>0</v>
      </c>
      <c r="AD135" s="8">
        <v>0</v>
      </c>
      <c r="AE135" s="8">
        <v>0</v>
      </c>
      <c r="AF135" s="8" t="s">
        <v>544</v>
      </c>
      <c r="AG135" s="1" t="s">
        <v>116</v>
      </c>
      <c r="AH135" s="1" t="s">
        <v>72</v>
      </c>
      <c r="AI135" s="1">
        <v>3</v>
      </c>
      <c r="AJ135" s="3">
        <v>45889</v>
      </c>
      <c r="AK135" s="3">
        <v>0</v>
      </c>
      <c r="AL135" s="3">
        <v>45879</v>
      </c>
      <c r="AM135" s="3">
        <v>45886</v>
      </c>
      <c r="AN135" s="3">
        <v>45887</v>
      </c>
      <c r="AO135" s="3">
        <v>45887</v>
      </c>
      <c r="AP135" s="3">
        <v>45884</v>
      </c>
      <c r="AQ135" s="3">
        <v>45888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508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131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45867</v>
      </c>
      <c r="B137" s="14" t="s">
        <v>440</v>
      </c>
      <c r="C137" s="9" t="s">
        <v>325</v>
      </c>
      <c r="D137" s="13" t="s">
        <v>441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45882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45882</v>
      </c>
      <c r="AK137" s="3">
        <v>45878</v>
      </c>
      <c r="AL137" s="3">
        <v>45872</v>
      </c>
      <c r="AM137" s="3">
        <v>45879</v>
      </c>
      <c r="AN137" s="3">
        <v>45880</v>
      </c>
      <c r="AO137" s="3">
        <v>45880</v>
      </c>
      <c r="AP137" s="3">
        <v>45877</v>
      </c>
      <c r="AQ137" s="3">
        <v>45881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133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45870</v>
      </c>
      <c r="B138" s="14" t="s">
        <v>474</v>
      </c>
      <c r="C138" s="9" t="s">
        <v>79</v>
      </c>
      <c r="D138" s="13" t="s">
        <v>475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45882</v>
      </c>
      <c r="U138" s="11">
        <v>3000</v>
      </c>
      <c r="V138" s="10">
        <v>3000</v>
      </c>
      <c r="W138" s="10">
        <v>0</v>
      </c>
      <c r="X138" s="10">
        <v>3100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45870</v>
      </c>
      <c r="B139" s="14" t="s">
        <v>476</v>
      </c>
      <c r="C139" s="9" t="s">
        <v>79</v>
      </c>
      <c r="D139" s="13" t="s">
        <v>477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3210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45871</v>
      </c>
      <c r="B140" s="14" t="s">
        <v>480</v>
      </c>
      <c r="C140" s="9" t="s">
        <v>79</v>
      </c>
      <c r="D140" s="13" t="s">
        <v>481</v>
      </c>
      <c r="E140" s="9">
        <v>21</v>
      </c>
      <c r="F140" s="9">
        <v>40</v>
      </c>
      <c r="G140" s="9" t="s">
        <v>60</v>
      </c>
      <c r="H140" s="9" t="s">
        <v>66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45882</v>
      </c>
      <c r="U140" s="11">
        <v>5500</v>
      </c>
      <c r="V140" s="10">
        <v>5500</v>
      </c>
      <c r="W140" s="10">
        <v>0</v>
      </c>
      <c r="X140" s="10">
        <v>5600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448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10000</v>
      </c>
      <c r="W141" s="10">
        <v>0</v>
      </c>
      <c r="X141" s="10">
        <v>10500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5000</v>
      </c>
      <c r="W142" s="10">
        <v>0</v>
      </c>
      <c r="X142" s="10">
        <v>5500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5000</v>
      </c>
      <c r="W143" s="10">
        <v>0</v>
      </c>
      <c r="X143" s="10">
        <v>5450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425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452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5500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425</v>
      </c>
      <c r="AG144" s="1" t="s">
        <v>116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10000</v>
      </c>
      <c r="W145" s="10">
        <v>0</v>
      </c>
      <c r="X145" s="10">
        <v>10500</v>
      </c>
      <c r="Y145" s="10">
        <v>0</v>
      </c>
      <c r="Z145" s="9" t="s">
        <v>121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45874</v>
      </c>
      <c r="B146" s="14" t="s">
        <v>510</v>
      </c>
      <c r="C146" s="9" t="s">
        <v>108</v>
      </c>
      <c r="D146" s="13" t="s">
        <v>511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0</v>
      </c>
      <c r="Q146" s="10">
        <v>0</v>
      </c>
      <c r="R146" s="10">
        <v>0</v>
      </c>
      <c r="S146" s="9" t="s">
        <v>67</v>
      </c>
      <c r="T146" s="12">
        <v>45883</v>
      </c>
      <c r="U146" s="11">
        <v>3000</v>
      </c>
      <c r="V146" s="10">
        <v>3000</v>
      </c>
      <c r="W146" s="10">
        <v>0</v>
      </c>
      <c r="X146" s="10">
        <v>3100</v>
      </c>
      <c r="Y146" s="10">
        <v>0</v>
      </c>
      <c r="Z146" s="9" t="s">
        <v>121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45882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45876</v>
      </c>
      <c r="B147" s="14" t="s">
        <v>129</v>
      </c>
      <c r="C147" s="9" t="s">
        <v>108</v>
      </c>
      <c r="D147" s="13" t="s">
        <v>546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90</v>
      </c>
      <c r="M147" s="10">
        <v>22</v>
      </c>
      <c r="N147" s="9">
        <v>40</v>
      </c>
      <c r="O147" s="9">
        <v>40</v>
      </c>
      <c r="P147" s="10">
        <v>0</v>
      </c>
      <c r="Q147" s="10">
        <v>0</v>
      </c>
      <c r="R147" s="10">
        <v>0</v>
      </c>
      <c r="S147" s="9" t="s">
        <v>67</v>
      </c>
      <c r="T147" s="12">
        <v>45884</v>
      </c>
      <c r="U147" s="11">
        <v>4000</v>
      </c>
      <c r="V147" s="10">
        <v>4000</v>
      </c>
      <c r="W147" s="10">
        <v>0</v>
      </c>
      <c r="X147" s="10">
        <v>4100</v>
      </c>
      <c r="Y147" s="10">
        <v>0</v>
      </c>
      <c r="Z147" s="9" t="s">
        <v>121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45884</v>
      </c>
      <c r="AK147" s="3">
        <v>45880</v>
      </c>
      <c r="AL147" s="3">
        <v>45874</v>
      </c>
      <c r="AM147" s="3">
        <v>45881</v>
      </c>
      <c r="AN147" s="3">
        <v>45882</v>
      </c>
      <c r="AO147" s="3">
        <v>45882</v>
      </c>
      <c r="AP147" s="3">
        <v>45879</v>
      </c>
      <c r="AQ147" s="3">
        <v>45883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45876</v>
      </c>
      <c r="B148" s="14" t="s">
        <v>129</v>
      </c>
      <c r="C148" s="9" t="s">
        <v>411</v>
      </c>
      <c r="D148" s="13" t="s">
        <v>537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434.20816383999994</v>
      </c>
      <c r="Q148" s="10">
        <v>0</v>
      </c>
      <c r="R148" s="10">
        <v>434.20816383999994</v>
      </c>
      <c r="S148" s="9" t="s">
        <v>71</v>
      </c>
      <c r="T148" s="12">
        <v>45892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121</v>
      </c>
      <c r="AA148" s="8">
        <v>21513.800000000003</v>
      </c>
      <c r="AB148" s="8">
        <v>21513.800000000003</v>
      </c>
      <c r="AC148" s="8">
        <v>0</v>
      </c>
      <c r="AD148" s="8">
        <v>21513.800000000003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45892</v>
      </c>
      <c r="AK148" s="3">
        <v>45888</v>
      </c>
      <c r="AL148" s="3">
        <v>45882</v>
      </c>
      <c r="AM148" s="3">
        <v>45889</v>
      </c>
      <c r="AN148" s="3">
        <v>45890</v>
      </c>
      <c r="AO148" s="3">
        <v>45890</v>
      </c>
      <c r="AP148" s="3">
        <v>45887</v>
      </c>
      <c r="AQ148" s="3">
        <v>45891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45876</v>
      </c>
      <c r="B149" s="14" t="s">
        <v>129</v>
      </c>
      <c r="C149" s="9" t="s">
        <v>411</v>
      </c>
      <c r="D149" s="13" t="s">
        <v>412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45892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10756.900000000001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45892</v>
      </c>
      <c r="AK149" s="3">
        <v>45888</v>
      </c>
      <c r="AL149" s="3">
        <v>45882</v>
      </c>
      <c r="AM149" s="3">
        <v>45889</v>
      </c>
      <c r="AN149" s="3">
        <v>45890</v>
      </c>
      <c r="AO149" s="3">
        <v>45890</v>
      </c>
      <c r="AP149" s="3">
        <v>45887</v>
      </c>
      <c r="AQ149" s="3">
        <v>45891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45876</v>
      </c>
      <c r="B150" s="14" t="s">
        <v>129</v>
      </c>
      <c r="C150" s="9" t="s">
        <v>108</v>
      </c>
      <c r="D150" s="13" t="s">
        <v>558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68.387785804799989</v>
      </c>
      <c r="Q150" s="10">
        <v>0</v>
      </c>
      <c r="R150" s="10">
        <v>68.387785804799989</v>
      </c>
      <c r="S150" s="9" t="s">
        <v>71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3478.5300000000007</v>
      </c>
      <c r="AB150" s="8">
        <v>3478.5300000000007</v>
      </c>
      <c r="AC150" s="8">
        <v>0</v>
      </c>
      <c r="AD150" s="8">
        <v>3478.5300000000007</v>
      </c>
      <c r="AE150" s="8">
        <v>0</v>
      </c>
      <c r="AF150" s="8">
        <v>0</v>
      </c>
      <c r="AG150" s="1" t="s">
        <v>61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45876</v>
      </c>
      <c r="B151" s="14" t="s">
        <v>129</v>
      </c>
      <c r="C151" s="9" t="s">
        <v>108</v>
      </c>
      <c r="D151" s="13" t="s">
        <v>559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90</v>
      </c>
      <c r="M151" s="10">
        <v>22</v>
      </c>
      <c r="N151" s="9">
        <v>40</v>
      </c>
      <c r="O151" s="9">
        <v>40</v>
      </c>
      <c r="P151" s="10">
        <v>65.13122457599998</v>
      </c>
      <c r="Q151" s="10">
        <v>0</v>
      </c>
      <c r="R151" s="10">
        <v>65.13122457599998</v>
      </c>
      <c r="S151" s="9" t="s">
        <v>67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3310.89</v>
      </c>
      <c r="AB151" s="8">
        <v>3310.89</v>
      </c>
      <c r="AC151" s="8">
        <v>0</v>
      </c>
      <c r="AD151" s="8">
        <v>3310.89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560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113.97964300799998</v>
      </c>
      <c r="Q152" s="10">
        <v>0</v>
      </c>
      <c r="R152" s="10">
        <v>113.97964300799998</v>
      </c>
      <c r="S152" s="9" t="s">
        <v>71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121</v>
      </c>
      <c r="AA152" s="8">
        <v>5797.55</v>
      </c>
      <c r="AB152" s="8">
        <v>5797.55</v>
      </c>
      <c r="AC152" s="8">
        <v>0</v>
      </c>
      <c r="AD152" s="8">
        <v>5797.55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112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45925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121</v>
      </c>
      <c r="AA153" s="8">
        <v>107569.00000000001</v>
      </c>
      <c r="AB153" s="8">
        <v>107569.00000000001</v>
      </c>
      <c r="AC153" s="8">
        <v>0</v>
      </c>
      <c r="AD153" s="8">
        <v>107569.00000000001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45925</v>
      </c>
      <c r="AK153" s="3">
        <v>45921</v>
      </c>
      <c r="AL153" s="3">
        <v>45915</v>
      </c>
      <c r="AM153" s="3">
        <v>45922</v>
      </c>
      <c r="AN153" s="3">
        <v>45923</v>
      </c>
      <c r="AO153" s="3">
        <v>45923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45854</v>
      </c>
      <c r="B155" s="14" t="s">
        <v>368</v>
      </c>
      <c r="C155" s="9" t="s">
        <v>79</v>
      </c>
      <c r="D155" s="13" t="s">
        <v>369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45854</v>
      </c>
      <c r="B156" s="14" t="s">
        <v>370</v>
      </c>
      <c r="C156" s="9" t="s">
        <v>79</v>
      </c>
      <c r="D156" s="13" t="s">
        <v>371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customHeight="1" x14ac:dyDescent="0.45">
      <c r="A157" s="3">
        <v>45826</v>
      </c>
      <c r="B157" s="14" t="s">
        <v>310</v>
      </c>
      <c r="C157" s="9" t="s">
        <v>108</v>
      </c>
      <c r="D157" s="13" t="s">
        <v>292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121</v>
      </c>
      <c r="AA157" s="8">
        <v>8310.3338999999996</v>
      </c>
      <c r="AB157" s="8">
        <v>0</v>
      </c>
      <c r="AC157" s="8">
        <v>8310.3338999999996</v>
      </c>
      <c r="AD157" s="8">
        <v>0</v>
      </c>
      <c r="AE157" s="8">
        <v>8310.3338999999996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597.62381186199991</v>
      </c>
    </row>
    <row r="158" spans="1:56" ht="27.75" customHeight="1" x14ac:dyDescent="0.45">
      <c r="A158" s="3">
        <v>45628</v>
      </c>
      <c r="B158" s="14" t="s">
        <v>209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121</v>
      </c>
      <c r="AA158" s="8">
        <v>8605.52</v>
      </c>
      <c r="AB158" s="8">
        <v>0</v>
      </c>
      <c r="AC158" s="8">
        <v>8605.52</v>
      </c>
      <c r="AD158" s="8">
        <v>0</v>
      </c>
      <c r="AE158" s="8">
        <v>8605.52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230</v>
      </c>
      <c r="AZ158" s="2">
        <v>0</v>
      </c>
      <c r="BA158" s="2">
        <v>0</v>
      </c>
      <c r="BB158" s="2">
        <v>0</v>
      </c>
      <c r="BC158" s="1" t="s">
        <v>122</v>
      </c>
      <c r="BD158" s="56">
        <v>618.85162826666658</v>
      </c>
    </row>
    <row r="159" spans="1:56" ht="27.75" customHeight="1" x14ac:dyDescent="0.45">
      <c r="A159" s="3">
        <v>45631</v>
      </c>
      <c r="B159" s="14" t="s">
        <v>212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116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231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213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232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>
        <v>45066</v>
      </c>
      <c r="B161" s="14" t="s">
        <v>127</v>
      </c>
      <c r="C161" s="9" t="s">
        <v>79</v>
      </c>
      <c r="D161" s="13" t="s">
        <v>126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108.55204095999999</v>
      </c>
      <c r="Q161" s="10">
        <v>0</v>
      </c>
      <c r="R161" s="10">
        <v>108.55204095999999</v>
      </c>
      <c r="S161" s="9" t="s">
        <v>67</v>
      </c>
      <c r="T161" s="12" t="s">
        <v>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121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5518.15</v>
      </c>
      <c r="AF161" s="8">
        <v>0</v>
      </c>
      <c r="AG161" s="1" t="s">
        <v>117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396.82856033333326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>
        <v>0</v>
      </c>
      <c r="H162" s="9">
        <v>0</v>
      </c>
      <c r="I162" s="9">
        <v>74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 t="s">
        <v>82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121</v>
      </c>
      <c r="AA162" s="8">
        <v>226661.43390000003</v>
      </c>
      <c r="AB162" s="8">
        <v>163183.57</v>
      </c>
      <c r="AC162" s="8">
        <v>63477.863900000004</v>
      </c>
      <c r="AD162" s="8">
        <v>163183.57</v>
      </c>
      <c r="AE162" s="8">
        <v>63477.863900000004</v>
      </c>
      <c r="AF162" s="8" t="s">
        <v>58</v>
      </c>
      <c r="AG162" s="1" t="s">
        <v>117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123</v>
      </c>
      <c r="BD162" s="56">
        <v>0</v>
      </c>
    </row>
    <row r="163" spans="1:56" ht="27.75" customHeight="1" x14ac:dyDescent="0.45">
      <c r="A163" s="3">
        <v>45860</v>
      </c>
      <c r="B163" s="14" t="s">
        <v>406</v>
      </c>
      <c r="C163" s="9" t="s">
        <v>407</v>
      </c>
      <c r="D163" s="13" t="s">
        <v>416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45883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83</v>
      </c>
      <c r="AA163" s="8">
        <v>5518.15</v>
      </c>
      <c r="AB163" s="8">
        <v>5518.15</v>
      </c>
      <c r="AC163" s="8">
        <v>0</v>
      </c>
      <c r="AD163" s="8">
        <v>5518.15</v>
      </c>
      <c r="AE163" s="8">
        <v>0</v>
      </c>
      <c r="AF163" s="8">
        <v>0</v>
      </c>
      <c r="AG163" s="1" t="s">
        <v>117</v>
      </c>
      <c r="AH163" s="1" t="s">
        <v>68</v>
      </c>
      <c r="AI163" s="1">
        <v>4</v>
      </c>
      <c r="AJ163" s="3">
        <v>45883</v>
      </c>
      <c r="AK163" s="3">
        <v>45879</v>
      </c>
      <c r="AL163" s="3">
        <v>45873</v>
      </c>
      <c r="AM163" s="3">
        <v>45880</v>
      </c>
      <c r="AN163" s="3">
        <v>45881</v>
      </c>
      <c r="AO163" s="3">
        <v>45881</v>
      </c>
      <c r="AP163" s="3">
        <v>45878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>
        <v>45875</v>
      </c>
      <c r="B164" s="14" t="s">
        <v>538</v>
      </c>
      <c r="C164" s="9" t="s">
        <v>407</v>
      </c>
      <c r="D164" s="13" t="s">
        <v>513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0</v>
      </c>
      <c r="AE164" s="8">
        <v>5518.15</v>
      </c>
      <c r="AF164" s="8">
        <v>0</v>
      </c>
      <c r="AG164" s="1" t="s">
        <v>117</v>
      </c>
      <c r="AH164" s="1" t="s">
        <v>68</v>
      </c>
      <c r="AI164" s="1">
        <v>4</v>
      </c>
      <c r="AJ164" s="3">
        <v>45887</v>
      </c>
      <c r="AK164" s="3">
        <v>45883</v>
      </c>
      <c r="AL164" s="3">
        <v>45877</v>
      </c>
      <c r="AM164" s="3">
        <v>45884</v>
      </c>
      <c r="AN164" s="3">
        <v>45885</v>
      </c>
      <c r="AO164" s="3">
        <v>45885</v>
      </c>
      <c r="AP164" s="3">
        <v>45882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45875</v>
      </c>
      <c r="B165" s="14" t="s">
        <v>538</v>
      </c>
      <c r="C165" s="9" t="s">
        <v>407</v>
      </c>
      <c r="D165" s="13" t="s">
        <v>539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45887</v>
      </c>
      <c r="AK165" s="3">
        <v>45883</v>
      </c>
      <c r="AL165" s="3">
        <v>45877</v>
      </c>
      <c r="AM165" s="3">
        <v>45884</v>
      </c>
      <c r="AN165" s="3">
        <v>45885</v>
      </c>
      <c r="AO165" s="3">
        <v>45885</v>
      </c>
      <c r="AP165" s="3">
        <v>45882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45875</v>
      </c>
      <c r="B166" s="14" t="s">
        <v>540</v>
      </c>
      <c r="C166" s="9" t="s">
        <v>407</v>
      </c>
      <c r="D166" s="13" t="s">
        <v>541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45897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45897</v>
      </c>
      <c r="AK166" s="3">
        <v>45893</v>
      </c>
      <c r="AL166" s="3">
        <v>45887</v>
      </c>
      <c r="AM166" s="3">
        <v>45894</v>
      </c>
      <c r="AN166" s="3">
        <v>45895</v>
      </c>
      <c r="AO166" s="3">
        <v>45895</v>
      </c>
      <c r="AP166" s="3">
        <v>45892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45875</v>
      </c>
      <c r="B167" s="14" t="s">
        <v>540</v>
      </c>
      <c r="C167" s="9" t="s">
        <v>407</v>
      </c>
      <c r="D167" s="13" t="s">
        <v>542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45897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116</v>
      </c>
      <c r="AH167" s="1" t="s">
        <v>68</v>
      </c>
      <c r="AI167" s="1">
        <v>4</v>
      </c>
      <c r="AJ167" s="3">
        <v>45897</v>
      </c>
      <c r="AK167" s="3">
        <v>45893</v>
      </c>
      <c r="AL167" s="3">
        <v>45887</v>
      </c>
      <c r="AM167" s="3">
        <v>45894</v>
      </c>
      <c r="AN167" s="3">
        <v>45895</v>
      </c>
      <c r="AO167" s="3">
        <v>45895</v>
      </c>
      <c r="AP167" s="3">
        <v>45892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229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45899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20367</v>
      </c>
      <c r="AC168" s="8">
        <v>9389.1000000000022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74</v>
      </c>
      <c r="AI168" s="1">
        <v>2</v>
      </c>
      <c r="AJ168" s="3">
        <v>45899</v>
      </c>
      <c r="AK168" s="3">
        <v>0</v>
      </c>
      <c r="AL168" s="3">
        <v>45890</v>
      </c>
      <c r="AM168" s="3">
        <v>45897</v>
      </c>
      <c r="AN168" s="3">
        <v>45898</v>
      </c>
      <c r="AO168" s="3">
        <v>45898</v>
      </c>
      <c r="AP168" s="3">
        <v>45894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701.83522499999992</v>
      </c>
    </row>
    <row r="169" spans="1:56" ht="27.75" customHeight="1" x14ac:dyDescent="0.45">
      <c r="A169" s="3" t="s">
        <v>136</v>
      </c>
      <c r="B169" s="14" t="s">
        <v>136</v>
      </c>
      <c r="C169" s="9" t="s">
        <v>235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37</v>
      </c>
      <c r="O169" s="9">
        <v>50</v>
      </c>
      <c r="P169" s="10">
        <v>821.54158271999995</v>
      </c>
      <c r="Q169" s="10">
        <v>0</v>
      </c>
      <c r="R169" s="10">
        <v>821.54158271999995</v>
      </c>
      <c r="S169" s="9" t="s">
        <v>124</v>
      </c>
      <c r="T169" s="12">
        <v>45895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0</v>
      </c>
      <c r="AC169" s="8">
        <v>29756.100000000002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72</v>
      </c>
      <c r="AI169" s="1">
        <v>3</v>
      </c>
      <c r="AJ169" s="3">
        <v>45895</v>
      </c>
      <c r="AK169" s="3">
        <v>0</v>
      </c>
      <c r="AL169" s="3">
        <v>45885</v>
      </c>
      <c r="AM169" s="3">
        <v>45892</v>
      </c>
      <c r="AN169" s="3">
        <v>45893</v>
      </c>
      <c r="AO169" s="3">
        <v>45893</v>
      </c>
      <c r="AP169" s="3">
        <v>45890</v>
      </c>
      <c r="AQ169" s="3">
        <v>45894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2224.2684750000003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83</v>
      </c>
      <c r="AA170" s="8">
        <v>87102.950000000012</v>
      </c>
      <c r="AB170" s="8">
        <v>47957.75</v>
      </c>
      <c r="AC170" s="8">
        <v>39145.200000000004</v>
      </c>
      <c r="AD170" s="8">
        <v>5518.15</v>
      </c>
      <c r="AE170" s="8">
        <v>22072.6</v>
      </c>
      <c r="AF170" s="8" t="s">
        <v>58</v>
      </c>
      <c r="AG170" s="1" t="s">
        <v>61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45874</v>
      </c>
      <c r="B171" s="14" t="s">
        <v>514</v>
      </c>
      <c r="C171" s="9" t="s">
        <v>515</v>
      </c>
      <c r="D171" s="13" t="s">
        <v>492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181</v>
      </c>
      <c r="AA171" s="8">
        <v>9918.7000000000007</v>
      </c>
      <c r="AB171" s="8">
        <v>5200</v>
      </c>
      <c r="AC171" s="8">
        <v>4718.7000000000007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45889</v>
      </c>
      <c r="AK171" s="3">
        <v>0</v>
      </c>
      <c r="AL171" s="3">
        <v>45880</v>
      </c>
      <c r="AM171" s="3">
        <v>45887</v>
      </c>
      <c r="AN171" s="3">
        <v>45888</v>
      </c>
      <c r="AO171" s="3">
        <v>45888</v>
      </c>
      <c r="AP171" s="3">
        <v>45884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380.78860400000008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181</v>
      </c>
      <c r="AA172" s="8">
        <v>9918.7000000000007</v>
      </c>
      <c r="AB172" s="8">
        <v>5200</v>
      </c>
      <c r="AC172" s="8">
        <v>4718.7000000000007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0</v>
      </c>
    </row>
    <row r="173" spans="1:56" ht="27.75" customHeight="1" x14ac:dyDescent="0.45">
      <c r="A173" s="3" t="s">
        <v>136</v>
      </c>
      <c r="B173" s="14" t="s">
        <v>136</v>
      </c>
      <c r="C173" s="9" t="s">
        <v>229</v>
      </c>
      <c r="D173" s="13" t="s">
        <v>61</v>
      </c>
      <c r="E173" s="9">
        <v>23</v>
      </c>
      <c r="F173" s="9">
        <v>34</v>
      </c>
      <c r="G173" s="9" t="s">
        <v>343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344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343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344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58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>
        <v>45727</v>
      </c>
      <c r="B175" s="14" t="s">
        <v>260</v>
      </c>
      <c r="C175" s="9" t="s">
        <v>112</v>
      </c>
      <c r="D175" s="13" t="s">
        <v>59</v>
      </c>
      <c r="E175" s="9">
        <v>23</v>
      </c>
      <c r="F175" s="9">
        <v>40</v>
      </c>
      <c r="G175" s="9" t="s">
        <v>60</v>
      </c>
      <c r="H175" s="9" t="s">
        <v>66</v>
      </c>
      <c r="I175" s="9">
        <v>125</v>
      </c>
      <c r="J175" s="9" t="s">
        <v>57</v>
      </c>
      <c r="K175" s="9">
        <v>5</v>
      </c>
      <c r="L175" s="9" t="s">
        <v>205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</v>
      </c>
      <c r="V175" s="10">
        <v>0</v>
      </c>
      <c r="W175" s="10">
        <v>1000</v>
      </c>
      <c r="X175" s="10">
        <v>0</v>
      </c>
      <c r="Y175" s="10">
        <v>0</v>
      </c>
      <c r="Z175" s="9" t="s">
        <v>224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226</v>
      </c>
      <c r="AG175" s="1" t="s">
        <v>116</v>
      </c>
      <c r="AH175" s="1" t="s">
        <v>149</v>
      </c>
      <c r="AI175" s="1">
        <v>2</v>
      </c>
      <c r="AJ175" s="3" t="s">
        <v>63</v>
      </c>
      <c r="AK175" s="3" t="e">
        <v>#VALUE!</v>
      </c>
      <c r="AL175" s="3">
        <v>0</v>
      </c>
      <c r="AM175" s="3">
        <v>0</v>
      </c>
      <c r="AN175" s="3">
        <v>0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224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225</v>
      </c>
      <c r="BD176" s="56">
        <v>0</v>
      </c>
    </row>
    <row r="177" spans="1:56" ht="27.75" customHeight="1" x14ac:dyDescent="0.45">
      <c r="A177" s="3">
        <v>45601</v>
      </c>
      <c r="B177" s="14" t="s">
        <v>202</v>
      </c>
      <c r="C177" s="9" t="s">
        <v>93</v>
      </c>
      <c r="D177" s="13" t="s">
        <v>145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23.642634521087999</v>
      </c>
      <c r="Q177" s="10">
        <v>0</v>
      </c>
      <c r="R177" s="10">
        <v>23.642634521087999</v>
      </c>
      <c r="S177" s="9" t="s">
        <v>385</v>
      </c>
      <c r="T177" s="12">
        <v>45883</v>
      </c>
      <c r="U177" s="11">
        <v>50000</v>
      </c>
      <c r="V177" s="10">
        <v>49274</v>
      </c>
      <c r="W177" s="10">
        <v>726</v>
      </c>
      <c r="X177" s="10">
        <v>54279</v>
      </c>
      <c r="Y177" s="10">
        <v>0</v>
      </c>
      <c r="Z177" s="9" t="s">
        <v>99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72</v>
      </c>
      <c r="AI177" s="1">
        <v>3</v>
      </c>
      <c r="AJ177" s="3">
        <v>45883</v>
      </c>
      <c r="AK177" s="3">
        <v>0</v>
      </c>
      <c r="AL177" s="3">
        <v>45873</v>
      </c>
      <c r="AM177" s="3">
        <v>45880</v>
      </c>
      <c r="AN177" s="3">
        <v>45881</v>
      </c>
      <c r="AO177" s="3">
        <v>45881</v>
      </c>
      <c r="AP177" s="3">
        <v>45878</v>
      </c>
      <c r="AQ177" s="3">
        <v>45882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478</v>
      </c>
      <c r="AZ177" s="2">
        <v>0</v>
      </c>
      <c r="BA177" s="2">
        <v>0</v>
      </c>
      <c r="BB177" s="2">
        <v>0</v>
      </c>
      <c r="BC177" s="1" t="s">
        <v>114</v>
      </c>
      <c r="BD177" s="56">
        <v>0</v>
      </c>
    </row>
    <row r="178" spans="1:56" ht="27.75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1628.2806143999999</v>
      </c>
      <c r="Q178" s="10">
        <v>0</v>
      </c>
      <c r="R178" s="10">
        <v>1628.2806143999999</v>
      </c>
      <c r="S178" s="9" t="s">
        <v>385</v>
      </c>
      <c r="T178" s="12">
        <v>45887</v>
      </c>
      <c r="U178" s="11">
        <v>50000</v>
      </c>
      <c r="V178" s="10">
        <v>0</v>
      </c>
      <c r="W178" s="10">
        <v>50000</v>
      </c>
      <c r="X178" s="10">
        <v>7550</v>
      </c>
      <c r="Y178" s="10">
        <v>44572.5</v>
      </c>
      <c r="Z178" s="9" t="s">
        <v>99</v>
      </c>
      <c r="AA178" s="8">
        <v>47946.192525000006</v>
      </c>
      <c r="AB178" s="8">
        <v>33505</v>
      </c>
      <c r="AC178" s="8">
        <v>14441.192525000006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45887</v>
      </c>
      <c r="AK178" s="3">
        <v>0</v>
      </c>
      <c r="AL178" s="3">
        <v>45877</v>
      </c>
      <c r="AM178" s="3">
        <v>45884</v>
      </c>
      <c r="AN178" s="3">
        <v>45885</v>
      </c>
      <c r="AO178" s="3">
        <v>45885</v>
      </c>
      <c r="AP178" s="3">
        <v>45882</v>
      </c>
      <c r="AQ178" s="3">
        <v>45886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479</v>
      </c>
      <c r="AZ178" s="2">
        <v>0</v>
      </c>
      <c r="BA178" s="2">
        <v>0</v>
      </c>
      <c r="BB178" s="2">
        <v>0</v>
      </c>
      <c r="BC178" s="1" t="s">
        <v>114</v>
      </c>
      <c r="BD178" s="56">
        <v>1849.9689112032854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3256.5612287999998</v>
      </c>
      <c r="Q179" s="10">
        <v>0</v>
      </c>
      <c r="R179" s="10">
        <v>3256.5612287999998</v>
      </c>
      <c r="S179" s="9" t="s">
        <v>385</v>
      </c>
      <c r="T179" s="12">
        <v>45920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99</v>
      </c>
      <c r="AA179" s="8">
        <v>107569.00000000001</v>
      </c>
      <c r="AB179" s="8">
        <v>0</v>
      </c>
      <c r="AC179" s="8">
        <v>107569.00000000001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45920</v>
      </c>
      <c r="AK179" s="3">
        <v>0</v>
      </c>
      <c r="AL179" s="3">
        <v>45910</v>
      </c>
      <c r="AM179" s="3">
        <v>45917</v>
      </c>
      <c r="AN179" s="3">
        <v>45918</v>
      </c>
      <c r="AO179" s="3">
        <v>45918</v>
      </c>
      <c r="AP179" s="3">
        <v>45915</v>
      </c>
      <c r="AQ179" s="3">
        <v>45919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114</v>
      </c>
      <c r="BD179" s="56">
        <v>13779.977343611114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11003.203948644863</v>
      </c>
      <c r="Q180" s="10">
        <v>0</v>
      </c>
      <c r="R180" s="10">
        <v>11003.203948644863</v>
      </c>
      <c r="S180" s="9" t="s">
        <v>385</v>
      </c>
      <c r="T180" s="12" t="s">
        <v>63</v>
      </c>
      <c r="U180" s="11">
        <v>337878</v>
      </c>
      <c r="V180" s="10">
        <v>0</v>
      </c>
      <c r="W180" s="10">
        <v>337878</v>
      </c>
      <c r="X180" s="10">
        <v>0</v>
      </c>
      <c r="Y180" s="10">
        <v>354771.9</v>
      </c>
      <c r="Z180" s="9" t="s">
        <v>99</v>
      </c>
      <c r="AA180" s="8">
        <v>363451.98582000006</v>
      </c>
      <c r="AB180" s="8">
        <v>0</v>
      </c>
      <c r="AC180" s="8">
        <v>363451.98582000006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46559.511849046357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99</v>
      </c>
      <c r="AA181" s="8">
        <v>518967.17834500008</v>
      </c>
      <c r="AB181" s="8">
        <v>33505</v>
      </c>
      <c r="AC181" s="8">
        <v>485462.17834500008</v>
      </c>
      <c r="AD181" s="8">
        <v>0</v>
      </c>
      <c r="AE181" s="8">
        <v>0</v>
      </c>
      <c r="AF181" s="8" t="s">
        <v>58</v>
      </c>
      <c r="AG181" s="1" t="s">
        <v>116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115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186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192</v>
      </c>
      <c r="T182" s="12">
        <v>45899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1765</v>
      </c>
      <c r="AC182" s="8">
        <v>7734.6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72</v>
      </c>
      <c r="AI182" s="1">
        <v>3</v>
      </c>
      <c r="AJ182" s="3">
        <v>45899</v>
      </c>
      <c r="AK182" s="3">
        <v>0</v>
      </c>
      <c r="AL182" s="3">
        <v>45889</v>
      </c>
      <c r="AM182" s="3">
        <v>45896</v>
      </c>
      <c r="AN182" s="3">
        <v>45897</v>
      </c>
      <c r="AO182" s="3">
        <v>45897</v>
      </c>
      <c r="AP182" s="3">
        <v>45894</v>
      </c>
      <c r="AQ182" s="3">
        <v>45898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624.52598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7.75" customHeight="1" x14ac:dyDescent="0.45">
      <c r="A184" s="3">
        <v>45874</v>
      </c>
      <c r="B184" s="14" t="s">
        <v>543</v>
      </c>
      <c r="C184" s="9" t="s">
        <v>516</v>
      </c>
      <c r="D184" s="13" t="s">
        <v>517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518</v>
      </c>
      <c r="T184" s="12">
        <v>45883</v>
      </c>
      <c r="U184" s="11">
        <v>10000</v>
      </c>
      <c r="V184" s="10">
        <v>192</v>
      </c>
      <c r="W184" s="10">
        <v>9808</v>
      </c>
      <c r="X184" s="10">
        <v>3110</v>
      </c>
      <c r="Y184" s="10">
        <v>7234.5</v>
      </c>
      <c r="Z184" s="9" t="s">
        <v>150</v>
      </c>
      <c r="AA184" s="8">
        <v>8994.8708850000003</v>
      </c>
      <c r="AB184" s="8">
        <v>8994.8708850000003</v>
      </c>
      <c r="AC184" s="8">
        <v>0</v>
      </c>
      <c r="AD184" s="8">
        <v>8994.8708850000003</v>
      </c>
      <c r="AE184" s="8">
        <v>0</v>
      </c>
      <c r="AF184" s="8" t="s">
        <v>499</v>
      </c>
      <c r="AG184" s="1" t="s">
        <v>116</v>
      </c>
      <c r="AH184" s="1" t="s">
        <v>75</v>
      </c>
      <c r="AI184" s="1">
        <v>4</v>
      </c>
      <c r="AJ184" s="3">
        <v>45883</v>
      </c>
      <c r="AK184" s="3">
        <v>45879</v>
      </c>
      <c r="AL184" s="3">
        <v>45872</v>
      </c>
      <c r="AM184" s="3">
        <v>45880</v>
      </c>
      <c r="AN184" s="3">
        <v>45881</v>
      </c>
      <c r="AO184" s="3">
        <v>45882</v>
      </c>
      <c r="AP184" s="3">
        <v>45878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 t="s">
        <v>519</v>
      </c>
      <c r="AZ184" s="2">
        <v>0</v>
      </c>
      <c r="BA184" s="2">
        <v>0</v>
      </c>
      <c r="BB184" s="2">
        <v>0</v>
      </c>
      <c r="BC184" s="1" t="s">
        <v>104</v>
      </c>
      <c r="BD184" s="56">
        <v>0</v>
      </c>
    </row>
    <row r="185" spans="1:56" ht="27.75" customHeight="1" x14ac:dyDescent="0.45">
      <c r="A185" s="3">
        <v>45873</v>
      </c>
      <c r="B185" s="14" t="s">
        <v>561</v>
      </c>
      <c r="C185" s="9" t="s">
        <v>140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124</v>
      </c>
      <c r="T185" s="12">
        <v>45897</v>
      </c>
      <c r="U185" s="11">
        <v>10000</v>
      </c>
      <c r="V185" s="10">
        <v>10500</v>
      </c>
      <c r="W185" s="10">
        <v>0</v>
      </c>
      <c r="X185" s="10">
        <v>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77</v>
      </c>
      <c r="AI185" s="1">
        <v>1</v>
      </c>
      <c r="AJ185" s="3">
        <v>45897</v>
      </c>
      <c r="AK185" s="3">
        <v>0</v>
      </c>
      <c r="AL185" s="3">
        <v>0</v>
      </c>
      <c r="AM185" s="3">
        <v>0</v>
      </c>
      <c r="AN185" s="3">
        <v>0</v>
      </c>
      <c r="AO185" s="3">
        <v>45896</v>
      </c>
      <c r="AP185" s="3">
        <v>45892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100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150</v>
      </c>
      <c r="AA186" s="8">
        <v>8994.8708850000003</v>
      </c>
      <c r="AB186" s="8">
        <v>8994.8708850000003</v>
      </c>
      <c r="AC186" s="8">
        <v>0</v>
      </c>
      <c r="AD186" s="8">
        <v>8994.8708850000003</v>
      </c>
      <c r="AE186" s="8">
        <v>0</v>
      </c>
      <c r="AF186" s="8" t="s">
        <v>58</v>
      </c>
      <c r="AG186" s="1" t="s">
        <v>119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45925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206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77</v>
      </c>
      <c r="AI187" s="1">
        <v>1</v>
      </c>
      <c r="AJ187" s="3">
        <v>45925</v>
      </c>
      <c r="AK187" s="3">
        <v>0</v>
      </c>
      <c r="AL187" s="3">
        <v>0</v>
      </c>
      <c r="AM187" s="3">
        <v>0</v>
      </c>
      <c r="AN187" s="3">
        <v>0</v>
      </c>
      <c r="AO187" s="3">
        <v>45924</v>
      </c>
      <c r="AP187" s="3">
        <v>45920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102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61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207</v>
      </c>
      <c r="BD188" s="56">
        <v>0</v>
      </c>
    </row>
    <row r="189" spans="1:56" ht="27.75" customHeight="1" x14ac:dyDescent="0.45">
      <c r="A189" s="3">
        <v>45832</v>
      </c>
      <c r="B189" s="14" t="s">
        <v>311</v>
      </c>
      <c r="C189" s="9" t="s">
        <v>110</v>
      </c>
      <c r="D189" s="13" t="s">
        <v>147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45883</v>
      </c>
      <c r="U189" s="11">
        <v>20000</v>
      </c>
      <c r="V189" s="10">
        <v>20000</v>
      </c>
      <c r="W189" s="10">
        <v>0</v>
      </c>
      <c r="X189" s="10">
        <v>21970</v>
      </c>
      <c r="Y189" s="10">
        <v>0</v>
      </c>
      <c r="Z189" s="9" t="s">
        <v>88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226</v>
      </c>
      <c r="AG189" s="1" t="s">
        <v>116</v>
      </c>
      <c r="AH189" s="1" t="s">
        <v>75</v>
      </c>
      <c r="AI189" s="1">
        <v>4</v>
      </c>
      <c r="AJ189" s="3">
        <v>45883</v>
      </c>
      <c r="AK189" s="3">
        <v>45879</v>
      </c>
      <c r="AL189" s="3">
        <v>45872</v>
      </c>
      <c r="AM189" s="3">
        <v>45880</v>
      </c>
      <c r="AN189" s="3">
        <v>45881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520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45">
      <c r="A190" s="3">
        <v>45861</v>
      </c>
      <c r="B190" s="14" t="s">
        <v>424</v>
      </c>
      <c r="C190" s="9" t="s">
        <v>110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45887</v>
      </c>
      <c r="U190" s="11">
        <v>15000</v>
      </c>
      <c r="V190" s="10">
        <v>8828</v>
      </c>
      <c r="W190" s="10">
        <v>6172</v>
      </c>
      <c r="X190" s="10">
        <v>0</v>
      </c>
      <c r="Y190" s="10">
        <v>0</v>
      </c>
      <c r="Z190" s="9" t="s">
        <v>88</v>
      </c>
      <c r="AA190" s="8">
        <v>7673.8327599999993</v>
      </c>
      <c r="AB190" s="8">
        <v>7673.8327599999993</v>
      </c>
      <c r="AC190" s="8">
        <v>0</v>
      </c>
      <c r="AD190" s="8">
        <v>7673.8327599999993</v>
      </c>
      <c r="AE190" s="8">
        <v>0</v>
      </c>
      <c r="AF190" s="8" t="s">
        <v>226</v>
      </c>
      <c r="AG190" s="1" t="s">
        <v>116</v>
      </c>
      <c r="AH190" s="1" t="s">
        <v>149</v>
      </c>
      <c r="AI190" s="1">
        <v>2</v>
      </c>
      <c r="AJ190" s="3">
        <v>45887</v>
      </c>
      <c r="AK190" s="3">
        <v>45885</v>
      </c>
      <c r="AL190" s="3">
        <v>0</v>
      </c>
      <c r="AM190" s="3">
        <v>0</v>
      </c>
      <c r="AN190" s="3">
        <v>0</v>
      </c>
      <c r="AO190" s="3">
        <v>45886</v>
      </c>
      <c r="AP190" s="3">
        <v>45882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 t="s">
        <v>136</v>
      </c>
      <c r="B191" s="14" t="s">
        <v>136</v>
      </c>
      <c r="C191" s="9" t="s">
        <v>110</v>
      </c>
      <c r="D191" s="13" t="s">
        <v>61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45925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88</v>
      </c>
      <c r="AA191" s="8">
        <v>37299.899999999994</v>
      </c>
      <c r="AB191" s="8">
        <v>37299.899999999994</v>
      </c>
      <c r="AC191" s="8">
        <v>0</v>
      </c>
      <c r="AD191" s="8">
        <v>0</v>
      </c>
      <c r="AE191" s="8">
        <v>37299.899999999994</v>
      </c>
      <c r="AF191" s="8">
        <v>0</v>
      </c>
      <c r="AG191" s="1" t="s">
        <v>118</v>
      </c>
      <c r="AH191" s="1" t="s">
        <v>75</v>
      </c>
      <c r="AI191" s="1">
        <v>4</v>
      </c>
      <c r="AJ191" s="3">
        <v>45925</v>
      </c>
      <c r="AK191" s="3">
        <v>45921</v>
      </c>
      <c r="AL191" s="3">
        <v>45914</v>
      </c>
      <c r="AM191" s="3">
        <v>45922</v>
      </c>
      <c r="AN191" s="3">
        <v>45923</v>
      </c>
      <c r="AO191" s="3">
        <v>45924</v>
      </c>
      <c r="AP191" s="3">
        <v>45920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88</v>
      </c>
      <c r="AA192" s="8">
        <v>44973.732759999992</v>
      </c>
      <c r="AB192" s="8">
        <v>44973.732759999992</v>
      </c>
      <c r="AC192" s="8">
        <v>0</v>
      </c>
      <c r="AD192" s="8">
        <v>7673.8327599999993</v>
      </c>
      <c r="AE192" s="8">
        <v>37299.899999999994</v>
      </c>
      <c r="AF192" s="8" t="s">
        <v>58</v>
      </c>
      <c r="AG192" s="1" t="s">
        <v>117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45857</v>
      </c>
      <c r="B193" s="14" t="s">
        <v>391</v>
      </c>
      <c r="C193" s="9" t="s">
        <v>151</v>
      </c>
      <c r="D193" s="13" t="s">
        <v>152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45883</v>
      </c>
      <c r="U193" s="11">
        <v>34000</v>
      </c>
      <c r="V193" s="10">
        <v>32000</v>
      </c>
      <c r="W193" s="10">
        <v>2000</v>
      </c>
      <c r="X193" s="10">
        <v>34283</v>
      </c>
      <c r="Y193" s="10">
        <v>0</v>
      </c>
      <c r="Z193" s="9" t="s">
        <v>128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45883</v>
      </c>
      <c r="AK193" s="3">
        <v>0</v>
      </c>
      <c r="AL193" s="3">
        <v>45874</v>
      </c>
      <c r="AM193" s="3">
        <v>45881</v>
      </c>
      <c r="AN193" s="3">
        <v>45882</v>
      </c>
      <c r="AO193" s="3">
        <v>45882</v>
      </c>
      <c r="AP193" s="3">
        <v>45878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0</v>
      </c>
      <c r="B194" s="14" t="s">
        <v>129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45897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128</v>
      </c>
      <c r="AA194" s="8">
        <v>59372.5</v>
      </c>
      <c r="AB194" s="8">
        <v>19923</v>
      </c>
      <c r="AC194" s="8">
        <v>39449.5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45897</v>
      </c>
      <c r="AK194" s="3">
        <v>0</v>
      </c>
      <c r="AL194" s="3">
        <v>45888</v>
      </c>
      <c r="AM194" s="3">
        <v>45895</v>
      </c>
      <c r="AN194" s="3">
        <v>45896</v>
      </c>
      <c r="AO194" s="3">
        <v>45896</v>
      </c>
      <c r="AP194" s="3">
        <v>45892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4433.6854722222224</v>
      </c>
    </row>
    <row r="195" spans="1:56" ht="27.75" customHeight="1" x14ac:dyDescent="0.45">
      <c r="A195" s="3" t="s">
        <v>136</v>
      </c>
      <c r="B195" s="14" t="s">
        <v>136</v>
      </c>
      <c r="C195" s="9" t="s">
        <v>110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45925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128</v>
      </c>
      <c r="AA195" s="8">
        <v>6775.4500000000007</v>
      </c>
      <c r="AB195" s="8">
        <v>0</v>
      </c>
      <c r="AC195" s="8">
        <v>6775.4500000000007</v>
      </c>
      <c r="AD195" s="8">
        <v>0</v>
      </c>
      <c r="AE195" s="8">
        <v>6775.4500000000007</v>
      </c>
      <c r="AF195" s="8">
        <v>0</v>
      </c>
      <c r="AG195" s="1">
        <v>0</v>
      </c>
      <c r="AH195" s="1" t="s">
        <v>149</v>
      </c>
      <c r="AI195" s="1">
        <v>2</v>
      </c>
      <c r="AJ195" s="3">
        <v>45925</v>
      </c>
      <c r="AK195" s="3">
        <v>45923</v>
      </c>
      <c r="AL195" s="3">
        <v>0</v>
      </c>
      <c r="AM195" s="3">
        <v>0</v>
      </c>
      <c r="AN195" s="3">
        <v>0</v>
      </c>
      <c r="AO195" s="3">
        <v>45924</v>
      </c>
      <c r="AP195" s="3">
        <v>45920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761.48529722222236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128</v>
      </c>
      <c r="AA196" s="8">
        <v>66147.95</v>
      </c>
      <c r="AB196" s="8">
        <v>19923</v>
      </c>
      <c r="AC196" s="8">
        <v>46224.95</v>
      </c>
      <c r="AD196" s="8">
        <v>0</v>
      </c>
      <c r="AE196" s="8">
        <v>6775.4500000000007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153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7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71F1-8ADD-4C51-86C8-082BB670160B}">
  <sheetPr filterMode="1">
    <tabColor rgb="FFFFFF00"/>
  </sheetPr>
  <dimension ref="A1:BD197"/>
  <sheetViews>
    <sheetView zoomScale="80" zoomScaleNormal="80" workbookViewId="0">
      <selection activeCell="O151" sqref="O15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45878</v>
      </c>
      <c r="E3" s="82" t="s">
        <v>52</v>
      </c>
      <c r="F3" s="82"/>
      <c r="G3" s="83">
        <v>9.57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hidden="1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5252.72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hidden="1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10710</v>
      </c>
      <c r="Y7" s="10">
        <v>0</v>
      </c>
      <c r="Z7" s="9" t="s">
        <v>287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hidden="1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5252.72</v>
      </c>
      <c r="AB8" s="8">
        <v>5252.72</v>
      </c>
      <c r="AC8" s="8">
        <v>0</v>
      </c>
      <c r="AD8" s="8">
        <v>5252.72</v>
      </c>
      <c r="AE8" s="8">
        <v>0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hidden="1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hidden="1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hidden="1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hidden="1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118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hidden="1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hidden="1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hidden="1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10100</v>
      </c>
      <c r="Y15" s="10">
        <v>0</v>
      </c>
      <c r="Z15" s="9" t="s">
        <v>138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hidden="1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hidden="1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hidden="1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hidden="1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hidden="1" customHeight="1" x14ac:dyDescent="0.45">
      <c r="A20" s="3">
        <v>45875</v>
      </c>
      <c r="B20" s="14" t="s">
        <v>526</v>
      </c>
      <c r="C20" s="9" t="s">
        <v>257</v>
      </c>
      <c r="D20" s="13" t="s">
        <v>549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hidden="1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hidden="1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hidden="1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hidden="1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hidden="1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hidden="1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hidden="1" customHeight="1" x14ac:dyDescent="0.45">
      <c r="A27" s="3">
        <v>45857</v>
      </c>
      <c r="B27" s="14" t="s">
        <v>396</v>
      </c>
      <c r="C27" s="9" t="s">
        <v>73</v>
      </c>
      <c r="D27" s="13" t="s">
        <v>359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118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hidden="1" customHeight="1" x14ac:dyDescent="0.45">
      <c r="A28" s="3">
        <v>45857</v>
      </c>
      <c r="B28" s="14" t="s">
        <v>396</v>
      </c>
      <c r="C28" s="9" t="s">
        <v>73</v>
      </c>
      <c r="D28" s="13" t="s">
        <v>272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118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hidden="1" customHeight="1" x14ac:dyDescent="0.45">
      <c r="A29" s="3">
        <v>45857</v>
      </c>
      <c r="B29" s="14" t="s">
        <v>396</v>
      </c>
      <c r="C29" s="9" t="s">
        <v>73</v>
      </c>
      <c r="D29" s="13" t="s">
        <v>400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45883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116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hidden="1" customHeight="1" x14ac:dyDescent="0.45">
      <c r="A30" s="3">
        <v>45877</v>
      </c>
      <c r="B30" s="14" t="s">
        <v>550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551</v>
      </c>
      <c r="T30" s="12">
        <v>45883</v>
      </c>
      <c r="U30" s="11">
        <v>10000</v>
      </c>
      <c r="V30" s="10">
        <v>0</v>
      </c>
      <c r="W30" s="10">
        <v>10000</v>
      </c>
      <c r="X30" s="10">
        <v>10410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45883</v>
      </c>
      <c r="AK30" s="3">
        <v>0</v>
      </c>
      <c r="AL30" s="3">
        <v>45874</v>
      </c>
      <c r="AM30" s="3">
        <v>45881</v>
      </c>
      <c r="AN30" s="3">
        <v>45882</v>
      </c>
      <c r="AO30" s="3">
        <v>45882</v>
      </c>
      <c r="AP30" s="3">
        <v>45878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hidden="1" customHeight="1" x14ac:dyDescent="0.45">
      <c r="A31" s="3">
        <v>45857</v>
      </c>
      <c r="B31" s="14" t="s">
        <v>396</v>
      </c>
      <c r="C31" s="9" t="s">
        <v>73</v>
      </c>
      <c r="D31" s="13" t="s">
        <v>197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45885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401</v>
      </c>
      <c r="AG31" s="1" t="s">
        <v>116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hidden="1" customHeight="1" x14ac:dyDescent="0.45">
      <c r="A32" s="3">
        <v>45857</v>
      </c>
      <c r="B32" s="14" t="s">
        <v>396</v>
      </c>
      <c r="C32" s="9" t="s">
        <v>73</v>
      </c>
      <c r="D32" s="13" t="s">
        <v>328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401</v>
      </c>
      <c r="AG32" s="1" t="s">
        <v>117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hidden="1" customHeight="1" x14ac:dyDescent="0.45">
      <c r="A33" s="3">
        <v>45857</v>
      </c>
      <c r="B33" s="14" t="s">
        <v>396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401</v>
      </c>
      <c r="AG33" s="1" t="s">
        <v>117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hidden="1" customHeight="1" x14ac:dyDescent="0.45">
      <c r="A34" s="3">
        <v>45857</v>
      </c>
      <c r="B34" s="14" t="s">
        <v>396</v>
      </c>
      <c r="C34" s="9" t="s">
        <v>73</v>
      </c>
      <c r="D34" s="13" t="s">
        <v>355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401</v>
      </c>
      <c r="AG34" s="1" t="s">
        <v>117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hidden="1" customHeight="1" x14ac:dyDescent="0.45">
      <c r="A35" s="3">
        <v>45877</v>
      </c>
      <c r="B35" s="14" t="s">
        <v>552</v>
      </c>
      <c r="C35" s="9" t="s">
        <v>73</v>
      </c>
      <c r="D35" s="13" t="s">
        <v>297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551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hidden="1" customHeight="1" x14ac:dyDescent="0.45">
      <c r="A36" s="3">
        <v>45857</v>
      </c>
      <c r="B36" s="14" t="s">
        <v>396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402</v>
      </c>
      <c r="AG36" s="1" t="s">
        <v>117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hidden="1" customHeight="1" x14ac:dyDescent="0.45">
      <c r="A37" s="3">
        <v>45857</v>
      </c>
      <c r="B37" s="14" t="s">
        <v>396</v>
      </c>
      <c r="C37" s="9" t="s">
        <v>73</v>
      </c>
      <c r="D37" s="13" t="s">
        <v>330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402</v>
      </c>
      <c r="AG37" s="1" t="s">
        <v>117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hidden="1" customHeight="1" x14ac:dyDescent="0.45">
      <c r="A38" s="3">
        <v>45857</v>
      </c>
      <c r="B38" s="14" t="s">
        <v>396</v>
      </c>
      <c r="C38" s="9" t="s">
        <v>73</v>
      </c>
      <c r="D38" s="13" t="s">
        <v>347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402</v>
      </c>
      <c r="AG38" s="1" t="s">
        <v>117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hidden="1" customHeight="1" x14ac:dyDescent="0.45">
      <c r="A39" s="3">
        <v>45869</v>
      </c>
      <c r="B39" s="14" t="s">
        <v>454</v>
      </c>
      <c r="C39" s="9" t="s">
        <v>73</v>
      </c>
      <c r="D39" s="13" t="s">
        <v>299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455</v>
      </c>
      <c r="AG39" s="1" t="s">
        <v>117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hidden="1" customHeight="1" x14ac:dyDescent="0.45">
      <c r="A40" s="3">
        <v>45869</v>
      </c>
      <c r="B40" s="14" t="s">
        <v>454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455</v>
      </c>
      <c r="AG40" s="1" t="s">
        <v>119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hidden="1" customHeight="1" x14ac:dyDescent="0.45">
      <c r="A41" s="3">
        <v>45869</v>
      </c>
      <c r="B41" s="14" t="s">
        <v>454</v>
      </c>
      <c r="C41" s="9" t="s">
        <v>73</v>
      </c>
      <c r="D41" s="13" t="s">
        <v>456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455</v>
      </c>
      <c r="AG41" s="1" t="s">
        <v>117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hidden="1" customHeight="1" x14ac:dyDescent="0.45">
      <c r="A42" s="3">
        <v>45869</v>
      </c>
      <c r="B42" s="14" t="s">
        <v>454</v>
      </c>
      <c r="C42" s="9" t="s">
        <v>73</v>
      </c>
      <c r="D42" s="13" t="s">
        <v>367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455</v>
      </c>
      <c r="AG42" s="1" t="s">
        <v>117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hidden="1" customHeight="1" x14ac:dyDescent="0.45">
      <c r="A43" s="3">
        <v>45869</v>
      </c>
      <c r="B43" s="14" t="s">
        <v>457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176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455</v>
      </c>
      <c r="AG43" s="1" t="s">
        <v>117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hidden="1" customHeight="1" x14ac:dyDescent="0.45">
      <c r="A44" s="3">
        <v>45869</v>
      </c>
      <c r="B44" s="14" t="s">
        <v>454</v>
      </c>
      <c r="C44" s="9" t="s">
        <v>73</v>
      </c>
      <c r="D44" s="13" t="s">
        <v>458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459</v>
      </c>
      <c r="AG44" s="1" t="s">
        <v>117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hidden="1" customHeight="1" x14ac:dyDescent="0.45">
      <c r="A45" s="3">
        <v>45869</v>
      </c>
      <c r="B45" s="14" t="s">
        <v>454</v>
      </c>
      <c r="C45" s="9" t="s">
        <v>73</v>
      </c>
      <c r="D45" s="13" t="s">
        <v>327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459</v>
      </c>
      <c r="AG45" s="1" t="s">
        <v>117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hidden="1" customHeight="1" x14ac:dyDescent="0.45">
      <c r="A46" s="3">
        <v>45869</v>
      </c>
      <c r="B46" s="14" t="s">
        <v>454</v>
      </c>
      <c r="C46" s="9" t="s">
        <v>73</v>
      </c>
      <c r="D46" s="13" t="s">
        <v>329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459</v>
      </c>
      <c r="AG46" s="1" t="s">
        <v>117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hidden="1" customHeight="1" x14ac:dyDescent="0.45">
      <c r="A47" s="3">
        <v>45869</v>
      </c>
      <c r="B47" s="14" t="s">
        <v>454</v>
      </c>
      <c r="C47" s="9" t="s">
        <v>73</v>
      </c>
      <c r="D47" s="13" t="s">
        <v>460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459</v>
      </c>
      <c r="AG47" s="1" t="s">
        <v>117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hidden="1" customHeight="1" x14ac:dyDescent="0.45">
      <c r="A48" s="3">
        <v>45869</v>
      </c>
      <c r="B48" s="14" t="s">
        <v>454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2395</v>
      </c>
      <c r="AC48" s="8">
        <v>2284.9500000000007</v>
      </c>
      <c r="AD48" s="8">
        <v>0</v>
      </c>
      <c r="AE48" s="8">
        <v>0</v>
      </c>
      <c r="AF48" s="8" t="s">
        <v>459</v>
      </c>
      <c r="AG48" s="1" t="s">
        <v>117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172.1125893333334</v>
      </c>
    </row>
    <row r="49" spans="1:56" ht="27.75" hidden="1" customHeight="1" x14ac:dyDescent="0.45">
      <c r="A49" s="3">
        <v>45869</v>
      </c>
      <c r="B49" s="14" t="s">
        <v>454</v>
      </c>
      <c r="C49" s="9" t="s">
        <v>73</v>
      </c>
      <c r="D49" s="13" t="s">
        <v>297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461</v>
      </c>
      <c r="AG49" s="1" t="s">
        <v>117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hidden="1" customHeight="1" x14ac:dyDescent="0.45">
      <c r="A50" s="3">
        <v>45869</v>
      </c>
      <c r="B50" s="14" t="s">
        <v>454</v>
      </c>
      <c r="C50" s="9" t="s">
        <v>73</v>
      </c>
      <c r="D50" s="13" t="s">
        <v>298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461</v>
      </c>
      <c r="AG50" s="1" t="s">
        <v>117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hidden="1" customHeight="1" x14ac:dyDescent="0.45">
      <c r="A51" s="3">
        <v>45869</v>
      </c>
      <c r="B51" s="14" t="s">
        <v>454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461</v>
      </c>
      <c r="AG51" s="1" t="s">
        <v>117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hidden="1" customHeight="1" x14ac:dyDescent="0.45">
      <c r="A52" s="3">
        <v>45869</v>
      </c>
      <c r="B52" s="14" t="s">
        <v>454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461</v>
      </c>
      <c r="AG52" s="1" t="s">
        <v>117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hidden="1" customHeight="1" x14ac:dyDescent="0.45">
      <c r="A53" s="3">
        <v>45869</v>
      </c>
      <c r="B53" s="14" t="s">
        <v>454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461</v>
      </c>
      <c r="AG53" s="1" t="s">
        <v>117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hidden="1" customHeight="1" x14ac:dyDescent="0.45">
      <c r="A54" s="3">
        <v>45869</v>
      </c>
      <c r="B54" s="14" t="s">
        <v>454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462</v>
      </c>
      <c r="AG54" s="1" t="s">
        <v>117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hidden="1" customHeight="1" x14ac:dyDescent="0.45">
      <c r="A55" s="3">
        <v>45869</v>
      </c>
      <c r="B55" s="14" t="s">
        <v>454</v>
      </c>
      <c r="C55" s="9" t="s">
        <v>73</v>
      </c>
      <c r="D55" s="13" t="s">
        <v>361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462</v>
      </c>
      <c r="AG55" s="1" t="s">
        <v>119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hidden="1" customHeight="1" x14ac:dyDescent="0.45">
      <c r="A56" s="3">
        <v>45869</v>
      </c>
      <c r="B56" s="14" t="s">
        <v>454</v>
      </c>
      <c r="C56" s="9" t="s">
        <v>73</v>
      </c>
      <c r="D56" s="13" t="s">
        <v>331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462</v>
      </c>
      <c r="AG56" s="1" t="s">
        <v>119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hidden="1" customHeight="1" x14ac:dyDescent="0.45">
      <c r="A57" s="3">
        <v>45869</v>
      </c>
      <c r="B57" s="14" t="s">
        <v>454</v>
      </c>
      <c r="C57" s="9" t="s">
        <v>73</v>
      </c>
      <c r="D57" s="13" t="s">
        <v>362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462</v>
      </c>
      <c r="AG57" s="1" t="s">
        <v>119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hidden="1" customHeight="1" x14ac:dyDescent="0.45">
      <c r="A58" s="3">
        <v>45869</v>
      </c>
      <c r="B58" s="14" t="s">
        <v>457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176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462</v>
      </c>
      <c r="AG58" s="1" t="s">
        <v>116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394.60593333333333</v>
      </c>
    </row>
    <row r="59" spans="1:56" ht="27.75" hidden="1" customHeight="1" x14ac:dyDescent="0.45">
      <c r="A59" s="3">
        <v>45870</v>
      </c>
      <c r="B59" s="14" t="s">
        <v>471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176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117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1410.0585351111113</v>
      </c>
    </row>
    <row r="60" spans="1:56" ht="27.75" hidden="1" customHeight="1" x14ac:dyDescent="0.45">
      <c r="A60" s="3">
        <v>45870</v>
      </c>
      <c r="B60" s="14" t="s">
        <v>472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176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116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1410.0585351111113</v>
      </c>
    </row>
    <row r="61" spans="1:56" ht="27.75" hidden="1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176</v>
      </c>
      <c r="AA61" s="8">
        <v>146196.04999999999</v>
      </c>
      <c r="AB61" s="8">
        <v>59113.2</v>
      </c>
      <c r="AC61" s="8">
        <v>87082.85</v>
      </c>
      <c r="AD61" s="8">
        <v>0</v>
      </c>
      <c r="AE61" s="8">
        <v>0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178</v>
      </c>
      <c r="BD61" s="56">
        <v>0</v>
      </c>
    </row>
    <row r="62" spans="1:56" ht="27.75" hidden="1" customHeight="1" x14ac:dyDescent="0.45">
      <c r="A62" s="3">
        <v>45874</v>
      </c>
      <c r="B62" s="14" t="s">
        <v>494</v>
      </c>
      <c r="C62" s="9" t="s">
        <v>317</v>
      </c>
      <c r="D62" s="13" t="s">
        <v>484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124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227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116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hidden="1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227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116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228</v>
      </c>
      <c r="BD63" s="56">
        <v>0</v>
      </c>
    </row>
    <row r="64" spans="1:56" ht="27.75" hidden="1" customHeight="1" x14ac:dyDescent="0.45">
      <c r="A64" s="3">
        <v>45874</v>
      </c>
      <c r="B64" s="14" t="s">
        <v>529</v>
      </c>
      <c r="C64" s="9" t="s">
        <v>142</v>
      </c>
      <c r="D64" s="13" t="s">
        <v>485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205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113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200</v>
      </c>
      <c r="BD64" s="56">
        <v>0</v>
      </c>
    </row>
    <row r="65" spans="1:56" ht="27.75" hidden="1" customHeight="1" x14ac:dyDescent="0.45">
      <c r="A65" s="3">
        <v>45796</v>
      </c>
      <c r="B65" s="14" t="s">
        <v>280</v>
      </c>
      <c r="C65" s="9" t="s">
        <v>142</v>
      </c>
      <c r="D65" s="13" t="s">
        <v>275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205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113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200</v>
      </c>
      <c r="BD65" s="56">
        <v>0</v>
      </c>
    </row>
    <row r="66" spans="1:56" ht="27.75" hidden="1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113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116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201</v>
      </c>
      <c r="BD66" s="56">
        <v>0</v>
      </c>
    </row>
    <row r="67" spans="1:56" ht="27.75" hidden="1" customHeight="1" x14ac:dyDescent="0.45">
      <c r="A67" s="3">
        <v>45875</v>
      </c>
      <c r="B67" s="14" t="s">
        <v>522</v>
      </c>
      <c r="C67" s="9" t="s">
        <v>523</v>
      </c>
      <c r="D67" s="13" t="s">
        <v>530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531</v>
      </c>
      <c r="AA67" s="8">
        <v>5378.4500000000007</v>
      </c>
      <c r="AB67" s="8">
        <v>5378.4500000000007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hidden="1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531</v>
      </c>
      <c r="AA68" s="8">
        <v>5378.4500000000007</v>
      </c>
      <c r="AB68" s="8">
        <v>5378.4500000000007</v>
      </c>
      <c r="AC68" s="8">
        <v>0</v>
      </c>
      <c r="AD68" s="8">
        <v>0</v>
      </c>
      <c r="AE68" s="8">
        <v>0</v>
      </c>
      <c r="AF68" s="8" t="s">
        <v>58</v>
      </c>
      <c r="AG68" s="1" t="s">
        <v>117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hidden="1" customHeight="1" x14ac:dyDescent="0.45">
      <c r="A69" s="3">
        <v>45873</v>
      </c>
      <c r="B69" s="14" t="s">
        <v>497</v>
      </c>
      <c r="C69" s="9" t="s">
        <v>108</v>
      </c>
      <c r="D69" s="13" t="s">
        <v>498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3490</v>
      </c>
      <c r="AE69" s="8">
        <v>924.51999999999953</v>
      </c>
      <c r="AF69" s="8" t="s">
        <v>499</v>
      </c>
      <c r="AG69" s="1" t="s">
        <v>117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hidden="1" customHeight="1" x14ac:dyDescent="0.45">
      <c r="A70" s="3">
        <v>45876</v>
      </c>
      <c r="B70" s="14" t="s">
        <v>554</v>
      </c>
      <c r="C70" s="9" t="s">
        <v>108</v>
      </c>
      <c r="D70" s="13" t="s">
        <v>532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4000</v>
      </c>
      <c r="V70" s="10">
        <v>0</v>
      </c>
      <c r="W70" s="10">
        <v>4000</v>
      </c>
      <c r="X70" s="10">
        <v>0</v>
      </c>
      <c r="Y70" s="10">
        <v>4200</v>
      </c>
      <c r="Z70" s="9" t="s">
        <v>80</v>
      </c>
      <c r="AA70" s="8">
        <v>4414.5199999999995</v>
      </c>
      <c r="AB70" s="8">
        <v>4414.5199999999995</v>
      </c>
      <c r="AC70" s="8">
        <v>0</v>
      </c>
      <c r="AD70" s="8">
        <v>0</v>
      </c>
      <c r="AE70" s="8">
        <v>4414.5199999999995</v>
      </c>
      <c r="AF70" s="8" t="s">
        <v>499</v>
      </c>
      <c r="AG70" s="1" t="s">
        <v>117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hidden="1" customHeight="1" x14ac:dyDescent="0.45">
      <c r="A71" s="3">
        <v>45873</v>
      </c>
      <c r="B71" s="14" t="s">
        <v>495</v>
      </c>
      <c r="C71" s="9" t="s">
        <v>300</v>
      </c>
      <c r="D71" s="13" t="s">
        <v>487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21513.800000000003</v>
      </c>
      <c r="AC71" s="8">
        <v>0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hidden="1" customHeight="1" x14ac:dyDescent="0.45">
      <c r="A72" s="3">
        <v>45873</v>
      </c>
      <c r="B72" s="14" t="s">
        <v>496</v>
      </c>
      <c r="C72" s="9" t="s">
        <v>300</v>
      </c>
      <c r="D72" s="13" t="s">
        <v>489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45884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5378.4500000000007</v>
      </c>
      <c r="AB72" s="8">
        <v>5378.4500000000007</v>
      </c>
      <c r="AC72" s="8">
        <v>0</v>
      </c>
      <c r="AD72" s="8">
        <v>0</v>
      </c>
      <c r="AE72" s="8">
        <v>5378.4500000000007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45884</v>
      </c>
      <c r="AK72" s="3">
        <v>45880</v>
      </c>
      <c r="AL72" s="3">
        <v>45873</v>
      </c>
      <c r="AM72" s="3">
        <v>45881</v>
      </c>
      <c r="AN72" s="3">
        <v>45882</v>
      </c>
      <c r="AO72" s="3">
        <v>45883</v>
      </c>
      <c r="AP72" s="3">
        <v>45879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hidden="1" customHeight="1" x14ac:dyDescent="0.45">
      <c r="A73" s="3">
        <v>45874</v>
      </c>
      <c r="B73" s="14" t="s">
        <v>533</v>
      </c>
      <c r="C73" s="9" t="s">
        <v>142</v>
      </c>
      <c r="D73" s="13" t="s">
        <v>239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0</v>
      </c>
      <c r="AE73" s="8">
        <v>10477.5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hidden="1" customHeight="1" x14ac:dyDescent="0.45">
      <c r="A74" s="3">
        <v>45796</v>
      </c>
      <c r="B74" s="14" t="s">
        <v>286</v>
      </c>
      <c r="C74" s="9" t="s">
        <v>142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45887</v>
      </c>
      <c r="U74" s="11">
        <v>614</v>
      </c>
      <c r="V74" s="10">
        <v>0</v>
      </c>
      <c r="W74" s="10">
        <v>614</v>
      </c>
      <c r="X74" s="10">
        <v>0</v>
      </c>
      <c r="Y74" s="10">
        <v>644.70000000000005</v>
      </c>
      <c r="Z74" s="9" t="s">
        <v>80</v>
      </c>
      <c r="AA74" s="8">
        <v>643.31850000000009</v>
      </c>
      <c r="AB74" s="8">
        <v>643.31850000000009</v>
      </c>
      <c r="AC74" s="8">
        <v>0</v>
      </c>
      <c r="AD74" s="8">
        <v>0</v>
      </c>
      <c r="AE74" s="8">
        <v>643.31850000000009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hidden="1" customHeight="1" x14ac:dyDescent="0.45">
      <c r="A75" s="3">
        <v>45874</v>
      </c>
      <c r="B75" s="14" t="s">
        <v>529</v>
      </c>
      <c r="C75" s="9" t="s">
        <v>142</v>
      </c>
      <c r="D75" s="13" t="s">
        <v>188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45887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5139.8424000000005</v>
      </c>
      <c r="AB75" s="8">
        <v>5139.8424000000005</v>
      </c>
      <c r="AC75" s="8">
        <v>0</v>
      </c>
      <c r="AD75" s="8">
        <v>0</v>
      </c>
      <c r="AE75" s="8">
        <v>5139.8424000000005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hidden="1" customHeight="1" x14ac:dyDescent="0.45">
      <c r="A76" s="3">
        <v>45827</v>
      </c>
      <c r="B76" s="14" t="s">
        <v>313</v>
      </c>
      <c r="C76" s="9" t="s">
        <v>142</v>
      </c>
      <c r="D76" s="13" t="s">
        <v>188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45887</v>
      </c>
      <c r="U76" s="11">
        <v>455</v>
      </c>
      <c r="V76" s="10">
        <v>0</v>
      </c>
      <c r="W76" s="10">
        <v>455</v>
      </c>
      <c r="X76" s="10">
        <v>0</v>
      </c>
      <c r="Y76" s="10">
        <v>477.75</v>
      </c>
      <c r="Z76" s="9" t="s">
        <v>80</v>
      </c>
      <c r="AA76" s="8">
        <v>464.01355000000001</v>
      </c>
      <c r="AB76" s="8">
        <v>464.01355000000001</v>
      </c>
      <c r="AC76" s="8">
        <v>0</v>
      </c>
      <c r="AD76" s="8">
        <v>0</v>
      </c>
      <c r="AE76" s="8">
        <v>464.01355000000001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45887</v>
      </c>
      <c r="AK76" s="3">
        <v>45883</v>
      </c>
      <c r="AL76" s="3">
        <v>45876</v>
      </c>
      <c r="AM76" s="3">
        <v>45884</v>
      </c>
      <c r="AN76" s="3">
        <v>45885</v>
      </c>
      <c r="AO76" s="3">
        <v>45886</v>
      </c>
      <c r="AP76" s="3">
        <v>45882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hidden="1" customHeight="1" x14ac:dyDescent="0.45">
      <c r="A77" s="3">
        <v>45874</v>
      </c>
      <c r="B77" s="14" t="s">
        <v>533</v>
      </c>
      <c r="C77" s="9" t="s">
        <v>142</v>
      </c>
      <c r="D77" s="13" t="s">
        <v>490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45888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3044</v>
      </c>
      <c r="AC77" s="8">
        <v>7433.5</v>
      </c>
      <c r="AD77" s="8">
        <v>0</v>
      </c>
      <c r="AE77" s="8">
        <v>10477.5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45888</v>
      </c>
      <c r="AK77" s="3">
        <v>45884</v>
      </c>
      <c r="AL77" s="3">
        <v>45877</v>
      </c>
      <c r="AM77" s="3">
        <v>45885</v>
      </c>
      <c r="AN77" s="3">
        <v>45886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561.64222222222213</v>
      </c>
    </row>
    <row r="78" spans="1:56" ht="27.75" hidden="1" customHeight="1" x14ac:dyDescent="0.45">
      <c r="A78" s="3">
        <v>45873</v>
      </c>
      <c r="B78" s="14" t="s">
        <v>495</v>
      </c>
      <c r="C78" s="9" t="s">
        <v>300</v>
      </c>
      <c r="D78" s="13" t="s">
        <v>486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10756.900000000001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812.74355555555564</v>
      </c>
    </row>
    <row r="79" spans="1:56" ht="27.75" hidden="1" customHeight="1" x14ac:dyDescent="0.45">
      <c r="A79" s="3">
        <v>45873</v>
      </c>
      <c r="B79" s="14" t="s">
        <v>496</v>
      </c>
      <c r="C79" s="9" t="s">
        <v>300</v>
      </c>
      <c r="D79" s="13" t="s">
        <v>488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812.74355555555564</v>
      </c>
    </row>
    <row r="80" spans="1:56" ht="27.75" hidden="1" customHeight="1" x14ac:dyDescent="0.45">
      <c r="A80" s="3">
        <v>45868</v>
      </c>
      <c r="B80" s="14" t="s">
        <v>473</v>
      </c>
      <c r="C80" s="9" t="s">
        <v>300</v>
      </c>
      <c r="D80" s="13" t="s">
        <v>341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hidden="1" customHeight="1" x14ac:dyDescent="0.45">
      <c r="A81" s="3">
        <v>45868</v>
      </c>
      <c r="B81" s="14" t="s">
        <v>473</v>
      </c>
      <c r="C81" s="9" t="s">
        <v>300</v>
      </c>
      <c r="D81" s="13" t="s">
        <v>342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425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hidden="1" customHeight="1" x14ac:dyDescent="0.45">
      <c r="A82" s="3">
        <v>45868</v>
      </c>
      <c r="B82" s="14" t="s">
        <v>473</v>
      </c>
      <c r="C82" s="9" t="s">
        <v>300</v>
      </c>
      <c r="D82" s="13" t="s">
        <v>442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hidden="1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435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hidden="1" customHeight="1" x14ac:dyDescent="0.45">
      <c r="A84" s="3">
        <v>45873</v>
      </c>
      <c r="B84" s="14" t="s">
        <v>504</v>
      </c>
      <c r="C84" s="9" t="s">
        <v>108</v>
      </c>
      <c r="D84" s="13" t="s">
        <v>505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499</v>
      </c>
      <c r="AG84" s="1" t="s">
        <v>117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333.54151111111111</v>
      </c>
    </row>
    <row r="85" spans="1:56" ht="27.75" hidden="1" customHeight="1" x14ac:dyDescent="0.45">
      <c r="A85" s="3">
        <v>45876</v>
      </c>
      <c r="B85" s="14" t="s">
        <v>129</v>
      </c>
      <c r="C85" s="9" t="s">
        <v>108</v>
      </c>
      <c r="D85" s="13" t="s">
        <v>534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499</v>
      </c>
      <c r="AG85" s="1" t="s">
        <v>116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hidden="1" customHeight="1" x14ac:dyDescent="0.45">
      <c r="A86" s="3">
        <v>45876</v>
      </c>
      <c r="B86" s="14" t="s">
        <v>129</v>
      </c>
      <c r="C86" s="9" t="s">
        <v>108</v>
      </c>
      <c r="D86" s="13" t="s">
        <v>535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499</v>
      </c>
      <c r="AG86" s="1" t="s">
        <v>117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250.15613333333337</v>
      </c>
    </row>
    <row r="87" spans="1:56" ht="27.75" hidden="1" customHeight="1" x14ac:dyDescent="0.45">
      <c r="A87" s="3">
        <v>45876</v>
      </c>
      <c r="B87" s="14" t="s">
        <v>129</v>
      </c>
      <c r="C87" s="9" t="s">
        <v>108</v>
      </c>
      <c r="D87" s="13" t="s">
        <v>555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333.54151111111111</v>
      </c>
    </row>
    <row r="88" spans="1:56" ht="27.75" hidden="1" customHeight="1" x14ac:dyDescent="0.45">
      <c r="A88" s="3">
        <v>45876</v>
      </c>
      <c r="B88" s="14" t="s">
        <v>129</v>
      </c>
      <c r="C88" s="9" t="s">
        <v>108</v>
      </c>
      <c r="D88" s="13" t="s">
        <v>556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hidden="1" customHeight="1" x14ac:dyDescent="0.45">
      <c r="A89" s="3">
        <v>45850</v>
      </c>
      <c r="B89" s="14" t="s">
        <v>340</v>
      </c>
      <c r="C89" s="9" t="s">
        <v>108</v>
      </c>
      <c r="D89" s="13" t="s">
        <v>309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333.54151111111111</v>
      </c>
    </row>
    <row r="90" spans="1:56" ht="27.75" hidden="1" customHeight="1" x14ac:dyDescent="0.45">
      <c r="A90" s="3">
        <v>45873</v>
      </c>
      <c r="B90" s="14" t="s">
        <v>502</v>
      </c>
      <c r="C90" s="9" t="s">
        <v>108</v>
      </c>
      <c r="D90" s="13" t="s">
        <v>503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499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333.54151111111111</v>
      </c>
    </row>
    <row r="91" spans="1:56" ht="27.75" hidden="1" customHeight="1" x14ac:dyDescent="0.45">
      <c r="A91" s="3" t="s">
        <v>136</v>
      </c>
      <c r="B91" s="14" t="s">
        <v>136</v>
      </c>
      <c r="C91" s="9" t="s">
        <v>142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7916.333333333333</v>
      </c>
    </row>
    <row r="92" spans="1:56" ht="27.75" hidden="1" customHeight="1" x14ac:dyDescent="0.45">
      <c r="A92" s="3" t="s">
        <v>136</v>
      </c>
      <c r="B92" s="14" t="s">
        <v>136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1667.7075555555555</v>
      </c>
    </row>
    <row r="93" spans="1:56" ht="27.75" hidden="1" customHeight="1" x14ac:dyDescent="0.45">
      <c r="A93" s="3" t="s">
        <v>136</v>
      </c>
      <c r="B93" s="14" t="s">
        <v>136</v>
      </c>
      <c r="C93" s="9" t="s">
        <v>97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1625.4871111111113</v>
      </c>
    </row>
    <row r="94" spans="1:56" ht="27.75" hidden="1" customHeight="1" x14ac:dyDescent="0.45">
      <c r="A94" s="3">
        <v>45877</v>
      </c>
      <c r="B94" s="14" t="s">
        <v>562</v>
      </c>
      <c r="C94" s="9" t="s">
        <v>79</v>
      </c>
      <c r="D94" s="13" t="s">
        <v>563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hidden="1" customHeight="1" x14ac:dyDescent="0.45">
      <c r="A95" s="3">
        <v>45857</v>
      </c>
      <c r="B95" s="14" t="s">
        <v>381</v>
      </c>
      <c r="C95" s="9" t="s">
        <v>142</v>
      </c>
      <c r="D95" s="13" t="s">
        <v>258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hidden="1" customHeight="1" x14ac:dyDescent="0.45">
      <c r="A96" s="3">
        <v>45873</v>
      </c>
      <c r="B96" s="14" t="s">
        <v>500</v>
      </c>
      <c r="C96" s="9" t="s">
        <v>108</v>
      </c>
      <c r="D96" s="13" t="s">
        <v>501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hidden="1" customHeight="1" x14ac:dyDescent="0.45">
      <c r="A97" s="3" t="s">
        <v>136</v>
      </c>
      <c r="B97" s="14" t="s">
        <v>136</v>
      </c>
      <c r="C97" s="9" t="s">
        <v>305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8338.5377777777776</v>
      </c>
    </row>
    <row r="98" spans="1:56" ht="27.75" hidden="1" customHeight="1" x14ac:dyDescent="0.45">
      <c r="A98" s="3">
        <v>45825</v>
      </c>
      <c r="B98" s="14" t="s">
        <v>303</v>
      </c>
      <c r="C98" s="9" t="s">
        <v>142</v>
      </c>
      <c r="D98" s="13" t="s">
        <v>277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205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hidden="1" customHeight="1" x14ac:dyDescent="0.45">
      <c r="A99" s="3">
        <v>45825</v>
      </c>
      <c r="B99" s="14" t="s">
        <v>304</v>
      </c>
      <c r="C99" s="9" t="s">
        <v>142</v>
      </c>
      <c r="D99" s="13" t="s">
        <v>259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267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hidden="1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hidden="1" customHeight="1" x14ac:dyDescent="0.45">
      <c r="A101" s="3">
        <v>45796</v>
      </c>
      <c r="B101" s="14" t="s">
        <v>281</v>
      </c>
      <c r="C101" s="9" t="s">
        <v>142</v>
      </c>
      <c r="D101" s="13" t="s">
        <v>276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hidden="1" customHeight="1" x14ac:dyDescent="0.45">
      <c r="A102" s="3">
        <v>45796</v>
      </c>
      <c r="B102" s="14" t="s">
        <v>283</v>
      </c>
      <c r="C102" s="9" t="s">
        <v>142</v>
      </c>
      <c r="D102" s="13" t="s">
        <v>278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hidden="1" customHeight="1" x14ac:dyDescent="0.45">
      <c r="A103" s="3">
        <v>45796</v>
      </c>
      <c r="B103" s="14" t="s">
        <v>284</v>
      </c>
      <c r="C103" s="9" t="s">
        <v>142</v>
      </c>
      <c r="D103" s="13" t="s">
        <v>132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hidden="1" customHeight="1" x14ac:dyDescent="0.45">
      <c r="A104" s="3">
        <v>45850</v>
      </c>
      <c r="B104" s="14" t="s">
        <v>336</v>
      </c>
      <c r="C104" s="9" t="s">
        <v>108</v>
      </c>
      <c r="D104" s="13" t="s">
        <v>337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250.15613333333337</v>
      </c>
    </row>
    <row r="105" spans="1:56" ht="27.75" hidden="1" customHeight="1" x14ac:dyDescent="0.45">
      <c r="A105" s="3">
        <v>45782</v>
      </c>
      <c r="B105" s="14" t="s">
        <v>274</v>
      </c>
      <c r="C105" s="9" t="s">
        <v>79</v>
      </c>
      <c r="D105" s="13" t="s">
        <v>264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833.85377777777774</v>
      </c>
    </row>
    <row r="106" spans="1:56" ht="27.75" hidden="1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hidden="1" customHeight="1" x14ac:dyDescent="0.45">
      <c r="A107" s="3">
        <v>45674</v>
      </c>
      <c r="B107" s="14" t="s">
        <v>241</v>
      </c>
      <c r="C107" s="9" t="s">
        <v>142</v>
      </c>
      <c r="D107" s="13" t="s">
        <v>240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205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255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hidden="1" customHeight="1" x14ac:dyDescent="0.45">
      <c r="A108" s="3">
        <v>45611</v>
      </c>
      <c r="B108" s="14" t="s">
        <v>204</v>
      </c>
      <c r="C108" s="9" t="s">
        <v>142</v>
      </c>
      <c r="D108" s="13" t="s">
        <v>203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hidden="1" customHeight="1" x14ac:dyDescent="0.45">
      <c r="A109" s="3">
        <v>45523</v>
      </c>
      <c r="B109" s="14" t="s">
        <v>185</v>
      </c>
      <c r="C109" s="9" t="s">
        <v>142</v>
      </c>
      <c r="D109" s="13" t="s">
        <v>183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hidden="1" customHeight="1" x14ac:dyDescent="0.45">
      <c r="A110" s="3">
        <v>45523</v>
      </c>
      <c r="B110" s="14" t="s">
        <v>185</v>
      </c>
      <c r="C110" s="9" t="s">
        <v>142</v>
      </c>
      <c r="D110" s="13" t="s">
        <v>184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hidden="1" customHeight="1" x14ac:dyDescent="0.45">
      <c r="A111" s="3">
        <v>45810</v>
      </c>
      <c r="B111" s="14" t="s">
        <v>296</v>
      </c>
      <c r="C111" s="9" t="s">
        <v>79</v>
      </c>
      <c r="D111" s="13" t="s">
        <v>234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hidden="1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hidden="1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hidden="1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hidden="1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hidden="1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hidden="1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402757.68445000012</v>
      </c>
      <c r="AB118" s="8">
        <v>55489.964450000014</v>
      </c>
      <c r="AC118" s="8">
        <v>347267.72000000003</v>
      </c>
      <c r="AD118" s="8">
        <v>3490</v>
      </c>
      <c r="AE118" s="8">
        <v>399267.68445000012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hidden="1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hidden="1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hidden="1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117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hidden="1" customHeight="1" x14ac:dyDescent="0.45">
      <c r="A122" s="3">
        <v>45874</v>
      </c>
      <c r="B122" s="14" t="s">
        <v>536</v>
      </c>
      <c r="C122" s="9" t="s">
        <v>142</v>
      </c>
      <c r="D122" s="13" t="s">
        <v>302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hidden="1" customHeight="1" x14ac:dyDescent="0.45">
      <c r="A123" s="3">
        <v>45862</v>
      </c>
      <c r="B123" s="14" t="s">
        <v>431</v>
      </c>
      <c r="C123" s="9" t="s">
        <v>85</v>
      </c>
      <c r="D123" s="13" t="s">
        <v>417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hidden="1" customHeight="1" x14ac:dyDescent="0.45">
      <c r="A124" s="3">
        <v>45862</v>
      </c>
      <c r="B124" s="14" t="s">
        <v>432</v>
      </c>
      <c r="C124" s="9" t="s">
        <v>85</v>
      </c>
      <c r="D124" s="13" t="s">
        <v>322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hidden="1" customHeight="1" x14ac:dyDescent="0.45">
      <c r="A125" s="3">
        <v>45862</v>
      </c>
      <c r="B125" s="14" t="s">
        <v>433</v>
      </c>
      <c r="C125" s="9" t="s">
        <v>85</v>
      </c>
      <c r="D125" s="13" t="s">
        <v>418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hidden="1" customHeight="1" x14ac:dyDescent="0.45">
      <c r="A126" s="3">
        <v>45862</v>
      </c>
      <c r="B126" s="14" t="s">
        <v>433</v>
      </c>
      <c r="C126" s="9" t="s">
        <v>85</v>
      </c>
      <c r="D126" s="13" t="s">
        <v>421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hidden="1" customHeight="1" x14ac:dyDescent="0.45">
      <c r="A127" s="3">
        <v>45862</v>
      </c>
      <c r="B127" s="14" t="s">
        <v>434</v>
      </c>
      <c r="C127" s="9" t="s">
        <v>85</v>
      </c>
      <c r="D127" s="13" t="s">
        <v>419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hidden="1" customHeight="1" x14ac:dyDescent="0.45">
      <c r="A128" s="3">
        <v>45862</v>
      </c>
      <c r="B128" s="14" t="s">
        <v>434</v>
      </c>
      <c r="C128" s="9" t="s">
        <v>85</v>
      </c>
      <c r="D128" s="13" t="s">
        <v>420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hidden="1" customHeight="1" x14ac:dyDescent="0.45">
      <c r="A129" s="3">
        <v>45877</v>
      </c>
      <c r="B129" s="14" t="s">
        <v>129</v>
      </c>
      <c r="C129" s="9" t="s">
        <v>373</v>
      </c>
      <c r="D129" s="13" t="s">
        <v>564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hidden="1" customHeight="1" x14ac:dyDescent="0.45">
      <c r="A130" s="3">
        <v>45870</v>
      </c>
      <c r="B130" s="14" t="s">
        <v>467</v>
      </c>
      <c r="C130" s="9" t="s">
        <v>85</v>
      </c>
      <c r="D130" s="13" t="s">
        <v>445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273</v>
      </c>
      <c r="AG130" s="1" t="s">
        <v>116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hidden="1" customHeight="1" x14ac:dyDescent="0.45">
      <c r="A131" s="3">
        <v>45870</v>
      </c>
      <c r="B131" s="14" t="s">
        <v>467</v>
      </c>
      <c r="C131" s="9" t="s">
        <v>85</v>
      </c>
      <c r="D131" s="13" t="s">
        <v>446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hidden="1" customHeight="1" x14ac:dyDescent="0.45">
      <c r="A132" s="3" t="s">
        <v>136</v>
      </c>
      <c r="B132" s="14" t="s">
        <v>136</v>
      </c>
      <c r="C132" s="9" t="s">
        <v>142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205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109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23987</v>
      </c>
      <c r="AC132" s="8">
        <v>154130.5</v>
      </c>
      <c r="AD132" s="8">
        <v>0</v>
      </c>
      <c r="AE132" s="8">
        <v>0</v>
      </c>
      <c r="AF132" s="8" t="s">
        <v>220</v>
      </c>
      <c r="AG132" s="1" t="s">
        <v>116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11782.420444444444</v>
      </c>
    </row>
    <row r="133" spans="1:56" ht="27.75" hidden="1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184906.87469250005</v>
      </c>
      <c r="AC133" s="8">
        <v>154130.5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hidden="1" customHeight="1" x14ac:dyDescent="0.45">
      <c r="A134" s="3">
        <v>45876</v>
      </c>
      <c r="B134" s="14" t="s">
        <v>553</v>
      </c>
      <c r="C134" s="9" t="s">
        <v>175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41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10500</v>
      </c>
      <c r="V134" s="10">
        <v>10500</v>
      </c>
      <c r="W134" s="10">
        <v>0</v>
      </c>
      <c r="X134" s="10">
        <v>0</v>
      </c>
      <c r="Y134" s="10">
        <v>0</v>
      </c>
      <c r="Z134" s="9" t="s">
        <v>131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544</v>
      </c>
      <c r="AG134" s="1" t="s">
        <v>116</v>
      </c>
      <c r="AH134" s="1" t="s">
        <v>545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hidden="1" customHeight="1" x14ac:dyDescent="0.45">
      <c r="A135" s="3">
        <v>0</v>
      </c>
      <c r="B135" s="14" t="s">
        <v>129</v>
      </c>
      <c r="C135" s="9" t="s">
        <v>565</v>
      </c>
      <c r="D135" s="13" t="s">
        <v>59</v>
      </c>
      <c r="E135" s="9">
        <v>21</v>
      </c>
      <c r="F135" s="9">
        <v>40</v>
      </c>
      <c r="G135" s="9" t="s">
        <v>60</v>
      </c>
      <c r="H135" s="9">
        <v>0</v>
      </c>
      <c r="I135" s="9">
        <v>73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42</v>
      </c>
      <c r="O135" s="9">
        <v>40</v>
      </c>
      <c r="P135" s="10">
        <v>45.591857203199993</v>
      </c>
      <c r="Q135" s="10">
        <v>0</v>
      </c>
      <c r="R135" s="10">
        <v>45.591857203199993</v>
      </c>
      <c r="S135" s="9" t="s">
        <v>71</v>
      </c>
      <c r="T135" s="12">
        <v>45883</v>
      </c>
      <c r="U135" s="11">
        <v>2000</v>
      </c>
      <c r="V135" s="10">
        <v>0</v>
      </c>
      <c r="W135" s="10">
        <v>2000</v>
      </c>
      <c r="X135" s="10">
        <v>0</v>
      </c>
      <c r="Y135" s="10">
        <v>0</v>
      </c>
      <c r="Z135" s="9" t="s">
        <v>131</v>
      </c>
      <c r="AA135" s="8">
        <v>2319.0200000000004</v>
      </c>
      <c r="AB135" s="8">
        <v>2319.0200000000004</v>
      </c>
      <c r="AC135" s="8">
        <v>0</v>
      </c>
      <c r="AD135" s="8">
        <v>0</v>
      </c>
      <c r="AE135" s="8">
        <v>0</v>
      </c>
      <c r="AF135" s="8" t="s">
        <v>544</v>
      </c>
      <c r="AG135" s="1" t="s">
        <v>116</v>
      </c>
      <c r="AH135" s="1" t="s">
        <v>545</v>
      </c>
      <c r="AI135" s="1">
        <v>2</v>
      </c>
      <c r="AJ135" s="3">
        <v>45883</v>
      </c>
      <c r="AK135" s="3">
        <v>0</v>
      </c>
      <c r="AL135" s="3">
        <v>0</v>
      </c>
      <c r="AM135" s="3">
        <v>0</v>
      </c>
      <c r="AN135" s="3">
        <v>0</v>
      </c>
      <c r="AO135" s="3">
        <v>45881</v>
      </c>
      <c r="AP135" s="3">
        <v>45878</v>
      </c>
      <c r="AQ135" s="3">
        <v>45882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hidden="1" customHeight="1" x14ac:dyDescent="0.45">
      <c r="A136" s="3">
        <v>45876</v>
      </c>
      <c r="B136" s="14" t="s">
        <v>557</v>
      </c>
      <c r="C136" s="9" t="s">
        <v>214</v>
      </c>
      <c r="D136" s="13" t="s">
        <v>507</v>
      </c>
      <c r="E136" s="9">
        <v>21</v>
      </c>
      <c r="F136" s="9">
        <v>34</v>
      </c>
      <c r="G136" s="9" t="s">
        <v>60</v>
      </c>
      <c r="H136" s="9">
        <v>0</v>
      </c>
      <c r="I136" s="9">
        <v>60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36</v>
      </c>
      <c r="O136" s="9">
        <v>40</v>
      </c>
      <c r="P136" s="10">
        <v>390.78734745599991</v>
      </c>
      <c r="Q136" s="10">
        <v>0</v>
      </c>
      <c r="R136" s="10">
        <v>390.78734745599991</v>
      </c>
      <c r="S136" s="9" t="s">
        <v>67</v>
      </c>
      <c r="T136" s="12">
        <v>45889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131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544</v>
      </c>
      <c r="AG136" s="1" t="s">
        <v>116</v>
      </c>
      <c r="AH136" s="1" t="s">
        <v>72</v>
      </c>
      <c r="AI136" s="1">
        <v>3</v>
      </c>
      <c r="AJ136" s="3">
        <v>45889</v>
      </c>
      <c r="AK136" s="3">
        <v>0</v>
      </c>
      <c r="AL136" s="3">
        <v>45879</v>
      </c>
      <c r="AM136" s="3">
        <v>45886</v>
      </c>
      <c r="AN136" s="3">
        <v>45887</v>
      </c>
      <c r="AO136" s="3">
        <v>45887</v>
      </c>
      <c r="AP136" s="3">
        <v>45884</v>
      </c>
      <c r="AQ136" s="3">
        <v>45888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 t="s">
        <v>508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hidden="1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131</v>
      </c>
      <c r="AA137" s="8">
        <v>22156.420000000002</v>
      </c>
      <c r="AB137" s="8">
        <v>22156.420000000002</v>
      </c>
      <c r="AC137" s="8">
        <v>0</v>
      </c>
      <c r="AD137" s="8">
        <v>0</v>
      </c>
      <c r="AE137" s="8">
        <v>0</v>
      </c>
      <c r="AF137" s="8" t="s">
        <v>58</v>
      </c>
      <c r="AG137" s="1" t="s">
        <v>116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45867</v>
      </c>
      <c r="B138" s="14" t="s">
        <v>440</v>
      </c>
      <c r="C138" s="9" t="s">
        <v>325</v>
      </c>
      <c r="D138" s="13" t="s">
        <v>441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45882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133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hidden="1" customHeight="1" x14ac:dyDescent="0.45">
      <c r="A139" s="3">
        <v>45870</v>
      </c>
      <c r="B139" s="14" t="s">
        <v>474</v>
      </c>
      <c r="C139" s="9" t="s">
        <v>79</v>
      </c>
      <c r="D139" s="13" t="s">
        <v>475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3100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hidden="1" customHeight="1" x14ac:dyDescent="0.45">
      <c r="A140" s="3">
        <v>45870</v>
      </c>
      <c r="B140" s="14" t="s">
        <v>476</v>
      </c>
      <c r="C140" s="9" t="s">
        <v>79</v>
      </c>
      <c r="D140" s="13" t="s">
        <v>477</v>
      </c>
      <c r="E140" s="9">
        <v>21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68.387785804799989</v>
      </c>
      <c r="Q140" s="10">
        <v>0</v>
      </c>
      <c r="R140" s="10">
        <v>68.387785804799989</v>
      </c>
      <c r="S140" s="9" t="s">
        <v>67</v>
      </c>
      <c r="T140" s="12">
        <v>45882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121</v>
      </c>
      <c r="AA140" s="8">
        <v>3478.5300000000007</v>
      </c>
      <c r="AB140" s="8">
        <v>3478.5300000000007</v>
      </c>
      <c r="AC140" s="8">
        <v>0</v>
      </c>
      <c r="AD140" s="8">
        <v>3478.5300000000007</v>
      </c>
      <c r="AE140" s="8">
        <v>0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45871</v>
      </c>
      <c r="B141" s="14" t="s">
        <v>480</v>
      </c>
      <c r="C141" s="9" t="s">
        <v>79</v>
      </c>
      <c r="D141" s="13" t="s">
        <v>481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125.37760730879998</v>
      </c>
      <c r="Q141" s="10">
        <v>0</v>
      </c>
      <c r="R141" s="10">
        <v>125.37760730879998</v>
      </c>
      <c r="S141" s="9" t="s">
        <v>67</v>
      </c>
      <c r="T141" s="12">
        <v>45882</v>
      </c>
      <c r="U141" s="11">
        <v>5500</v>
      </c>
      <c r="V141" s="10">
        <v>0</v>
      </c>
      <c r="W141" s="10">
        <v>5500</v>
      </c>
      <c r="X141" s="10">
        <v>0</v>
      </c>
      <c r="Y141" s="10">
        <v>5775</v>
      </c>
      <c r="Z141" s="9" t="s">
        <v>121</v>
      </c>
      <c r="AA141" s="8">
        <v>6377.3050000000003</v>
      </c>
      <c r="AB141" s="8">
        <v>6377.3050000000003</v>
      </c>
      <c r="AC141" s="8">
        <v>0</v>
      </c>
      <c r="AD141" s="8">
        <v>6377.3050000000003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45882</v>
      </c>
      <c r="AK141" s="3">
        <v>45878</v>
      </c>
      <c r="AL141" s="3">
        <v>45872</v>
      </c>
      <c r="AM141" s="3">
        <v>45879</v>
      </c>
      <c r="AN141" s="3">
        <v>45880</v>
      </c>
      <c r="AO141" s="3">
        <v>45880</v>
      </c>
      <c r="AP141" s="3">
        <v>45877</v>
      </c>
      <c r="AQ141" s="3">
        <v>45881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448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10000</v>
      </c>
      <c r="V142" s="10">
        <v>0</v>
      </c>
      <c r="W142" s="10">
        <v>10000</v>
      </c>
      <c r="X142" s="10">
        <v>10500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450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810</v>
      </c>
      <c r="Y143" s="10">
        <v>4399.5</v>
      </c>
      <c r="Z143" s="9" t="s">
        <v>121</v>
      </c>
      <c r="AA143" s="8">
        <v>4732.4981550000011</v>
      </c>
      <c r="AB143" s="8">
        <v>4732.4981550000011</v>
      </c>
      <c r="AC143" s="8">
        <v>0</v>
      </c>
      <c r="AD143" s="8">
        <v>4732.4981550000011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5450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425</v>
      </c>
      <c r="AG144" s="1" t="s">
        <v>116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452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5000</v>
      </c>
      <c r="V145" s="10">
        <v>5000</v>
      </c>
      <c r="W145" s="10">
        <v>0</v>
      </c>
      <c r="X145" s="10">
        <v>5500</v>
      </c>
      <c r="Y145" s="10">
        <v>0</v>
      </c>
      <c r="Z145" s="9" t="s">
        <v>121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425</v>
      </c>
      <c r="AG145" s="1" t="s">
        <v>116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45869</v>
      </c>
      <c r="B146" s="14" t="s">
        <v>468</v>
      </c>
      <c r="C146" s="9" t="s">
        <v>112</v>
      </c>
      <c r="D146" s="13" t="s">
        <v>453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10000</v>
      </c>
      <c r="V146" s="10">
        <v>10000</v>
      </c>
      <c r="W146" s="10">
        <v>0</v>
      </c>
      <c r="X146" s="10">
        <v>10500</v>
      </c>
      <c r="Y146" s="10">
        <v>0</v>
      </c>
      <c r="Z146" s="9" t="s">
        <v>121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449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45874</v>
      </c>
      <c r="B147" s="14" t="s">
        <v>510</v>
      </c>
      <c r="C147" s="9" t="s">
        <v>108</v>
      </c>
      <c r="D147" s="13" t="s">
        <v>511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0</v>
      </c>
      <c r="Q147" s="10">
        <v>0</v>
      </c>
      <c r="R147" s="10">
        <v>0</v>
      </c>
      <c r="S147" s="9" t="s">
        <v>67</v>
      </c>
      <c r="T147" s="12">
        <v>45883</v>
      </c>
      <c r="U147" s="11">
        <v>3000</v>
      </c>
      <c r="V147" s="10">
        <v>3000</v>
      </c>
      <c r="W147" s="10">
        <v>0</v>
      </c>
      <c r="X147" s="10">
        <v>3100</v>
      </c>
      <c r="Y147" s="10">
        <v>0</v>
      </c>
      <c r="Z147" s="9" t="s">
        <v>121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45882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45876</v>
      </c>
      <c r="B148" s="14" t="s">
        <v>129</v>
      </c>
      <c r="C148" s="9" t="s">
        <v>108</v>
      </c>
      <c r="D148" s="13" t="s">
        <v>546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90</v>
      </c>
      <c r="M148" s="10">
        <v>22</v>
      </c>
      <c r="N148" s="9">
        <v>40</v>
      </c>
      <c r="O148" s="9">
        <v>40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45884</v>
      </c>
      <c r="U148" s="11">
        <v>4000</v>
      </c>
      <c r="V148" s="10">
        <v>4000</v>
      </c>
      <c r="W148" s="10">
        <v>0</v>
      </c>
      <c r="X148" s="10">
        <v>4100</v>
      </c>
      <c r="Y148" s="10">
        <v>0</v>
      </c>
      <c r="Z148" s="9" t="s">
        <v>121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45884</v>
      </c>
      <c r="AK148" s="3">
        <v>45880</v>
      </c>
      <c r="AL148" s="3">
        <v>45874</v>
      </c>
      <c r="AM148" s="3">
        <v>45881</v>
      </c>
      <c r="AN148" s="3">
        <v>45882</v>
      </c>
      <c r="AO148" s="3">
        <v>45882</v>
      </c>
      <c r="AP148" s="3">
        <v>45879</v>
      </c>
      <c r="AQ148" s="3">
        <v>45883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45876</v>
      </c>
      <c r="B149" s="14" t="s">
        <v>129</v>
      </c>
      <c r="C149" s="9" t="s">
        <v>411</v>
      </c>
      <c r="D149" s="13" t="s">
        <v>537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45892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121</v>
      </c>
      <c r="AA149" s="8">
        <v>21513.800000000003</v>
      </c>
      <c r="AB149" s="8">
        <v>21513.800000000003</v>
      </c>
      <c r="AC149" s="8">
        <v>0</v>
      </c>
      <c r="AD149" s="8">
        <v>21513.800000000003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45892</v>
      </c>
      <c r="AK149" s="3">
        <v>45888</v>
      </c>
      <c r="AL149" s="3">
        <v>45882</v>
      </c>
      <c r="AM149" s="3">
        <v>45889</v>
      </c>
      <c r="AN149" s="3">
        <v>45890</v>
      </c>
      <c r="AO149" s="3">
        <v>45890</v>
      </c>
      <c r="AP149" s="3">
        <v>45887</v>
      </c>
      <c r="AQ149" s="3">
        <v>45891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45876</v>
      </c>
      <c r="B150" s="14" t="s">
        <v>129</v>
      </c>
      <c r="C150" s="9" t="s">
        <v>411</v>
      </c>
      <c r="D150" s="13" t="s">
        <v>412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217.10408191999997</v>
      </c>
      <c r="Q150" s="10">
        <v>0</v>
      </c>
      <c r="R150" s="10">
        <v>217.10408191999997</v>
      </c>
      <c r="S150" s="9" t="s">
        <v>71</v>
      </c>
      <c r="T150" s="12">
        <v>45892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10756.900000000001</v>
      </c>
      <c r="AB150" s="8">
        <v>10756.900000000001</v>
      </c>
      <c r="AC150" s="8">
        <v>0</v>
      </c>
      <c r="AD150" s="8">
        <v>10756.900000000001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45892</v>
      </c>
      <c r="AK150" s="3">
        <v>45888</v>
      </c>
      <c r="AL150" s="3">
        <v>45882</v>
      </c>
      <c r="AM150" s="3">
        <v>45889</v>
      </c>
      <c r="AN150" s="3">
        <v>45890</v>
      </c>
      <c r="AO150" s="3">
        <v>45890</v>
      </c>
      <c r="AP150" s="3">
        <v>45887</v>
      </c>
      <c r="AQ150" s="3">
        <v>45891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45876</v>
      </c>
      <c r="B151" s="14" t="s">
        <v>129</v>
      </c>
      <c r="C151" s="9" t="s">
        <v>108</v>
      </c>
      <c r="D151" s="13" t="s">
        <v>558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71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559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121</v>
      </c>
      <c r="AA152" s="8">
        <v>3310.89</v>
      </c>
      <c r="AB152" s="8">
        <v>3310.89</v>
      </c>
      <c r="AC152" s="8">
        <v>0</v>
      </c>
      <c r="AD152" s="8">
        <v>3310.89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45876</v>
      </c>
      <c r="B153" s="14" t="s">
        <v>129</v>
      </c>
      <c r="C153" s="9" t="s">
        <v>108</v>
      </c>
      <c r="D153" s="13" t="s">
        <v>560</v>
      </c>
      <c r="E153" s="9">
        <v>21</v>
      </c>
      <c r="F153" s="9">
        <v>40</v>
      </c>
      <c r="G153" s="9" t="s">
        <v>60</v>
      </c>
      <c r="H153" s="9" t="s">
        <v>66</v>
      </c>
      <c r="I153" s="9">
        <v>108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42</v>
      </c>
      <c r="O153" s="9">
        <v>40</v>
      </c>
      <c r="P153" s="10">
        <v>113.97964300799998</v>
      </c>
      <c r="Q153" s="10">
        <v>0</v>
      </c>
      <c r="R153" s="10">
        <v>113.97964300799998</v>
      </c>
      <c r="S153" s="9" t="s">
        <v>71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121</v>
      </c>
      <c r="AA153" s="8">
        <v>5797.55</v>
      </c>
      <c r="AB153" s="8">
        <v>5797.55</v>
      </c>
      <c r="AC153" s="8">
        <v>0</v>
      </c>
      <c r="AD153" s="8">
        <v>5797.55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112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45925</v>
      </c>
      <c r="U154" s="11">
        <v>100000</v>
      </c>
      <c r="V154" s="10">
        <v>0</v>
      </c>
      <c r="W154" s="10">
        <v>100000</v>
      </c>
      <c r="X154" s="10">
        <v>0</v>
      </c>
      <c r="Y154" s="10">
        <v>105000</v>
      </c>
      <c r="Z154" s="9" t="s">
        <v>121</v>
      </c>
      <c r="AA154" s="8">
        <v>107569.00000000001</v>
      </c>
      <c r="AB154" s="8">
        <v>107569.00000000001</v>
      </c>
      <c r="AC154" s="8">
        <v>0</v>
      </c>
      <c r="AD154" s="8">
        <v>107569.00000000001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45925</v>
      </c>
      <c r="AK154" s="3">
        <v>45921</v>
      </c>
      <c r="AL154" s="3">
        <v>45915</v>
      </c>
      <c r="AM154" s="3">
        <v>45922</v>
      </c>
      <c r="AN154" s="3">
        <v>45923</v>
      </c>
      <c r="AO154" s="3">
        <v>45923</v>
      </c>
      <c r="AP154" s="3">
        <v>45920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121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hidden="1" customHeight="1" x14ac:dyDescent="0.45">
      <c r="A156" s="3">
        <v>45854</v>
      </c>
      <c r="B156" s="14" t="s">
        <v>368</v>
      </c>
      <c r="C156" s="9" t="s">
        <v>79</v>
      </c>
      <c r="D156" s="13" t="s">
        <v>369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hidden="1" customHeight="1" x14ac:dyDescent="0.45">
      <c r="A157" s="3">
        <v>45854</v>
      </c>
      <c r="B157" s="14" t="s">
        <v>370</v>
      </c>
      <c r="C157" s="9" t="s">
        <v>79</v>
      </c>
      <c r="D157" s="13" t="s">
        <v>371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45826</v>
      </c>
      <c r="B158" s="14" t="s">
        <v>310</v>
      </c>
      <c r="C158" s="9" t="s">
        <v>108</v>
      </c>
      <c r="D158" s="13" t="s">
        <v>292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163.47937368575995</v>
      </c>
      <c r="Q158" s="10">
        <v>0</v>
      </c>
      <c r="R158" s="10">
        <v>163.47937368575995</v>
      </c>
      <c r="S158" s="9" t="s">
        <v>67</v>
      </c>
      <c r="T158" s="12" t="s">
        <v>63</v>
      </c>
      <c r="U158" s="11">
        <v>8000</v>
      </c>
      <c r="V158" s="10">
        <v>470</v>
      </c>
      <c r="W158" s="10">
        <v>7530</v>
      </c>
      <c r="X158" s="10">
        <v>0</v>
      </c>
      <c r="Y158" s="10">
        <v>7906.5</v>
      </c>
      <c r="Z158" s="9" t="s">
        <v>121</v>
      </c>
      <c r="AA158" s="8">
        <v>8310.3338999999996</v>
      </c>
      <c r="AB158" s="8">
        <v>0</v>
      </c>
      <c r="AC158" s="8">
        <v>8310.3338999999996</v>
      </c>
      <c r="AD158" s="8">
        <v>0</v>
      </c>
      <c r="AE158" s="8">
        <v>8310.3338999999996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597.62381186199991</v>
      </c>
    </row>
    <row r="159" spans="1:56" ht="27.75" customHeight="1" x14ac:dyDescent="0.45">
      <c r="A159" s="3">
        <v>45628</v>
      </c>
      <c r="B159" s="14" t="s">
        <v>209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8000</v>
      </c>
      <c r="V159" s="10">
        <v>0</v>
      </c>
      <c r="W159" s="10">
        <v>8000</v>
      </c>
      <c r="X159" s="10">
        <v>0</v>
      </c>
      <c r="Y159" s="10">
        <v>8400</v>
      </c>
      <c r="Z159" s="9" t="s">
        <v>121</v>
      </c>
      <c r="AA159" s="8">
        <v>8605.52</v>
      </c>
      <c r="AB159" s="8">
        <v>0</v>
      </c>
      <c r="AC159" s="8">
        <v>8605.52</v>
      </c>
      <c r="AD159" s="8">
        <v>0</v>
      </c>
      <c r="AE159" s="8">
        <v>8605.52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230</v>
      </c>
      <c r="AZ159" s="2">
        <v>0</v>
      </c>
      <c r="BA159" s="2">
        <v>0</v>
      </c>
      <c r="BB159" s="2">
        <v>0</v>
      </c>
      <c r="BC159" s="1" t="s">
        <v>122</v>
      </c>
      <c r="BD159" s="56">
        <v>618.85162826666658</v>
      </c>
    </row>
    <row r="160" spans="1:56" ht="27.75" customHeight="1" x14ac:dyDescent="0.45">
      <c r="A160" s="3">
        <v>45631</v>
      </c>
      <c r="B160" s="14" t="s">
        <v>212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231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>
        <v>45631</v>
      </c>
      <c r="B161" s="14" t="s">
        <v>213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232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hidden="1" customHeight="1" x14ac:dyDescent="0.45">
      <c r="A162" s="3">
        <v>45066</v>
      </c>
      <c r="B162" s="14" t="s">
        <v>127</v>
      </c>
      <c r="C162" s="9" t="s">
        <v>79</v>
      </c>
      <c r="D162" s="13" t="s">
        <v>126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396.82856033333326</v>
      </c>
    </row>
    <row r="163" spans="1:56" ht="27.75" hidden="1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121</v>
      </c>
      <c r="AA163" s="8">
        <v>241249.76705500003</v>
      </c>
      <c r="AB163" s="8">
        <v>177771.90315500001</v>
      </c>
      <c r="AC163" s="8">
        <v>63477.863900000004</v>
      </c>
      <c r="AD163" s="8">
        <v>177771.90315500001</v>
      </c>
      <c r="AE163" s="8">
        <v>63477.863900000004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123</v>
      </c>
      <c r="BD163" s="56">
        <v>0</v>
      </c>
    </row>
    <row r="164" spans="1:56" ht="27.75" hidden="1" customHeight="1" x14ac:dyDescent="0.45">
      <c r="A164" s="3">
        <v>45860</v>
      </c>
      <c r="B164" s="14" t="s">
        <v>406</v>
      </c>
      <c r="C164" s="9" t="s">
        <v>407</v>
      </c>
      <c r="D164" s="13" t="s">
        <v>416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117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hidden="1" customHeight="1" x14ac:dyDescent="0.45">
      <c r="A165" s="3">
        <v>45875</v>
      </c>
      <c r="B165" s="14" t="s">
        <v>538</v>
      </c>
      <c r="C165" s="9" t="s">
        <v>407</v>
      </c>
      <c r="D165" s="13" t="s">
        <v>513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45887</v>
      </c>
      <c r="AK165" s="3">
        <v>45883</v>
      </c>
      <c r="AL165" s="3">
        <v>45877</v>
      </c>
      <c r="AM165" s="3">
        <v>45884</v>
      </c>
      <c r="AN165" s="3">
        <v>45885</v>
      </c>
      <c r="AO165" s="3">
        <v>45885</v>
      </c>
      <c r="AP165" s="3">
        <v>45882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hidden="1" customHeight="1" x14ac:dyDescent="0.45">
      <c r="A166" s="3">
        <v>45875</v>
      </c>
      <c r="B166" s="14" t="s">
        <v>538</v>
      </c>
      <c r="C166" s="9" t="s">
        <v>407</v>
      </c>
      <c r="D166" s="13" t="s">
        <v>539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117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hidden="1" customHeight="1" x14ac:dyDescent="0.45">
      <c r="A167" s="3">
        <v>45875</v>
      </c>
      <c r="B167" s="14" t="s">
        <v>540</v>
      </c>
      <c r="C167" s="9" t="s">
        <v>407</v>
      </c>
      <c r="D167" s="13" t="s">
        <v>541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45901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5000</v>
      </c>
      <c r="AC167" s="8">
        <v>518.14999999999964</v>
      </c>
      <c r="AD167" s="8">
        <v>0</v>
      </c>
      <c r="AE167" s="8">
        <v>5518.15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45901</v>
      </c>
      <c r="AK167" s="3">
        <v>45897</v>
      </c>
      <c r="AL167" s="3">
        <v>45891</v>
      </c>
      <c r="AM167" s="3">
        <v>45898</v>
      </c>
      <c r="AN167" s="3">
        <v>45899</v>
      </c>
      <c r="AO167" s="3">
        <v>45899</v>
      </c>
      <c r="AP167" s="3">
        <v>45896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38.731712499999972</v>
      </c>
    </row>
    <row r="168" spans="1:56" ht="27.75" hidden="1" customHeight="1" x14ac:dyDescent="0.45">
      <c r="A168" s="3">
        <v>45875</v>
      </c>
      <c r="B168" s="14" t="s">
        <v>540</v>
      </c>
      <c r="C168" s="9" t="s">
        <v>407</v>
      </c>
      <c r="D168" s="13" t="s">
        <v>542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45931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116</v>
      </c>
      <c r="AH168" s="1" t="s">
        <v>68</v>
      </c>
      <c r="AI168" s="1">
        <v>4</v>
      </c>
      <c r="AJ168" s="3">
        <v>45931</v>
      </c>
      <c r="AK168" s="3">
        <v>45927</v>
      </c>
      <c r="AL168" s="3">
        <v>45921</v>
      </c>
      <c r="AM168" s="3">
        <v>45928</v>
      </c>
      <c r="AN168" s="3">
        <v>45929</v>
      </c>
      <c r="AO168" s="3">
        <v>45929</v>
      </c>
      <c r="AP168" s="3">
        <v>45926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412.4817124999999</v>
      </c>
    </row>
    <row r="169" spans="1:56" ht="27.75" hidden="1" customHeight="1" x14ac:dyDescent="0.45">
      <c r="A169" s="3" t="s">
        <v>136</v>
      </c>
      <c r="B169" s="14" t="s">
        <v>136</v>
      </c>
      <c r="C169" s="9" t="s">
        <v>229</v>
      </c>
      <c r="D169" s="13" t="s">
        <v>229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26403</v>
      </c>
      <c r="AC169" s="8">
        <v>3353.1000000000022</v>
      </c>
      <c r="AD169" s="8">
        <v>0</v>
      </c>
      <c r="AE169" s="8">
        <v>0</v>
      </c>
      <c r="AF169" s="8">
        <v>0</v>
      </c>
      <c r="AG169" s="1" t="s">
        <v>117</v>
      </c>
      <c r="AH169" s="1" t="s">
        <v>74</v>
      </c>
      <c r="AI169" s="1">
        <v>2</v>
      </c>
      <c r="AJ169" s="3">
        <v>45899</v>
      </c>
      <c r="AK169" s="3">
        <v>0</v>
      </c>
      <c r="AL169" s="3">
        <v>45890</v>
      </c>
      <c r="AM169" s="3">
        <v>45897</v>
      </c>
      <c r="AN169" s="3">
        <v>45898</v>
      </c>
      <c r="AO169" s="3">
        <v>45898</v>
      </c>
      <c r="AP169" s="3">
        <v>45894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250.64422500000012</v>
      </c>
    </row>
    <row r="170" spans="1:56" ht="27.75" hidden="1" customHeight="1" x14ac:dyDescent="0.45">
      <c r="A170" s="3" t="s">
        <v>136</v>
      </c>
      <c r="B170" s="14" t="s">
        <v>136</v>
      </c>
      <c r="C170" s="9" t="s">
        <v>235</v>
      </c>
      <c r="D170" s="13" t="s">
        <v>61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37</v>
      </c>
      <c r="O170" s="9">
        <v>50</v>
      </c>
      <c r="P170" s="10">
        <v>821.54158271999995</v>
      </c>
      <c r="Q170" s="10">
        <v>0</v>
      </c>
      <c r="R170" s="10">
        <v>821.54158271999995</v>
      </c>
      <c r="S170" s="9" t="s">
        <v>124</v>
      </c>
      <c r="T170" s="12">
        <v>45895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0</v>
      </c>
      <c r="AC170" s="8">
        <v>29756.100000000002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72</v>
      </c>
      <c r="AI170" s="1">
        <v>3</v>
      </c>
      <c r="AJ170" s="3">
        <v>45895</v>
      </c>
      <c r="AK170" s="3">
        <v>0</v>
      </c>
      <c r="AL170" s="3">
        <v>45885</v>
      </c>
      <c r="AM170" s="3">
        <v>45892</v>
      </c>
      <c r="AN170" s="3">
        <v>45893</v>
      </c>
      <c r="AO170" s="3">
        <v>45893</v>
      </c>
      <c r="AP170" s="3">
        <v>45890</v>
      </c>
      <c r="AQ170" s="3">
        <v>45894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2224.2684750000003</v>
      </c>
    </row>
    <row r="171" spans="1:56" ht="27.75" hidden="1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83</v>
      </c>
      <c r="AA171" s="8">
        <v>87102.950000000012</v>
      </c>
      <c r="AB171" s="8">
        <v>47957.45</v>
      </c>
      <c r="AC171" s="8">
        <v>39145.5</v>
      </c>
      <c r="AD171" s="8">
        <v>1715</v>
      </c>
      <c r="AE171" s="8">
        <v>25875.75</v>
      </c>
      <c r="AF171" s="8" t="s">
        <v>58</v>
      </c>
      <c r="AG171" s="1" t="s">
        <v>61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hidden="1" customHeight="1" x14ac:dyDescent="0.45">
      <c r="A172" s="3">
        <v>45874</v>
      </c>
      <c r="B172" s="14" t="s">
        <v>514</v>
      </c>
      <c r="C172" s="9" t="s">
        <v>515</v>
      </c>
      <c r="D172" s="13" t="s">
        <v>492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45889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181</v>
      </c>
      <c r="AA172" s="8">
        <v>9918.7000000000007</v>
      </c>
      <c r="AB172" s="8">
        <v>2600</v>
      </c>
      <c r="AC172" s="8">
        <v>7318.7000000000007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45889</v>
      </c>
      <c r="AK172" s="3">
        <v>0</v>
      </c>
      <c r="AL172" s="3">
        <v>45880</v>
      </c>
      <c r="AM172" s="3">
        <v>45887</v>
      </c>
      <c r="AN172" s="3">
        <v>45888</v>
      </c>
      <c r="AO172" s="3">
        <v>45888</v>
      </c>
      <c r="AP172" s="3">
        <v>45884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590.60282622222223</v>
      </c>
    </row>
    <row r="173" spans="1:56" ht="27.75" hidden="1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179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181</v>
      </c>
      <c r="AA173" s="8">
        <v>9918.7000000000007</v>
      </c>
      <c r="AB173" s="8">
        <v>2600</v>
      </c>
      <c r="AC173" s="8">
        <v>7318.7000000000007</v>
      </c>
      <c r="AD173" s="8">
        <v>0</v>
      </c>
      <c r="AE173" s="8">
        <v>0</v>
      </c>
      <c r="AF173" s="8">
        <v>0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0</v>
      </c>
    </row>
    <row r="174" spans="1:56" ht="27.75" hidden="1" customHeight="1" x14ac:dyDescent="0.45">
      <c r="A174" s="3" t="s">
        <v>136</v>
      </c>
      <c r="B174" s="14" t="s">
        <v>136</v>
      </c>
      <c r="C174" s="9" t="s">
        <v>229</v>
      </c>
      <c r="D174" s="13" t="s">
        <v>61</v>
      </c>
      <c r="E174" s="9">
        <v>23</v>
      </c>
      <c r="F174" s="9">
        <v>34</v>
      </c>
      <c r="G174" s="9" t="s">
        <v>343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 t="s">
        <v>63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344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119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800.41704844444439</v>
      </c>
    </row>
    <row r="175" spans="1:56" ht="27.75" hidden="1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34</v>
      </c>
      <c r="G175" s="9" t="s">
        <v>343</v>
      </c>
      <c r="H175" s="9">
        <v>0</v>
      </c>
      <c r="I175" s="9">
        <v>68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344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 t="s">
        <v>58</v>
      </c>
      <c r="AG175" s="1" t="s">
        <v>116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0</v>
      </c>
    </row>
    <row r="176" spans="1:56" ht="27.75" hidden="1" customHeight="1" x14ac:dyDescent="0.45">
      <c r="A176" s="3">
        <v>45727</v>
      </c>
      <c r="B176" s="14" t="s">
        <v>260</v>
      </c>
      <c r="C176" s="9" t="s">
        <v>112</v>
      </c>
      <c r="D176" s="13" t="s">
        <v>59</v>
      </c>
      <c r="E176" s="9">
        <v>23</v>
      </c>
      <c r="F176" s="9">
        <v>40</v>
      </c>
      <c r="G176" s="9" t="s">
        <v>60</v>
      </c>
      <c r="H176" s="9" t="s">
        <v>66</v>
      </c>
      <c r="I176" s="9">
        <v>125</v>
      </c>
      <c r="J176" s="9" t="s">
        <v>57</v>
      </c>
      <c r="K176" s="9">
        <v>5</v>
      </c>
      <c r="L176" s="9" t="s">
        <v>205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1000</v>
      </c>
      <c r="V176" s="10">
        <v>0</v>
      </c>
      <c r="W176" s="10">
        <v>1000</v>
      </c>
      <c r="X176" s="10">
        <v>0</v>
      </c>
      <c r="Y176" s="10">
        <v>0</v>
      </c>
      <c r="Z176" s="9" t="s">
        <v>224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226</v>
      </c>
      <c r="AG176" s="1" t="s">
        <v>116</v>
      </c>
      <c r="AH176" s="1" t="s">
        <v>149</v>
      </c>
      <c r="AI176" s="1">
        <v>2</v>
      </c>
      <c r="AJ176" s="3" t="s">
        <v>63</v>
      </c>
      <c r="AK176" s="3" t="e">
        <v>#VALUE!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146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7.75" hidden="1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85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224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58</v>
      </c>
      <c r="AG177" s="1" t="s">
        <v>116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225</v>
      </c>
      <c r="BD177" s="56">
        <v>0</v>
      </c>
    </row>
    <row r="178" spans="1:56" ht="27.75" hidden="1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23.642634521087999</v>
      </c>
      <c r="Q178" s="10">
        <v>0</v>
      </c>
      <c r="R178" s="10">
        <v>23.642634521087999</v>
      </c>
      <c r="S178" s="9" t="s">
        <v>385</v>
      </c>
      <c r="T178" s="12">
        <v>45883</v>
      </c>
      <c r="U178" s="11">
        <v>50000</v>
      </c>
      <c r="V178" s="10">
        <v>49274</v>
      </c>
      <c r="W178" s="10">
        <v>726</v>
      </c>
      <c r="X178" s="10">
        <v>54279</v>
      </c>
      <c r="Y178" s="10">
        <v>0</v>
      </c>
      <c r="Z178" s="9" t="s">
        <v>99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72</v>
      </c>
      <c r="AI178" s="1">
        <v>3</v>
      </c>
      <c r="AJ178" s="3">
        <v>45883</v>
      </c>
      <c r="AK178" s="3">
        <v>0</v>
      </c>
      <c r="AL178" s="3">
        <v>45873</v>
      </c>
      <c r="AM178" s="3">
        <v>45880</v>
      </c>
      <c r="AN178" s="3">
        <v>45881</v>
      </c>
      <c r="AO178" s="3">
        <v>45881</v>
      </c>
      <c r="AP178" s="3">
        <v>45878</v>
      </c>
      <c r="AQ178" s="3">
        <v>45882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478</v>
      </c>
      <c r="AZ178" s="2">
        <v>0</v>
      </c>
      <c r="BA178" s="2">
        <v>0</v>
      </c>
      <c r="BB178" s="2">
        <v>0</v>
      </c>
      <c r="BC178" s="1" t="s">
        <v>114</v>
      </c>
      <c r="BD178" s="56">
        <v>0</v>
      </c>
    </row>
    <row r="179" spans="1:56" ht="27.75" hidden="1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1628.2806143999999</v>
      </c>
      <c r="Q179" s="10">
        <v>0</v>
      </c>
      <c r="R179" s="10">
        <v>1628.2806143999999</v>
      </c>
      <c r="S179" s="9" t="s">
        <v>385</v>
      </c>
      <c r="T179" s="12">
        <v>45887</v>
      </c>
      <c r="U179" s="11">
        <v>50000</v>
      </c>
      <c r="V179" s="10">
        <v>0</v>
      </c>
      <c r="W179" s="10">
        <v>50000</v>
      </c>
      <c r="X179" s="10">
        <v>0</v>
      </c>
      <c r="Y179" s="10">
        <v>52500</v>
      </c>
      <c r="Z179" s="9" t="s">
        <v>99</v>
      </c>
      <c r="AA179" s="8">
        <v>53784.500000000007</v>
      </c>
      <c r="AB179" s="8">
        <v>31767</v>
      </c>
      <c r="AC179" s="8">
        <v>22017.500000000007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45887</v>
      </c>
      <c r="AK179" s="3">
        <v>0</v>
      </c>
      <c r="AL179" s="3">
        <v>45877</v>
      </c>
      <c r="AM179" s="3">
        <v>45884</v>
      </c>
      <c r="AN179" s="3">
        <v>45885</v>
      </c>
      <c r="AO179" s="3">
        <v>45885</v>
      </c>
      <c r="AP179" s="3">
        <v>45882</v>
      </c>
      <c r="AQ179" s="3">
        <v>45886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479</v>
      </c>
      <c r="AZ179" s="2">
        <v>0</v>
      </c>
      <c r="BA179" s="2">
        <v>0</v>
      </c>
      <c r="BB179" s="2">
        <v>0</v>
      </c>
      <c r="BC179" s="1" t="s">
        <v>114</v>
      </c>
      <c r="BD179" s="56">
        <v>2820.5212576388899</v>
      </c>
    </row>
    <row r="180" spans="1:56" ht="27.75" hidden="1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3256.5612287999998</v>
      </c>
      <c r="Q180" s="10">
        <v>0</v>
      </c>
      <c r="R180" s="10">
        <v>3256.5612287999998</v>
      </c>
      <c r="S180" s="9" t="s">
        <v>385</v>
      </c>
      <c r="T180" s="12">
        <v>45920</v>
      </c>
      <c r="U180" s="11">
        <v>100000</v>
      </c>
      <c r="V180" s="10">
        <v>0</v>
      </c>
      <c r="W180" s="10">
        <v>100000</v>
      </c>
      <c r="X180" s="10">
        <v>0</v>
      </c>
      <c r="Y180" s="10">
        <v>105000</v>
      </c>
      <c r="Z180" s="9" t="s">
        <v>99</v>
      </c>
      <c r="AA180" s="8">
        <v>107569.00000000001</v>
      </c>
      <c r="AB180" s="8">
        <v>0</v>
      </c>
      <c r="AC180" s="8">
        <v>107569.00000000001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45920</v>
      </c>
      <c r="AK180" s="3">
        <v>0</v>
      </c>
      <c r="AL180" s="3">
        <v>45910</v>
      </c>
      <c r="AM180" s="3">
        <v>45917</v>
      </c>
      <c r="AN180" s="3">
        <v>45918</v>
      </c>
      <c r="AO180" s="3">
        <v>45918</v>
      </c>
      <c r="AP180" s="3">
        <v>45915</v>
      </c>
      <c r="AQ180" s="3">
        <v>45919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13779.977343611114</v>
      </c>
    </row>
    <row r="181" spans="1:56" ht="27.75" hidden="1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11003.203948644863</v>
      </c>
      <c r="Q181" s="10">
        <v>0</v>
      </c>
      <c r="R181" s="10">
        <v>11003.203948644863</v>
      </c>
      <c r="S181" s="9" t="s">
        <v>385</v>
      </c>
      <c r="T181" s="12" t="s">
        <v>63</v>
      </c>
      <c r="U181" s="11">
        <v>337878</v>
      </c>
      <c r="V181" s="10">
        <v>0</v>
      </c>
      <c r="W181" s="10">
        <v>337878</v>
      </c>
      <c r="X181" s="10">
        <v>0</v>
      </c>
      <c r="Y181" s="10">
        <v>354771.9</v>
      </c>
      <c r="Z181" s="9" t="s">
        <v>99</v>
      </c>
      <c r="AA181" s="8">
        <v>363451.98582000006</v>
      </c>
      <c r="AB181" s="8">
        <v>0</v>
      </c>
      <c r="AC181" s="8">
        <v>363451.98582000006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46559.511849046357</v>
      </c>
    </row>
    <row r="182" spans="1:56" ht="27.75" hidden="1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99</v>
      </c>
      <c r="AA182" s="8">
        <v>524805.48582000006</v>
      </c>
      <c r="AB182" s="8">
        <v>31767</v>
      </c>
      <c r="AC182" s="8">
        <v>493038.48582000006</v>
      </c>
      <c r="AD182" s="8">
        <v>0</v>
      </c>
      <c r="AE182" s="8">
        <v>0</v>
      </c>
      <c r="AF182" s="8" t="s">
        <v>58</v>
      </c>
      <c r="AG182" s="1" t="s">
        <v>116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115</v>
      </c>
      <c r="BD182" s="56">
        <v>0</v>
      </c>
    </row>
    <row r="183" spans="1:56" ht="27.75" hidden="1" customHeight="1" x14ac:dyDescent="0.45">
      <c r="A183" s="3" t="s">
        <v>136</v>
      </c>
      <c r="B183" s="14" t="s">
        <v>136</v>
      </c>
      <c r="C183" s="9" t="s">
        <v>186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229.14349009919997</v>
      </c>
      <c r="Q183" s="10">
        <v>0</v>
      </c>
      <c r="R183" s="10">
        <v>229.14349009919997</v>
      </c>
      <c r="S183" s="9" t="s">
        <v>192</v>
      </c>
      <c r="T183" s="12">
        <v>45899</v>
      </c>
      <c r="U183" s="11">
        <v>8000</v>
      </c>
      <c r="V183" s="10">
        <v>0</v>
      </c>
      <c r="W183" s="10">
        <v>8000</v>
      </c>
      <c r="X183" s="10">
        <v>0</v>
      </c>
      <c r="Y183" s="10">
        <v>8400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72</v>
      </c>
      <c r="AI183" s="1">
        <v>3</v>
      </c>
      <c r="AJ183" s="3">
        <v>45899</v>
      </c>
      <c r="AK183" s="3">
        <v>0</v>
      </c>
      <c r="AL183" s="3">
        <v>45889</v>
      </c>
      <c r="AM183" s="3">
        <v>45896</v>
      </c>
      <c r="AN183" s="3">
        <v>45897</v>
      </c>
      <c r="AO183" s="3">
        <v>45897</v>
      </c>
      <c r="AP183" s="3">
        <v>45894</v>
      </c>
      <c r="AQ183" s="3">
        <v>45898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624.52598</v>
      </c>
    </row>
    <row r="184" spans="1:56" ht="27.75" hidden="1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 t="s">
        <v>58</v>
      </c>
      <c r="AG184" s="1" t="s">
        <v>116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0</v>
      </c>
    </row>
    <row r="185" spans="1:56" ht="27.75" hidden="1" customHeight="1" x14ac:dyDescent="0.45">
      <c r="A185" s="3">
        <v>45874</v>
      </c>
      <c r="B185" s="14" t="s">
        <v>543</v>
      </c>
      <c r="C185" s="9" t="s">
        <v>516</v>
      </c>
      <c r="D185" s="13" t="s">
        <v>517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140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518</v>
      </c>
      <c r="T185" s="12">
        <v>45883</v>
      </c>
      <c r="U185" s="11">
        <v>10000</v>
      </c>
      <c r="V185" s="10">
        <v>192</v>
      </c>
      <c r="W185" s="10">
        <v>9808</v>
      </c>
      <c r="X185" s="10">
        <v>0</v>
      </c>
      <c r="Y185" s="10">
        <v>10298.4</v>
      </c>
      <c r="Z185" s="9" t="s">
        <v>150</v>
      </c>
      <c r="AA185" s="8">
        <v>12194.58064</v>
      </c>
      <c r="AB185" s="8">
        <v>12194.58064</v>
      </c>
      <c r="AC185" s="8">
        <v>0</v>
      </c>
      <c r="AD185" s="8">
        <v>12194.58064</v>
      </c>
      <c r="AE185" s="8">
        <v>0</v>
      </c>
      <c r="AF185" s="8" t="s">
        <v>499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 t="s">
        <v>519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hidden="1" customHeight="1" x14ac:dyDescent="0.45">
      <c r="A186" s="3">
        <v>45873</v>
      </c>
      <c r="B186" s="14" t="s">
        <v>561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>
        <v>45880</v>
      </c>
      <c r="U186" s="11">
        <v>10000</v>
      </c>
      <c r="V186" s="10">
        <v>10500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>
        <v>45880</v>
      </c>
      <c r="AK186" s="3">
        <v>0</v>
      </c>
      <c r="AL186" s="3">
        <v>0</v>
      </c>
      <c r="AM186" s="3">
        <v>0</v>
      </c>
      <c r="AN186" s="3">
        <v>0</v>
      </c>
      <c r="AO186" s="3">
        <v>45879</v>
      </c>
      <c r="AP186" s="3">
        <v>45875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12194.58064</v>
      </c>
      <c r="AB187" s="8">
        <v>12194.58064</v>
      </c>
      <c r="AC187" s="8">
        <v>0</v>
      </c>
      <c r="AD187" s="8">
        <v>12194.58064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hidden="1" customHeight="1" x14ac:dyDescent="0.45">
      <c r="A188" s="3" t="s">
        <v>136</v>
      </c>
      <c r="B188" s="14" t="s">
        <v>136</v>
      </c>
      <c r="C188" s="9" t="s">
        <v>110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45925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77</v>
      </c>
      <c r="AI188" s="1">
        <v>1</v>
      </c>
      <c r="AJ188" s="3">
        <v>45925</v>
      </c>
      <c r="AK188" s="3">
        <v>0</v>
      </c>
      <c r="AL188" s="3">
        <v>0</v>
      </c>
      <c r="AM188" s="3">
        <v>0</v>
      </c>
      <c r="AN188" s="3">
        <v>0</v>
      </c>
      <c r="AO188" s="3">
        <v>45924</v>
      </c>
      <c r="AP188" s="3">
        <v>45920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hidden="1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61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207</v>
      </c>
      <c r="BD189" s="56">
        <v>0</v>
      </c>
    </row>
    <row r="190" spans="1:56" ht="27.75" hidden="1" customHeight="1" x14ac:dyDescent="0.45">
      <c r="A190" s="3">
        <v>45832</v>
      </c>
      <c r="B190" s="14" t="s">
        <v>311</v>
      </c>
      <c r="C190" s="9" t="s">
        <v>110</v>
      </c>
      <c r="D190" s="13" t="s">
        <v>147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45883</v>
      </c>
      <c r="U190" s="11">
        <v>20000</v>
      </c>
      <c r="V190" s="10">
        <v>20000</v>
      </c>
      <c r="W190" s="10">
        <v>0</v>
      </c>
      <c r="X190" s="10">
        <v>21970</v>
      </c>
      <c r="Y190" s="10">
        <v>0</v>
      </c>
      <c r="Z190" s="9" t="s">
        <v>88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226</v>
      </c>
      <c r="AG190" s="1" t="s">
        <v>116</v>
      </c>
      <c r="AH190" s="1" t="s">
        <v>75</v>
      </c>
      <c r="AI190" s="1">
        <v>4</v>
      </c>
      <c r="AJ190" s="3">
        <v>45883</v>
      </c>
      <c r="AK190" s="3">
        <v>45879</v>
      </c>
      <c r="AL190" s="3">
        <v>45872</v>
      </c>
      <c r="AM190" s="3">
        <v>45880</v>
      </c>
      <c r="AN190" s="3">
        <v>45881</v>
      </c>
      <c r="AO190" s="3">
        <v>45882</v>
      </c>
      <c r="AP190" s="3">
        <v>45878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520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hidden="1" customHeight="1" x14ac:dyDescent="0.45">
      <c r="A191" s="3">
        <v>45861</v>
      </c>
      <c r="B191" s="14" t="s">
        <v>424</v>
      </c>
      <c r="C191" s="9" t="s">
        <v>110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45887</v>
      </c>
      <c r="U191" s="11">
        <v>15000</v>
      </c>
      <c r="V191" s="10">
        <v>8828</v>
      </c>
      <c r="W191" s="10">
        <v>6172</v>
      </c>
      <c r="X191" s="10">
        <v>0</v>
      </c>
      <c r="Y191" s="10">
        <v>0</v>
      </c>
      <c r="Z191" s="9" t="s">
        <v>88</v>
      </c>
      <c r="AA191" s="8">
        <v>7673.8327599999993</v>
      </c>
      <c r="AB191" s="8">
        <v>7673.8327599999993</v>
      </c>
      <c r="AC191" s="8">
        <v>0</v>
      </c>
      <c r="AD191" s="8">
        <v>7673.8327599999993</v>
      </c>
      <c r="AE191" s="8">
        <v>0</v>
      </c>
      <c r="AF191" s="8" t="s">
        <v>226</v>
      </c>
      <c r="AG191" s="1" t="s">
        <v>116</v>
      </c>
      <c r="AH191" s="1" t="s">
        <v>149</v>
      </c>
      <c r="AI191" s="1">
        <v>2</v>
      </c>
      <c r="AJ191" s="3">
        <v>45887</v>
      </c>
      <c r="AK191" s="3">
        <v>45885</v>
      </c>
      <c r="AL191" s="3">
        <v>0</v>
      </c>
      <c r="AM191" s="3">
        <v>0</v>
      </c>
      <c r="AN191" s="3">
        <v>0</v>
      </c>
      <c r="AO191" s="3">
        <v>45886</v>
      </c>
      <c r="AP191" s="3">
        <v>45882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146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hidden="1" customHeight="1" x14ac:dyDescent="0.45">
      <c r="A192" s="3" t="s">
        <v>136</v>
      </c>
      <c r="B192" s="14" t="s">
        <v>136</v>
      </c>
      <c r="C192" s="9" t="s">
        <v>110</v>
      </c>
      <c r="D192" s="13" t="s">
        <v>61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45925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88</v>
      </c>
      <c r="AA192" s="8">
        <v>37299.899999999994</v>
      </c>
      <c r="AB192" s="8">
        <v>37299.899999999994</v>
      </c>
      <c r="AC192" s="8">
        <v>0</v>
      </c>
      <c r="AD192" s="8">
        <v>0</v>
      </c>
      <c r="AE192" s="8">
        <v>37299.899999999994</v>
      </c>
      <c r="AF192" s="8">
        <v>0</v>
      </c>
      <c r="AG192" s="1" t="s">
        <v>118</v>
      </c>
      <c r="AH192" s="1" t="s">
        <v>75</v>
      </c>
      <c r="AI192" s="1">
        <v>4</v>
      </c>
      <c r="AJ192" s="3">
        <v>45925</v>
      </c>
      <c r="AK192" s="3">
        <v>45921</v>
      </c>
      <c r="AL192" s="3">
        <v>45914</v>
      </c>
      <c r="AM192" s="3">
        <v>45922</v>
      </c>
      <c r="AN192" s="3">
        <v>45923</v>
      </c>
      <c r="AO192" s="3">
        <v>45924</v>
      </c>
      <c r="AP192" s="3">
        <v>45920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hidden="1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120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88</v>
      </c>
      <c r="AA193" s="8">
        <v>44973.732759999992</v>
      </c>
      <c r="AB193" s="8">
        <v>44973.732759999992</v>
      </c>
      <c r="AC193" s="8">
        <v>0</v>
      </c>
      <c r="AD193" s="8">
        <v>7673.8327599999993</v>
      </c>
      <c r="AE193" s="8">
        <v>37299.899999999994</v>
      </c>
      <c r="AF193" s="8" t="s">
        <v>58</v>
      </c>
      <c r="AG193" s="1" t="s">
        <v>117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hidden="1" customHeight="1" x14ac:dyDescent="0.45">
      <c r="A194" s="3">
        <v>45857</v>
      </c>
      <c r="B194" s="14" t="s">
        <v>391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45883</v>
      </c>
      <c r="U194" s="11">
        <v>34000</v>
      </c>
      <c r="V194" s="10">
        <v>32500</v>
      </c>
      <c r="W194" s="10">
        <v>1500</v>
      </c>
      <c r="X194" s="10">
        <v>34283</v>
      </c>
      <c r="Y194" s="10">
        <v>0</v>
      </c>
      <c r="Z194" s="9" t="s">
        <v>128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45883</v>
      </c>
      <c r="AK194" s="3">
        <v>0</v>
      </c>
      <c r="AL194" s="3">
        <v>45874</v>
      </c>
      <c r="AM194" s="3">
        <v>45881</v>
      </c>
      <c r="AN194" s="3">
        <v>45882</v>
      </c>
      <c r="AO194" s="3">
        <v>45882</v>
      </c>
      <c r="AP194" s="3">
        <v>45878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7.75" hidden="1" customHeight="1" x14ac:dyDescent="0.45">
      <c r="A195" s="3">
        <v>0</v>
      </c>
      <c r="B195" s="14" t="s">
        <v>129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45897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128</v>
      </c>
      <c r="AA195" s="8">
        <v>59372.5</v>
      </c>
      <c r="AB195" s="8">
        <v>14023</v>
      </c>
      <c r="AC195" s="8">
        <v>45349.5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45897</v>
      </c>
      <c r="AK195" s="3">
        <v>0</v>
      </c>
      <c r="AL195" s="3">
        <v>45888</v>
      </c>
      <c r="AM195" s="3">
        <v>45895</v>
      </c>
      <c r="AN195" s="3">
        <v>45896</v>
      </c>
      <c r="AO195" s="3">
        <v>45896</v>
      </c>
      <c r="AP195" s="3">
        <v>45892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5096.7799166666673</v>
      </c>
    </row>
    <row r="196" spans="1:56" ht="27.75" hidden="1" customHeight="1" x14ac:dyDescent="0.45">
      <c r="A196" s="3" t="s">
        <v>136</v>
      </c>
      <c r="B196" s="14" t="s">
        <v>136</v>
      </c>
      <c r="C196" s="9" t="s">
        <v>110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45925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128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149</v>
      </c>
      <c r="AI196" s="1">
        <v>2</v>
      </c>
      <c r="AJ196" s="3">
        <v>45925</v>
      </c>
      <c r="AK196" s="3">
        <v>45923</v>
      </c>
      <c r="AL196" s="3">
        <v>0</v>
      </c>
      <c r="AM196" s="3">
        <v>0</v>
      </c>
      <c r="AN196" s="3">
        <v>0</v>
      </c>
      <c r="AO196" s="3">
        <v>45924</v>
      </c>
      <c r="AP196" s="3">
        <v>45920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761.48529722222236</v>
      </c>
    </row>
    <row r="197" spans="1:56" ht="27.75" hidden="1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128</v>
      </c>
      <c r="AA197" s="8">
        <v>66147.95</v>
      </c>
      <c r="AB197" s="8">
        <v>14023</v>
      </c>
      <c r="AC197" s="8">
        <v>52124.95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153</v>
      </c>
      <c r="BD197" s="56">
        <v>0</v>
      </c>
    </row>
  </sheetData>
  <autoFilter ref="A5:BD197" xr:uid="{00000000-0009-0000-0000-000000000000}">
    <filterColumn colId="4">
      <filters>
        <filter val="21"/>
      </filters>
    </filterColumn>
    <filterColumn colId="7">
      <filters>
        <filter val="ใส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6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5BDE-2D75-45DB-8D7A-28D6FCB35445}">
  <sheetPr>
    <tabColor rgb="FFFFFF00"/>
  </sheetPr>
  <dimension ref="A1:BD202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45877</v>
      </c>
      <c r="E3" s="82" t="s">
        <v>52</v>
      </c>
      <c r="F3" s="82"/>
      <c r="G3" s="83">
        <v>10.09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526</v>
      </c>
      <c r="C20" s="9" t="s">
        <v>257</v>
      </c>
      <c r="D20" s="13" t="s">
        <v>549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312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45878</v>
      </c>
      <c r="U27" s="11">
        <v>5000</v>
      </c>
      <c r="V27" s="10">
        <v>4923</v>
      </c>
      <c r="W27" s="10">
        <v>77</v>
      </c>
      <c r="X27" s="10">
        <v>5250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393</v>
      </c>
      <c r="AG27" s="1" t="s">
        <v>116</v>
      </c>
      <c r="AH27" s="1" t="s">
        <v>74</v>
      </c>
      <c r="AI27" s="1">
        <v>2</v>
      </c>
      <c r="AJ27" s="3">
        <v>45878</v>
      </c>
      <c r="AK27" s="3">
        <v>0</v>
      </c>
      <c r="AL27" s="3">
        <v>45869</v>
      </c>
      <c r="AM27" s="3">
        <v>45876</v>
      </c>
      <c r="AN27" s="3">
        <v>45877</v>
      </c>
      <c r="AO27" s="3">
        <v>45877</v>
      </c>
      <c r="AP27" s="3">
        <v>45873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346</v>
      </c>
      <c r="C28" s="9" t="s">
        <v>73</v>
      </c>
      <c r="D28" s="13" t="s">
        <v>347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45878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366</v>
      </c>
      <c r="AG28" s="1" t="s">
        <v>116</v>
      </c>
      <c r="AH28" s="1" t="s">
        <v>74</v>
      </c>
      <c r="AI28" s="1">
        <v>2</v>
      </c>
      <c r="AJ28" s="3">
        <v>45878</v>
      </c>
      <c r="AK28" s="3">
        <v>0</v>
      </c>
      <c r="AL28" s="3">
        <v>45869</v>
      </c>
      <c r="AM28" s="3">
        <v>45876</v>
      </c>
      <c r="AN28" s="3">
        <v>45877</v>
      </c>
      <c r="AO28" s="3">
        <v>45877</v>
      </c>
      <c r="AP28" s="3">
        <v>45873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299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399</v>
      </c>
      <c r="AG29" s="1" t="s">
        <v>119</v>
      </c>
      <c r="AH29" s="1" t="s">
        <v>74</v>
      </c>
      <c r="AI29" s="1">
        <v>2</v>
      </c>
      <c r="AJ29" s="3">
        <v>45878</v>
      </c>
      <c r="AK29" s="3">
        <v>0</v>
      </c>
      <c r="AL29" s="3">
        <v>45869</v>
      </c>
      <c r="AM29" s="3">
        <v>45876</v>
      </c>
      <c r="AN29" s="3">
        <v>45877</v>
      </c>
      <c r="AO29" s="3">
        <v>45877</v>
      </c>
      <c r="AP29" s="3">
        <v>45873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197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45878</v>
      </c>
      <c r="U30" s="11">
        <v>10000</v>
      </c>
      <c r="V30" s="10">
        <v>10000</v>
      </c>
      <c r="W30" s="10">
        <v>0</v>
      </c>
      <c r="X30" s="10">
        <v>10500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399</v>
      </c>
      <c r="AG30" s="1" t="s">
        <v>118</v>
      </c>
      <c r="AH30" s="1" t="s">
        <v>74</v>
      </c>
      <c r="AI30" s="1">
        <v>2</v>
      </c>
      <c r="AJ30" s="3">
        <v>45878</v>
      </c>
      <c r="AK30" s="3">
        <v>0</v>
      </c>
      <c r="AL30" s="3">
        <v>45869</v>
      </c>
      <c r="AM30" s="3">
        <v>45876</v>
      </c>
      <c r="AN30" s="3">
        <v>45877</v>
      </c>
      <c r="AO30" s="3">
        <v>45877</v>
      </c>
      <c r="AP30" s="3">
        <v>45873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396</v>
      </c>
      <c r="C31" s="9" t="s">
        <v>73</v>
      </c>
      <c r="D31" s="13" t="s">
        <v>297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45878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402</v>
      </c>
      <c r="AG31" s="1" t="s">
        <v>116</v>
      </c>
      <c r="AH31" s="1" t="s">
        <v>74</v>
      </c>
      <c r="AI31" s="1">
        <v>2</v>
      </c>
      <c r="AJ31" s="3">
        <v>45878</v>
      </c>
      <c r="AK31" s="3">
        <v>0</v>
      </c>
      <c r="AL31" s="3">
        <v>45869</v>
      </c>
      <c r="AM31" s="3">
        <v>45876</v>
      </c>
      <c r="AN31" s="3">
        <v>45877</v>
      </c>
      <c r="AO31" s="3">
        <v>45877</v>
      </c>
      <c r="AP31" s="3">
        <v>45873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394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45883</v>
      </c>
      <c r="U32" s="11">
        <v>10000</v>
      </c>
      <c r="V32" s="10">
        <v>10000</v>
      </c>
      <c r="W32" s="10">
        <v>0</v>
      </c>
      <c r="X32" s="10">
        <v>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386</v>
      </c>
      <c r="AG32" s="1" t="s">
        <v>116</v>
      </c>
      <c r="AH32" s="1" t="s">
        <v>77</v>
      </c>
      <c r="AI32" s="1">
        <v>1</v>
      </c>
      <c r="AJ32" s="3">
        <v>45883</v>
      </c>
      <c r="AK32" s="3">
        <v>0</v>
      </c>
      <c r="AL32" s="3">
        <v>0</v>
      </c>
      <c r="AM32" s="3">
        <v>0</v>
      </c>
      <c r="AN32" s="3">
        <v>0</v>
      </c>
      <c r="AO32" s="3">
        <v>45882</v>
      </c>
      <c r="AP32" s="3">
        <v>45878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396</v>
      </c>
      <c r="C33" s="9" t="s">
        <v>73</v>
      </c>
      <c r="D33" s="13" t="s">
        <v>359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45883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386</v>
      </c>
      <c r="AG33" s="1" t="s">
        <v>117</v>
      </c>
      <c r="AH33" s="1" t="s">
        <v>74</v>
      </c>
      <c r="AI33" s="1">
        <v>2</v>
      </c>
      <c r="AJ33" s="3">
        <v>45883</v>
      </c>
      <c r="AK33" s="3">
        <v>0</v>
      </c>
      <c r="AL33" s="3">
        <v>45874</v>
      </c>
      <c r="AM33" s="3">
        <v>45881</v>
      </c>
      <c r="AN33" s="3">
        <v>45882</v>
      </c>
      <c r="AO33" s="3">
        <v>45882</v>
      </c>
      <c r="AP33" s="3">
        <v>45878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272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45883</v>
      </c>
      <c r="U34" s="11">
        <v>5000</v>
      </c>
      <c r="V34" s="10">
        <v>5000</v>
      </c>
      <c r="W34" s="10">
        <v>0</v>
      </c>
      <c r="X34" s="10">
        <v>5199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386</v>
      </c>
      <c r="AG34" s="1" t="s">
        <v>118</v>
      </c>
      <c r="AH34" s="1" t="s">
        <v>74</v>
      </c>
      <c r="AI34" s="1">
        <v>2</v>
      </c>
      <c r="AJ34" s="3">
        <v>45883</v>
      </c>
      <c r="AK34" s="3">
        <v>0</v>
      </c>
      <c r="AL34" s="3">
        <v>45874</v>
      </c>
      <c r="AM34" s="3">
        <v>45881</v>
      </c>
      <c r="AN34" s="3">
        <v>45882</v>
      </c>
      <c r="AO34" s="3">
        <v>45882</v>
      </c>
      <c r="AP34" s="3">
        <v>45878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396</v>
      </c>
      <c r="C35" s="9" t="s">
        <v>73</v>
      </c>
      <c r="D35" s="13" t="s">
        <v>400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45883</v>
      </c>
      <c r="U35" s="11">
        <v>5000</v>
      </c>
      <c r="V35" s="10">
        <v>5000</v>
      </c>
      <c r="W35" s="10">
        <v>0</v>
      </c>
      <c r="X35" s="10">
        <v>5300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386</v>
      </c>
      <c r="AG35" s="1" t="s">
        <v>116</v>
      </c>
      <c r="AH35" s="1" t="s">
        <v>74</v>
      </c>
      <c r="AI35" s="1">
        <v>2</v>
      </c>
      <c r="AJ35" s="3">
        <v>45883</v>
      </c>
      <c r="AK35" s="3">
        <v>0</v>
      </c>
      <c r="AL35" s="3">
        <v>45874</v>
      </c>
      <c r="AM35" s="3">
        <v>45881</v>
      </c>
      <c r="AN35" s="3">
        <v>45882</v>
      </c>
      <c r="AO35" s="3">
        <v>45882</v>
      </c>
      <c r="AP35" s="3">
        <v>45878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45877</v>
      </c>
      <c r="B36" s="14" t="s">
        <v>550</v>
      </c>
      <c r="C36" s="9" t="s">
        <v>73</v>
      </c>
      <c r="D36" s="13" t="s">
        <v>355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551</v>
      </c>
      <c r="T36" s="12">
        <v>45883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176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45883</v>
      </c>
      <c r="AK36" s="3">
        <v>0</v>
      </c>
      <c r="AL36" s="3">
        <v>45874</v>
      </c>
      <c r="AM36" s="3">
        <v>45881</v>
      </c>
      <c r="AN36" s="3">
        <v>45882</v>
      </c>
      <c r="AO36" s="3">
        <v>45882</v>
      </c>
      <c r="AP36" s="3">
        <v>45878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396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45885</v>
      </c>
      <c r="U37" s="11">
        <v>10000</v>
      </c>
      <c r="V37" s="10">
        <v>0</v>
      </c>
      <c r="W37" s="10">
        <v>10000</v>
      </c>
      <c r="X37" s="10">
        <v>10300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401</v>
      </c>
      <c r="AG37" s="1" t="s">
        <v>116</v>
      </c>
      <c r="AH37" s="1" t="s">
        <v>74</v>
      </c>
      <c r="AI37" s="1">
        <v>2</v>
      </c>
      <c r="AJ37" s="3">
        <v>45885</v>
      </c>
      <c r="AK37" s="3">
        <v>0</v>
      </c>
      <c r="AL37" s="3">
        <v>45876</v>
      </c>
      <c r="AM37" s="3">
        <v>45883</v>
      </c>
      <c r="AN37" s="3">
        <v>45884</v>
      </c>
      <c r="AO37" s="3">
        <v>45884</v>
      </c>
      <c r="AP37" s="3">
        <v>45880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328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45885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401</v>
      </c>
      <c r="AG38" s="1" t="s">
        <v>117</v>
      </c>
      <c r="AH38" s="1" t="s">
        <v>74</v>
      </c>
      <c r="AI38" s="1">
        <v>2</v>
      </c>
      <c r="AJ38" s="3">
        <v>45885</v>
      </c>
      <c r="AK38" s="3">
        <v>0</v>
      </c>
      <c r="AL38" s="3">
        <v>45876</v>
      </c>
      <c r="AM38" s="3">
        <v>45883</v>
      </c>
      <c r="AN38" s="3">
        <v>45884</v>
      </c>
      <c r="AO38" s="3">
        <v>45884</v>
      </c>
      <c r="AP38" s="3">
        <v>45880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329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45885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401</v>
      </c>
      <c r="AG39" s="1" t="s">
        <v>117</v>
      </c>
      <c r="AH39" s="1" t="s">
        <v>74</v>
      </c>
      <c r="AI39" s="1">
        <v>2</v>
      </c>
      <c r="AJ39" s="3">
        <v>45885</v>
      </c>
      <c r="AK39" s="3">
        <v>0</v>
      </c>
      <c r="AL39" s="3">
        <v>45876</v>
      </c>
      <c r="AM39" s="3">
        <v>45883</v>
      </c>
      <c r="AN39" s="3">
        <v>45884</v>
      </c>
      <c r="AO39" s="3">
        <v>45884</v>
      </c>
      <c r="AP39" s="3">
        <v>45880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355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45885</v>
      </c>
      <c r="U40" s="11">
        <v>5000</v>
      </c>
      <c r="V40" s="10">
        <v>5000</v>
      </c>
      <c r="W40" s="10">
        <v>0</v>
      </c>
      <c r="X40" s="10">
        <v>5200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401</v>
      </c>
      <c r="AG40" s="1" t="s">
        <v>117</v>
      </c>
      <c r="AH40" s="1" t="s">
        <v>74</v>
      </c>
      <c r="AI40" s="1">
        <v>2</v>
      </c>
      <c r="AJ40" s="3">
        <v>45885</v>
      </c>
      <c r="AK40" s="3">
        <v>0</v>
      </c>
      <c r="AL40" s="3">
        <v>45876</v>
      </c>
      <c r="AM40" s="3">
        <v>45883</v>
      </c>
      <c r="AN40" s="3">
        <v>45884</v>
      </c>
      <c r="AO40" s="3">
        <v>45884</v>
      </c>
      <c r="AP40" s="3">
        <v>45880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45877</v>
      </c>
      <c r="B41" s="14" t="s">
        <v>552</v>
      </c>
      <c r="C41" s="9" t="s">
        <v>73</v>
      </c>
      <c r="D41" s="13" t="s">
        <v>297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551</v>
      </c>
      <c r="T41" s="12">
        <v>45888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>
        <v>0</v>
      </c>
      <c r="AG41" s="1" t="s">
        <v>118</v>
      </c>
      <c r="AH41" s="1" t="s">
        <v>74</v>
      </c>
      <c r="AI41" s="1">
        <v>2</v>
      </c>
      <c r="AJ41" s="3">
        <v>45888</v>
      </c>
      <c r="AK41" s="3">
        <v>0</v>
      </c>
      <c r="AL41" s="3">
        <v>45879</v>
      </c>
      <c r="AM41" s="3">
        <v>45886</v>
      </c>
      <c r="AN41" s="3">
        <v>45887</v>
      </c>
      <c r="AO41" s="3">
        <v>45887</v>
      </c>
      <c r="AP41" s="3">
        <v>45883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298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402</v>
      </c>
      <c r="AG42" s="1" t="s">
        <v>117</v>
      </c>
      <c r="AH42" s="1" t="s">
        <v>74</v>
      </c>
      <c r="AI42" s="1">
        <v>2</v>
      </c>
      <c r="AJ42" s="3">
        <v>45888</v>
      </c>
      <c r="AK42" s="3">
        <v>0</v>
      </c>
      <c r="AL42" s="3">
        <v>45879</v>
      </c>
      <c r="AM42" s="3">
        <v>45886</v>
      </c>
      <c r="AN42" s="3">
        <v>45887</v>
      </c>
      <c r="AO42" s="3">
        <v>45887</v>
      </c>
      <c r="AP42" s="3">
        <v>45883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402</v>
      </c>
      <c r="AG43" s="1" t="s">
        <v>117</v>
      </c>
      <c r="AH43" s="1" t="s">
        <v>74</v>
      </c>
      <c r="AI43" s="1">
        <v>2</v>
      </c>
      <c r="AJ43" s="3">
        <v>45888</v>
      </c>
      <c r="AK43" s="3">
        <v>0</v>
      </c>
      <c r="AL43" s="3">
        <v>45879</v>
      </c>
      <c r="AM43" s="3">
        <v>45886</v>
      </c>
      <c r="AN43" s="3">
        <v>45887</v>
      </c>
      <c r="AO43" s="3">
        <v>45887</v>
      </c>
      <c r="AP43" s="3">
        <v>45883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347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45888</v>
      </c>
      <c r="U44" s="11">
        <v>10000</v>
      </c>
      <c r="V44" s="10">
        <v>5000</v>
      </c>
      <c r="W44" s="10">
        <v>5000</v>
      </c>
      <c r="X44" s="10">
        <v>11100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402</v>
      </c>
      <c r="AG44" s="1" t="s">
        <v>117</v>
      </c>
      <c r="AH44" s="1" t="s">
        <v>74</v>
      </c>
      <c r="AI44" s="1">
        <v>2</v>
      </c>
      <c r="AJ44" s="3">
        <v>45888</v>
      </c>
      <c r="AK44" s="3">
        <v>0</v>
      </c>
      <c r="AL44" s="3">
        <v>45879</v>
      </c>
      <c r="AM44" s="3">
        <v>45886</v>
      </c>
      <c r="AN44" s="3">
        <v>45887</v>
      </c>
      <c r="AO44" s="3">
        <v>45887</v>
      </c>
      <c r="AP44" s="3">
        <v>45883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299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455</v>
      </c>
      <c r="AG45" s="1" t="s">
        <v>117</v>
      </c>
      <c r="AH45" s="1" t="s">
        <v>74</v>
      </c>
      <c r="AI45" s="1">
        <v>2</v>
      </c>
      <c r="AJ45" s="3">
        <v>45890</v>
      </c>
      <c r="AK45" s="3">
        <v>0</v>
      </c>
      <c r="AL45" s="3">
        <v>45881</v>
      </c>
      <c r="AM45" s="3">
        <v>45888</v>
      </c>
      <c r="AN45" s="3">
        <v>45889</v>
      </c>
      <c r="AO45" s="3">
        <v>45889</v>
      </c>
      <c r="AP45" s="3">
        <v>45885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272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455</v>
      </c>
      <c r="AG46" s="1" t="s">
        <v>119</v>
      </c>
      <c r="AH46" s="1" t="s">
        <v>74</v>
      </c>
      <c r="AI46" s="1">
        <v>2</v>
      </c>
      <c r="AJ46" s="3">
        <v>45890</v>
      </c>
      <c r="AK46" s="3">
        <v>0</v>
      </c>
      <c r="AL46" s="3">
        <v>45881</v>
      </c>
      <c r="AM46" s="3">
        <v>45888</v>
      </c>
      <c r="AN46" s="3">
        <v>45889</v>
      </c>
      <c r="AO46" s="3">
        <v>45889</v>
      </c>
      <c r="AP46" s="3">
        <v>45885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454</v>
      </c>
      <c r="C47" s="9" t="s">
        <v>73</v>
      </c>
      <c r="D47" s="13" t="s">
        <v>456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455</v>
      </c>
      <c r="AG47" s="1" t="s">
        <v>117</v>
      </c>
      <c r="AH47" s="1" t="s">
        <v>74</v>
      </c>
      <c r="AI47" s="1">
        <v>2</v>
      </c>
      <c r="AJ47" s="3">
        <v>45890</v>
      </c>
      <c r="AK47" s="3">
        <v>0</v>
      </c>
      <c r="AL47" s="3">
        <v>45881</v>
      </c>
      <c r="AM47" s="3">
        <v>45888</v>
      </c>
      <c r="AN47" s="3">
        <v>45889</v>
      </c>
      <c r="AO47" s="3">
        <v>45889</v>
      </c>
      <c r="AP47" s="3">
        <v>45885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45869</v>
      </c>
      <c r="B48" s="14" t="s">
        <v>454</v>
      </c>
      <c r="C48" s="9" t="s">
        <v>73</v>
      </c>
      <c r="D48" s="13" t="s">
        <v>367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455</v>
      </c>
      <c r="AG48" s="1" t="s">
        <v>117</v>
      </c>
      <c r="AH48" s="1" t="s">
        <v>74</v>
      </c>
      <c r="AI48" s="1">
        <v>2</v>
      </c>
      <c r="AJ48" s="3">
        <v>45890</v>
      </c>
      <c r="AK48" s="3">
        <v>0</v>
      </c>
      <c r="AL48" s="3">
        <v>45881</v>
      </c>
      <c r="AM48" s="3">
        <v>45888</v>
      </c>
      <c r="AN48" s="3">
        <v>45889</v>
      </c>
      <c r="AO48" s="3">
        <v>45889</v>
      </c>
      <c r="AP48" s="3">
        <v>45885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45869</v>
      </c>
      <c r="B49" s="14" t="s">
        <v>457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45890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455</v>
      </c>
      <c r="AG49" s="1" t="s">
        <v>117</v>
      </c>
      <c r="AH49" s="1" t="s">
        <v>74</v>
      </c>
      <c r="AI49" s="1">
        <v>2</v>
      </c>
      <c r="AJ49" s="3">
        <v>45890</v>
      </c>
      <c r="AK49" s="3">
        <v>0</v>
      </c>
      <c r="AL49" s="3">
        <v>45881</v>
      </c>
      <c r="AM49" s="3">
        <v>45888</v>
      </c>
      <c r="AN49" s="3">
        <v>45889</v>
      </c>
      <c r="AO49" s="3">
        <v>45889</v>
      </c>
      <c r="AP49" s="3">
        <v>45885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394.60593333333333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458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459</v>
      </c>
      <c r="AG50" s="1" t="s">
        <v>117</v>
      </c>
      <c r="AH50" s="1" t="s">
        <v>74</v>
      </c>
      <c r="AI50" s="1">
        <v>2</v>
      </c>
      <c r="AJ50" s="3">
        <v>45892</v>
      </c>
      <c r="AK50" s="3">
        <v>0</v>
      </c>
      <c r="AL50" s="3">
        <v>45883</v>
      </c>
      <c r="AM50" s="3">
        <v>45890</v>
      </c>
      <c r="AN50" s="3">
        <v>45891</v>
      </c>
      <c r="AO50" s="3">
        <v>45891</v>
      </c>
      <c r="AP50" s="3">
        <v>45887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327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459</v>
      </c>
      <c r="AG51" s="1" t="s">
        <v>117</v>
      </c>
      <c r="AH51" s="1" t="s">
        <v>74</v>
      </c>
      <c r="AI51" s="1">
        <v>2</v>
      </c>
      <c r="AJ51" s="3">
        <v>45892</v>
      </c>
      <c r="AK51" s="3">
        <v>0</v>
      </c>
      <c r="AL51" s="3">
        <v>45883</v>
      </c>
      <c r="AM51" s="3">
        <v>45890</v>
      </c>
      <c r="AN51" s="3">
        <v>45891</v>
      </c>
      <c r="AO51" s="3">
        <v>45891</v>
      </c>
      <c r="AP51" s="3">
        <v>45887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459</v>
      </c>
      <c r="AG52" s="1" t="s">
        <v>117</v>
      </c>
      <c r="AH52" s="1" t="s">
        <v>74</v>
      </c>
      <c r="AI52" s="1">
        <v>2</v>
      </c>
      <c r="AJ52" s="3">
        <v>45892</v>
      </c>
      <c r="AK52" s="3">
        <v>0</v>
      </c>
      <c r="AL52" s="3">
        <v>45883</v>
      </c>
      <c r="AM52" s="3">
        <v>45890</v>
      </c>
      <c r="AN52" s="3">
        <v>45891</v>
      </c>
      <c r="AO52" s="3">
        <v>45891</v>
      </c>
      <c r="AP52" s="3">
        <v>45887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460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459</v>
      </c>
      <c r="AG53" s="1" t="s">
        <v>117</v>
      </c>
      <c r="AH53" s="1" t="s">
        <v>74</v>
      </c>
      <c r="AI53" s="1">
        <v>2</v>
      </c>
      <c r="AJ53" s="3">
        <v>45892</v>
      </c>
      <c r="AK53" s="3">
        <v>0</v>
      </c>
      <c r="AL53" s="3">
        <v>45883</v>
      </c>
      <c r="AM53" s="3">
        <v>45890</v>
      </c>
      <c r="AN53" s="3">
        <v>45891</v>
      </c>
      <c r="AO53" s="3">
        <v>45891</v>
      </c>
      <c r="AP53" s="3">
        <v>45887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454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459</v>
      </c>
      <c r="AG54" s="1" t="s">
        <v>117</v>
      </c>
      <c r="AH54" s="1" t="s">
        <v>74</v>
      </c>
      <c r="AI54" s="1">
        <v>2</v>
      </c>
      <c r="AJ54" s="3">
        <v>45892</v>
      </c>
      <c r="AK54" s="3">
        <v>0</v>
      </c>
      <c r="AL54" s="3">
        <v>45883</v>
      </c>
      <c r="AM54" s="3">
        <v>45890</v>
      </c>
      <c r="AN54" s="3">
        <v>45891</v>
      </c>
      <c r="AO54" s="3">
        <v>45891</v>
      </c>
      <c r="AP54" s="3">
        <v>45887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297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461</v>
      </c>
      <c r="AG55" s="1" t="s">
        <v>117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298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461</v>
      </c>
      <c r="AG56" s="1" t="s">
        <v>117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461</v>
      </c>
      <c r="AG57" s="1" t="s">
        <v>117</v>
      </c>
      <c r="AH57" s="1" t="s">
        <v>74</v>
      </c>
      <c r="AI57" s="1">
        <v>2</v>
      </c>
      <c r="AJ57" s="3">
        <v>45895</v>
      </c>
      <c r="AK57" s="3">
        <v>0</v>
      </c>
      <c r="AL57" s="3">
        <v>45886</v>
      </c>
      <c r="AM57" s="3">
        <v>45893</v>
      </c>
      <c r="AN57" s="3">
        <v>45894</v>
      </c>
      <c r="AO57" s="3">
        <v>45894</v>
      </c>
      <c r="AP57" s="3">
        <v>45890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330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461</v>
      </c>
      <c r="AG58" s="1" t="s">
        <v>117</v>
      </c>
      <c r="AH58" s="1" t="s">
        <v>74</v>
      </c>
      <c r="AI58" s="1">
        <v>2</v>
      </c>
      <c r="AJ58" s="3">
        <v>45895</v>
      </c>
      <c r="AK58" s="3">
        <v>0</v>
      </c>
      <c r="AL58" s="3">
        <v>45886</v>
      </c>
      <c r="AM58" s="3">
        <v>45893</v>
      </c>
      <c r="AN58" s="3">
        <v>45894</v>
      </c>
      <c r="AO58" s="3">
        <v>45894</v>
      </c>
      <c r="AP58" s="3">
        <v>45890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>
        <v>997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461</v>
      </c>
      <c r="AG59" s="1" t="s">
        <v>117</v>
      </c>
      <c r="AH59" s="1" t="s">
        <v>74</v>
      </c>
      <c r="AI59" s="1">
        <v>2</v>
      </c>
      <c r="AJ59" s="3">
        <v>45895</v>
      </c>
      <c r="AK59" s="3">
        <v>0</v>
      </c>
      <c r="AL59" s="3">
        <v>45886</v>
      </c>
      <c r="AM59" s="3">
        <v>45893</v>
      </c>
      <c r="AN59" s="3">
        <v>45894</v>
      </c>
      <c r="AO59" s="3">
        <v>45894</v>
      </c>
      <c r="AP59" s="3">
        <v>45890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197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462</v>
      </c>
      <c r="AG60" s="1" t="s">
        <v>117</v>
      </c>
      <c r="AH60" s="1" t="s">
        <v>74</v>
      </c>
      <c r="AI60" s="1">
        <v>2</v>
      </c>
      <c r="AJ60" s="3">
        <v>45897</v>
      </c>
      <c r="AK60" s="3">
        <v>0</v>
      </c>
      <c r="AL60" s="3">
        <v>45888</v>
      </c>
      <c r="AM60" s="3">
        <v>45895</v>
      </c>
      <c r="AN60" s="3">
        <v>45896</v>
      </c>
      <c r="AO60" s="3">
        <v>45896</v>
      </c>
      <c r="AP60" s="3">
        <v>45892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462</v>
      </c>
      <c r="AG61" s="1" t="s">
        <v>119</v>
      </c>
      <c r="AH61" s="1" t="s">
        <v>74</v>
      </c>
      <c r="AI61" s="1">
        <v>2</v>
      </c>
      <c r="AJ61" s="3">
        <v>45897</v>
      </c>
      <c r="AK61" s="3">
        <v>0</v>
      </c>
      <c r="AL61" s="3">
        <v>45888</v>
      </c>
      <c r="AM61" s="3">
        <v>45895</v>
      </c>
      <c r="AN61" s="3">
        <v>45896</v>
      </c>
      <c r="AO61" s="3">
        <v>45896</v>
      </c>
      <c r="AP61" s="3">
        <v>45892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331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462</v>
      </c>
      <c r="AG62" s="1" t="s">
        <v>119</v>
      </c>
      <c r="AH62" s="1" t="s">
        <v>74</v>
      </c>
      <c r="AI62" s="1">
        <v>2</v>
      </c>
      <c r="AJ62" s="3">
        <v>45897</v>
      </c>
      <c r="AK62" s="3">
        <v>0</v>
      </c>
      <c r="AL62" s="3">
        <v>45888</v>
      </c>
      <c r="AM62" s="3">
        <v>45895</v>
      </c>
      <c r="AN62" s="3">
        <v>45896</v>
      </c>
      <c r="AO62" s="3">
        <v>45896</v>
      </c>
      <c r="AP62" s="3">
        <v>45892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362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462</v>
      </c>
      <c r="AG63" s="1" t="s">
        <v>119</v>
      </c>
      <c r="AH63" s="1" t="s">
        <v>74</v>
      </c>
      <c r="AI63" s="1">
        <v>2</v>
      </c>
      <c r="AJ63" s="3">
        <v>45897</v>
      </c>
      <c r="AK63" s="3">
        <v>0</v>
      </c>
      <c r="AL63" s="3">
        <v>45888</v>
      </c>
      <c r="AM63" s="3">
        <v>45895</v>
      </c>
      <c r="AN63" s="3">
        <v>45896</v>
      </c>
      <c r="AO63" s="3">
        <v>45896</v>
      </c>
      <c r="AP63" s="3">
        <v>45892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457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45897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176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462</v>
      </c>
      <c r="AG64" s="1" t="s">
        <v>116</v>
      </c>
      <c r="AH64" s="1" t="s">
        <v>74</v>
      </c>
      <c r="AI64" s="1">
        <v>2</v>
      </c>
      <c r="AJ64" s="3">
        <v>45897</v>
      </c>
      <c r="AK64" s="3">
        <v>0</v>
      </c>
      <c r="AL64" s="3">
        <v>45888</v>
      </c>
      <c r="AM64" s="3">
        <v>45895</v>
      </c>
      <c r="AN64" s="3">
        <v>45896</v>
      </c>
      <c r="AO64" s="3">
        <v>45896</v>
      </c>
      <c r="AP64" s="3">
        <v>45892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394.60593333333333</v>
      </c>
    </row>
    <row r="65" spans="1:56" ht="27.75" customHeight="1" x14ac:dyDescent="0.45">
      <c r="A65" s="3">
        <v>45870</v>
      </c>
      <c r="B65" s="14" t="s">
        <v>471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45898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176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117</v>
      </c>
      <c r="AH65" s="1" t="s">
        <v>77</v>
      </c>
      <c r="AI65" s="1">
        <v>1</v>
      </c>
      <c r="AJ65" s="3">
        <v>45898</v>
      </c>
      <c r="AK65" s="3">
        <v>0</v>
      </c>
      <c r="AL65" s="3">
        <v>0</v>
      </c>
      <c r="AM65" s="3">
        <v>0</v>
      </c>
      <c r="AN65" s="3">
        <v>0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1410.0585351111113</v>
      </c>
    </row>
    <row r="66" spans="1:56" ht="27.75" customHeight="1" x14ac:dyDescent="0.45">
      <c r="A66" s="3">
        <v>45870</v>
      </c>
      <c r="B66" s="14" t="s">
        <v>472</v>
      </c>
      <c r="C66" s="9" t="s">
        <v>73</v>
      </c>
      <c r="D66" s="13" t="s">
        <v>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176</v>
      </c>
      <c r="AA66" s="8">
        <v>18719.800000000003</v>
      </c>
      <c r="AB66" s="8">
        <v>0</v>
      </c>
      <c r="AC66" s="8">
        <v>18719.800000000003</v>
      </c>
      <c r="AD66" s="8">
        <v>0</v>
      </c>
      <c r="AE66" s="8">
        <v>0</v>
      </c>
      <c r="AF66" s="8">
        <v>0</v>
      </c>
      <c r="AG66" s="1" t="s">
        <v>116</v>
      </c>
      <c r="AH66" s="1" t="s">
        <v>77</v>
      </c>
      <c r="AI66" s="1">
        <v>1</v>
      </c>
      <c r="AJ66" s="3">
        <v>45898</v>
      </c>
      <c r="AK66" s="3">
        <v>0</v>
      </c>
      <c r="AL66" s="3">
        <v>0</v>
      </c>
      <c r="AM66" s="3">
        <v>0</v>
      </c>
      <c r="AN66" s="3">
        <v>0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1410.0585351111113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176</v>
      </c>
      <c r="AA67" s="8">
        <v>155555.94999999995</v>
      </c>
      <c r="AB67" s="8">
        <v>37439.600000000006</v>
      </c>
      <c r="AC67" s="8">
        <v>118116.34999999999</v>
      </c>
      <c r="AD67" s="8">
        <v>0</v>
      </c>
      <c r="AE67" s="8">
        <v>0</v>
      </c>
      <c r="AF67" s="8" t="s">
        <v>58</v>
      </c>
      <c r="AG67" s="1" t="s">
        <v>117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178</v>
      </c>
      <c r="BD67" s="56">
        <v>0</v>
      </c>
    </row>
    <row r="68" spans="1:56" ht="27.75" customHeight="1" x14ac:dyDescent="0.45">
      <c r="A68" s="3">
        <v>45874</v>
      </c>
      <c r="B68" s="14" t="s">
        <v>494</v>
      </c>
      <c r="C68" s="9" t="s">
        <v>317</v>
      </c>
      <c r="D68" s="13" t="s">
        <v>484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92</v>
      </c>
      <c r="M68" s="10">
        <v>20</v>
      </c>
      <c r="N68" s="9">
        <v>28</v>
      </c>
      <c r="O68" s="9">
        <v>50</v>
      </c>
      <c r="P68" s="10">
        <v>172.69642879999998</v>
      </c>
      <c r="Q68" s="10">
        <v>0</v>
      </c>
      <c r="R68" s="10">
        <v>172.69642879999998</v>
      </c>
      <c r="S68" s="9" t="s">
        <v>124</v>
      </c>
      <c r="T68" s="12">
        <v>45887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227</v>
      </c>
      <c r="AA68" s="8">
        <v>7683.5000000000009</v>
      </c>
      <c r="AB68" s="8">
        <v>7683.5000000000009</v>
      </c>
      <c r="AC68" s="8">
        <v>0</v>
      </c>
      <c r="AD68" s="8">
        <v>0</v>
      </c>
      <c r="AE68" s="8">
        <v>7683.5000000000009</v>
      </c>
      <c r="AF68" s="8">
        <v>0</v>
      </c>
      <c r="AG68" s="1" t="s">
        <v>116</v>
      </c>
      <c r="AH68" s="1" t="s">
        <v>68</v>
      </c>
      <c r="AI68" s="1">
        <v>4</v>
      </c>
      <c r="AJ68" s="3">
        <v>45887</v>
      </c>
      <c r="AK68" s="3">
        <v>45883</v>
      </c>
      <c r="AL68" s="3">
        <v>45877</v>
      </c>
      <c r="AM68" s="3">
        <v>45884</v>
      </c>
      <c r="AN68" s="3">
        <v>45885</v>
      </c>
      <c r="AO68" s="3">
        <v>45885</v>
      </c>
      <c r="AP68" s="3">
        <v>45882</v>
      </c>
      <c r="AQ68" s="3">
        <v>45886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30</v>
      </c>
      <c r="G69" s="9">
        <v>0</v>
      </c>
      <c r="H69" s="9">
        <v>0</v>
      </c>
      <c r="I69" s="9">
        <v>56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 t="s">
        <v>95</v>
      </c>
      <c r="W69" s="10">
        <v>0</v>
      </c>
      <c r="X69" s="10">
        <v>0</v>
      </c>
      <c r="Y69" s="10">
        <v>0</v>
      </c>
      <c r="Z69" s="9" t="s">
        <v>227</v>
      </c>
      <c r="AA69" s="8">
        <v>7683.5000000000009</v>
      </c>
      <c r="AB69" s="8">
        <v>7683.5000000000009</v>
      </c>
      <c r="AC69" s="8">
        <v>0</v>
      </c>
      <c r="AD69" s="8">
        <v>0</v>
      </c>
      <c r="AE69" s="8">
        <v>7683.5000000000009</v>
      </c>
      <c r="AF69" s="8" t="s">
        <v>58</v>
      </c>
      <c r="AG69" s="1" t="s">
        <v>116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228</v>
      </c>
      <c r="BD69" s="56">
        <v>0</v>
      </c>
    </row>
    <row r="70" spans="1:56" ht="27.75" customHeight="1" x14ac:dyDescent="0.45">
      <c r="A70" s="3">
        <v>45874</v>
      </c>
      <c r="B70" s="14" t="s">
        <v>529</v>
      </c>
      <c r="C70" s="9" t="s">
        <v>142</v>
      </c>
      <c r="D70" s="13" t="s">
        <v>485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205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45889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113</v>
      </c>
      <c r="AA70" s="8">
        <v>4999.0247999999992</v>
      </c>
      <c r="AB70" s="8">
        <v>4000</v>
      </c>
      <c r="AC70" s="8">
        <v>999.02479999999923</v>
      </c>
      <c r="AD70" s="8">
        <v>0</v>
      </c>
      <c r="AE70" s="8">
        <v>4999.0247999999992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45889</v>
      </c>
      <c r="AK70" s="3">
        <v>45885</v>
      </c>
      <c r="AL70" s="3">
        <v>45878</v>
      </c>
      <c r="AM70" s="3">
        <v>45886</v>
      </c>
      <c r="AN70" s="3">
        <v>45887</v>
      </c>
      <c r="AO70" s="3">
        <v>45888</v>
      </c>
      <c r="AP70" s="3">
        <v>45884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200</v>
      </c>
      <c r="BD70" s="56">
        <v>84.362094222222169</v>
      </c>
    </row>
    <row r="71" spans="1:56" ht="27.75" customHeight="1" x14ac:dyDescent="0.45">
      <c r="A71" s="3">
        <v>45796</v>
      </c>
      <c r="B71" s="14" t="s">
        <v>280</v>
      </c>
      <c r="C71" s="9" t="s">
        <v>142</v>
      </c>
      <c r="D71" s="13" t="s">
        <v>275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205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 t="s">
        <v>63</v>
      </c>
      <c r="U71" s="11">
        <v>503</v>
      </c>
      <c r="V71" s="10">
        <v>0</v>
      </c>
      <c r="W71" s="10">
        <v>503</v>
      </c>
      <c r="X71" s="10">
        <v>5250</v>
      </c>
      <c r="Y71" s="10">
        <v>0</v>
      </c>
      <c r="Z71" s="9" t="s">
        <v>113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200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113</v>
      </c>
      <c r="AA72" s="8">
        <v>4999.0247999999992</v>
      </c>
      <c r="AB72" s="8">
        <v>4000</v>
      </c>
      <c r="AC72" s="8">
        <v>999.02479999999923</v>
      </c>
      <c r="AD72" s="8">
        <v>0</v>
      </c>
      <c r="AE72" s="8">
        <v>4999.0247999999992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201</v>
      </c>
      <c r="BD72" s="56">
        <v>0</v>
      </c>
    </row>
    <row r="73" spans="1:56" ht="27.75" customHeight="1" x14ac:dyDescent="0.45">
      <c r="A73" s="3">
        <v>45876</v>
      </c>
      <c r="B73" s="14" t="s">
        <v>553</v>
      </c>
      <c r="C73" s="9" t="s">
        <v>175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45878</v>
      </c>
      <c r="U73" s="11">
        <v>10000</v>
      </c>
      <c r="V73" s="10">
        <v>10000</v>
      </c>
      <c r="W73" s="10">
        <v>0</v>
      </c>
      <c r="X73" s="10">
        <v>0</v>
      </c>
      <c r="Y73" s="10">
        <v>0</v>
      </c>
      <c r="Z73" s="9" t="s">
        <v>141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77</v>
      </c>
      <c r="AI73" s="1">
        <v>1</v>
      </c>
      <c r="AJ73" s="3">
        <v>45878</v>
      </c>
      <c r="AK73" s="3">
        <v>0</v>
      </c>
      <c r="AL73" s="3">
        <v>0</v>
      </c>
      <c r="AM73" s="3">
        <v>0</v>
      </c>
      <c r="AN73" s="3">
        <v>0</v>
      </c>
      <c r="AO73" s="3">
        <v>45877</v>
      </c>
      <c r="AP73" s="3">
        <v>45873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141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117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45875</v>
      </c>
      <c r="B75" s="14" t="s">
        <v>522</v>
      </c>
      <c r="C75" s="9" t="s">
        <v>523</v>
      </c>
      <c r="D75" s="13" t="s">
        <v>530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 t="s">
        <v>92</v>
      </c>
      <c r="M75" s="10">
        <v>21</v>
      </c>
      <c r="N75" s="9">
        <v>40</v>
      </c>
      <c r="O75" s="9">
        <v>40</v>
      </c>
      <c r="P75" s="10">
        <v>103.61785728</v>
      </c>
      <c r="Q75" s="10">
        <v>0</v>
      </c>
      <c r="R75" s="10">
        <v>103.61785728</v>
      </c>
      <c r="S75" s="9" t="s">
        <v>71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531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72</v>
      </c>
      <c r="AI75" s="1">
        <v>3</v>
      </c>
      <c r="AJ75" s="3">
        <v>45890</v>
      </c>
      <c r="AK75" s="3">
        <v>0</v>
      </c>
      <c r="AL75" s="3">
        <v>45880</v>
      </c>
      <c r="AM75" s="3">
        <v>45887</v>
      </c>
      <c r="AN75" s="3">
        <v>45888</v>
      </c>
      <c r="AO75" s="3">
        <v>45888</v>
      </c>
      <c r="AP75" s="3">
        <v>45885</v>
      </c>
      <c r="AQ75" s="3">
        <v>45889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70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531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0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45873</v>
      </c>
      <c r="B77" s="14" t="s">
        <v>497</v>
      </c>
      <c r="C77" s="9" t="s">
        <v>108</v>
      </c>
      <c r="D77" s="13" t="s">
        <v>498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45884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4414.5199999999995</v>
      </c>
      <c r="AC77" s="8">
        <v>0</v>
      </c>
      <c r="AD77" s="8">
        <v>3490</v>
      </c>
      <c r="AE77" s="8">
        <v>924.51999999999953</v>
      </c>
      <c r="AF77" s="8" t="s">
        <v>499</v>
      </c>
      <c r="AG77" s="1" t="s">
        <v>117</v>
      </c>
      <c r="AH77" s="1" t="s">
        <v>75</v>
      </c>
      <c r="AI77" s="1">
        <v>4</v>
      </c>
      <c r="AJ77" s="3">
        <v>45884</v>
      </c>
      <c r="AK77" s="3">
        <v>45880</v>
      </c>
      <c r="AL77" s="3">
        <v>45873</v>
      </c>
      <c r="AM77" s="3">
        <v>45881</v>
      </c>
      <c r="AN77" s="3">
        <v>45882</v>
      </c>
      <c r="AO77" s="3">
        <v>45883</v>
      </c>
      <c r="AP77" s="3">
        <v>45879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45876</v>
      </c>
      <c r="B78" s="14" t="s">
        <v>554</v>
      </c>
      <c r="C78" s="9" t="s">
        <v>108</v>
      </c>
      <c r="D78" s="13" t="s">
        <v>532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45884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4414.5199999999995</v>
      </c>
      <c r="AC78" s="8">
        <v>0</v>
      </c>
      <c r="AD78" s="8">
        <v>0</v>
      </c>
      <c r="AE78" s="8">
        <v>4414.5199999999995</v>
      </c>
      <c r="AF78" s="8" t="s">
        <v>499</v>
      </c>
      <c r="AG78" s="1" t="s">
        <v>117</v>
      </c>
      <c r="AH78" s="1" t="s">
        <v>75</v>
      </c>
      <c r="AI78" s="1">
        <v>4</v>
      </c>
      <c r="AJ78" s="3">
        <v>45884</v>
      </c>
      <c r="AK78" s="3">
        <v>45880</v>
      </c>
      <c r="AL78" s="3">
        <v>45873</v>
      </c>
      <c r="AM78" s="3">
        <v>45881</v>
      </c>
      <c r="AN78" s="3">
        <v>45882</v>
      </c>
      <c r="AO78" s="3">
        <v>45883</v>
      </c>
      <c r="AP78" s="3">
        <v>45879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45873</v>
      </c>
      <c r="B79" s="14" t="s">
        <v>495</v>
      </c>
      <c r="C79" s="9" t="s">
        <v>300</v>
      </c>
      <c r="D79" s="13" t="s">
        <v>487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45884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21513.800000000003</v>
      </c>
      <c r="AC79" s="8">
        <v>0</v>
      </c>
      <c r="AD79" s="8">
        <v>0</v>
      </c>
      <c r="AE79" s="8">
        <v>21513.800000000003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45884</v>
      </c>
      <c r="AK79" s="3">
        <v>45880</v>
      </c>
      <c r="AL79" s="3">
        <v>45873</v>
      </c>
      <c r="AM79" s="3">
        <v>45881</v>
      </c>
      <c r="AN79" s="3">
        <v>45882</v>
      </c>
      <c r="AO79" s="3">
        <v>45883</v>
      </c>
      <c r="AP79" s="3">
        <v>45879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45873</v>
      </c>
      <c r="B80" s="14" t="s">
        <v>496</v>
      </c>
      <c r="C80" s="9" t="s">
        <v>300</v>
      </c>
      <c r="D80" s="13" t="s">
        <v>489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45884</v>
      </c>
      <c r="AK80" s="3">
        <v>45880</v>
      </c>
      <c r="AL80" s="3">
        <v>45873</v>
      </c>
      <c r="AM80" s="3">
        <v>45881</v>
      </c>
      <c r="AN80" s="3">
        <v>45882</v>
      </c>
      <c r="AO80" s="3">
        <v>45883</v>
      </c>
      <c r="AP80" s="3">
        <v>45879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45874</v>
      </c>
      <c r="B81" s="14" t="s">
        <v>533</v>
      </c>
      <c r="C81" s="9" t="s">
        <v>142</v>
      </c>
      <c r="D81" s="13" t="s">
        <v>239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45887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3769</v>
      </c>
      <c r="AC81" s="8">
        <v>6708.5</v>
      </c>
      <c r="AD81" s="8">
        <v>0</v>
      </c>
      <c r="AE81" s="8">
        <v>10477.5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45887</v>
      </c>
      <c r="AK81" s="3">
        <v>45883</v>
      </c>
      <c r="AL81" s="3">
        <v>45876</v>
      </c>
      <c r="AM81" s="3">
        <v>45884</v>
      </c>
      <c r="AN81" s="3">
        <v>45885</v>
      </c>
      <c r="AO81" s="3">
        <v>45886</v>
      </c>
      <c r="AP81" s="3">
        <v>45882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506.86444444444436</v>
      </c>
    </row>
    <row r="82" spans="1:56" ht="27.75" customHeight="1" x14ac:dyDescent="0.45">
      <c r="A82" s="3">
        <v>45796</v>
      </c>
      <c r="B82" s="14" t="s">
        <v>286</v>
      </c>
      <c r="C82" s="9" t="s">
        <v>142</v>
      </c>
      <c r="D82" s="13" t="s">
        <v>239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45887</v>
      </c>
      <c r="U82" s="11">
        <v>614</v>
      </c>
      <c r="V82" s="10">
        <v>0</v>
      </c>
      <c r="W82" s="10">
        <v>614</v>
      </c>
      <c r="X82" s="10">
        <v>0</v>
      </c>
      <c r="Y82" s="10">
        <v>644.70000000000005</v>
      </c>
      <c r="Z82" s="9" t="s">
        <v>80</v>
      </c>
      <c r="AA82" s="8">
        <v>643.31850000000009</v>
      </c>
      <c r="AB82" s="8">
        <v>0</v>
      </c>
      <c r="AC82" s="8">
        <v>643.31850000000009</v>
      </c>
      <c r="AD82" s="8">
        <v>0</v>
      </c>
      <c r="AE82" s="8">
        <v>643.31850000000009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45887</v>
      </c>
      <c r="AK82" s="3">
        <v>45883</v>
      </c>
      <c r="AL82" s="3">
        <v>45876</v>
      </c>
      <c r="AM82" s="3">
        <v>45884</v>
      </c>
      <c r="AN82" s="3">
        <v>45885</v>
      </c>
      <c r="AO82" s="3">
        <v>45886</v>
      </c>
      <c r="AP82" s="3">
        <v>45882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48.606286666666669</v>
      </c>
    </row>
    <row r="83" spans="1:56" ht="27.75" customHeight="1" x14ac:dyDescent="0.45">
      <c r="A83" s="3">
        <v>45874</v>
      </c>
      <c r="B83" s="14" t="s">
        <v>529</v>
      </c>
      <c r="C83" s="9" t="s">
        <v>142</v>
      </c>
      <c r="D83" s="13" t="s">
        <v>188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45887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5139.8424000000005</v>
      </c>
      <c r="AB83" s="8">
        <v>0</v>
      </c>
      <c r="AC83" s="8">
        <v>5139.8424000000005</v>
      </c>
      <c r="AD83" s="8">
        <v>0</v>
      </c>
      <c r="AE83" s="8">
        <v>5139.8424000000005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45887</v>
      </c>
      <c r="AK83" s="3">
        <v>45883</v>
      </c>
      <c r="AL83" s="3">
        <v>45876</v>
      </c>
      <c r="AM83" s="3">
        <v>45884</v>
      </c>
      <c r="AN83" s="3">
        <v>45885</v>
      </c>
      <c r="AO83" s="3">
        <v>45886</v>
      </c>
      <c r="AP83" s="3">
        <v>45882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388.34364799999992</v>
      </c>
    </row>
    <row r="84" spans="1:56" ht="27.75" customHeight="1" x14ac:dyDescent="0.45">
      <c r="A84" s="3">
        <v>45827</v>
      </c>
      <c r="B84" s="14" t="s">
        <v>313</v>
      </c>
      <c r="C84" s="9" t="s">
        <v>142</v>
      </c>
      <c r="D84" s="13" t="s">
        <v>188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205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>
        <v>45887</v>
      </c>
      <c r="U84" s="11">
        <v>455</v>
      </c>
      <c r="V84" s="10">
        <v>0</v>
      </c>
      <c r="W84" s="10">
        <v>455</v>
      </c>
      <c r="X84" s="10">
        <v>0</v>
      </c>
      <c r="Y84" s="10">
        <v>477.75</v>
      </c>
      <c r="Z84" s="9" t="s">
        <v>80</v>
      </c>
      <c r="AA84" s="8">
        <v>464.01355000000001</v>
      </c>
      <c r="AB84" s="8">
        <v>0</v>
      </c>
      <c r="AC84" s="8">
        <v>464.01355000000001</v>
      </c>
      <c r="AD84" s="8">
        <v>0</v>
      </c>
      <c r="AE84" s="8">
        <v>464.01355000000001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45887</v>
      </c>
      <c r="AK84" s="3">
        <v>45883</v>
      </c>
      <c r="AL84" s="3">
        <v>45876</v>
      </c>
      <c r="AM84" s="3">
        <v>45884</v>
      </c>
      <c r="AN84" s="3">
        <v>45885</v>
      </c>
      <c r="AO84" s="3">
        <v>45886</v>
      </c>
      <c r="AP84" s="3">
        <v>45882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35.058801555555547</v>
      </c>
    </row>
    <row r="85" spans="1:56" ht="27.75" customHeight="1" x14ac:dyDescent="0.45">
      <c r="A85" s="3">
        <v>45874</v>
      </c>
      <c r="B85" s="14" t="s">
        <v>533</v>
      </c>
      <c r="C85" s="9" t="s">
        <v>142</v>
      </c>
      <c r="D85" s="13" t="s">
        <v>490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>
        <v>45888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45888</v>
      </c>
      <c r="AK85" s="3">
        <v>45884</v>
      </c>
      <c r="AL85" s="3">
        <v>45877</v>
      </c>
      <c r="AM85" s="3">
        <v>45885</v>
      </c>
      <c r="AN85" s="3">
        <v>45886</v>
      </c>
      <c r="AO85" s="3">
        <v>45887</v>
      </c>
      <c r="AP85" s="3">
        <v>45883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791.63333333333321</v>
      </c>
    </row>
    <row r="86" spans="1:56" ht="27.75" customHeight="1" x14ac:dyDescent="0.45">
      <c r="A86" s="3">
        <v>45873</v>
      </c>
      <c r="B86" s="14" t="s">
        <v>495</v>
      </c>
      <c r="C86" s="9" t="s">
        <v>300</v>
      </c>
      <c r="D86" s="13" t="s">
        <v>486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10756.900000000001</v>
      </c>
      <c r="AB86" s="8">
        <v>0</v>
      </c>
      <c r="AC86" s="8">
        <v>10756.900000000001</v>
      </c>
      <c r="AD86" s="8">
        <v>0</v>
      </c>
      <c r="AE86" s="8">
        <v>10756.900000000001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812.74355555555564</v>
      </c>
    </row>
    <row r="87" spans="1:56" ht="27.75" customHeight="1" x14ac:dyDescent="0.45">
      <c r="A87" s="3">
        <v>45873</v>
      </c>
      <c r="B87" s="14" t="s">
        <v>496</v>
      </c>
      <c r="C87" s="9" t="s">
        <v>300</v>
      </c>
      <c r="D87" s="13" t="s">
        <v>488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45889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45889</v>
      </c>
      <c r="AK87" s="3">
        <v>45885</v>
      </c>
      <c r="AL87" s="3">
        <v>45878</v>
      </c>
      <c r="AM87" s="3">
        <v>45886</v>
      </c>
      <c r="AN87" s="3">
        <v>45887</v>
      </c>
      <c r="AO87" s="3">
        <v>45888</v>
      </c>
      <c r="AP87" s="3">
        <v>45884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45868</v>
      </c>
      <c r="B88" s="14" t="s">
        <v>473</v>
      </c>
      <c r="C88" s="9" t="s">
        <v>300</v>
      </c>
      <c r="D88" s="13" t="s">
        <v>341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30000</v>
      </c>
      <c r="V88" s="10">
        <v>30000</v>
      </c>
      <c r="W88" s="10">
        <v>0</v>
      </c>
      <c r="X88" s="10">
        <v>30900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45868</v>
      </c>
      <c r="B89" s="14" t="s">
        <v>473</v>
      </c>
      <c r="C89" s="9" t="s">
        <v>300</v>
      </c>
      <c r="D89" s="13" t="s">
        <v>342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20000</v>
      </c>
      <c r="V89" s="10">
        <v>20000</v>
      </c>
      <c r="W89" s="10">
        <v>0</v>
      </c>
      <c r="X89" s="10">
        <v>20197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425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442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45850</v>
      </c>
      <c r="B91" s="14" t="s">
        <v>338</v>
      </c>
      <c r="C91" s="9" t="s">
        <v>108</v>
      </c>
      <c r="D91" s="13" t="s">
        <v>339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45898</v>
      </c>
      <c r="U91" s="11">
        <v>4000</v>
      </c>
      <c r="V91" s="10">
        <v>4000</v>
      </c>
      <c r="W91" s="10">
        <v>0</v>
      </c>
      <c r="X91" s="10">
        <v>4100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45898</v>
      </c>
      <c r="AK91" s="3">
        <v>45894</v>
      </c>
      <c r="AL91" s="3">
        <v>45887</v>
      </c>
      <c r="AM91" s="3">
        <v>45895</v>
      </c>
      <c r="AN91" s="3">
        <v>45896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435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45873</v>
      </c>
      <c r="B92" s="14" t="s">
        <v>504</v>
      </c>
      <c r="C92" s="9" t="s">
        <v>108</v>
      </c>
      <c r="D92" s="13" t="s">
        <v>505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45898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 t="s">
        <v>499</v>
      </c>
      <c r="AG92" s="1" t="s">
        <v>117</v>
      </c>
      <c r="AH92" s="1" t="s">
        <v>75</v>
      </c>
      <c r="AI92" s="1">
        <v>4</v>
      </c>
      <c r="AJ92" s="3">
        <v>45898</v>
      </c>
      <c r="AK92" s="3">
        <v>45894</v>
      </c>
      <c r="AL92" s="3">
        <v>45887</v>
      </c>
      <c r="AM92" s="3">
        <v>45895</v>
      </c>
      <c r="AN92" s="3">
        <v>45896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333.54151111111111</v>
      </c>
    </row>
    <row r="93" spans="1:56" ht="27.75" customHeight="1" x14ac:dyDescent="0.45">
      <c r="A93" s="3">
        <v>45876</v>
      </c>
      <c r="B93" s="14" t="s">
        <v>129</v>
      </c>
      <c r="C93" s="9" t="s">
        <v>108</v>
      </c>
      <c r="D93" s="13" t="s">
        <v>534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45898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 t="s">
        <v>499</v>
      </c>
      <c r="AG93" s="1" t="s">
        <v>116</v>
      </c>
      <c r="AH93" s="1" t="s">
        <v>75</v>
      </c>
      <c r="AI93" s="1">
        <v>4</v>
      </c>
      <c r="AJ93" s="3">
        <v>45898</v>
      </c>
      <c r="AK93" s="3">
        <v>45894</v>
      </c>
      <c r="AL93" s="3">
        <v>45887</v>
      </c>
      <c r="AM93" s="3">
        <v>45895</v>
      </c>
      <c r="AN93" s="3">
        <v>45896</v>
      </c>
      <c r="AO93" s="3">
        <v>45897</v>
      </c>
      <c r="AP93" s="3">
        <v>45893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45876</v>
      </c>
      <c r="B94" s="14" t="s">
        <v>129</v>
      </c>
      <c r="C94" s="9" t="s">
        <v>108</v>
      </c>
      <c r="D94" s="13" t="s">
        <v>535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45898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 t="s">
        <v>499</v>
      </c>
      <c r="AG94" s="1" t="s">
        <v>117</v>
      </c>
      <c r="AH94" s="1" t="s">
        <v>75</v>
      </c>
      <c r="AI94" s="1">
        <v>4</v>
      </c>
      <c r="AJ94" s="3">
        <v>45898</v>
      </c>
      <c r="AK94" s="3">
        <v>45894</v>
      </c>
      <c r="AL94" s="3">
        <v>45887</v>
      </c>
      <c r="AM94" s="3">
        <v>45895</v>
      </c>
      <c r="AN94" s="3">
        <v>45896</v>
      </c>
      <c r="AO94" s="3">
        <v>45897</v>
      </c>
      <c r="AP94" s="3">
        <v>45893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250.15613333333337</v>
      </c>
    </row>
    <row r="95" spans="1:56" ht="27.75" customHeight="1" x14ac:dyDescent="0.45">
      <c r="A95" s="3">
        <v>45876</v>
      </c>
      <c r="B95" s="14" t="s">
        <v>129</v>
      </c>
      <c r="C95" s="9" t="s">
        <v>108</v>
      </c>
      <c r="D95" s="13" t="s">
        <v>555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333.54151111111111</v>
      </c>
    </row>
    <row r="96" spans="1:56" ht="27.75" customHeight="1" x14ac:dyDescent="0.45">
      <c r="A96" s="3">
        <v>45876</v>
      </c>
      <c r="B96" s="14" t="s">
        <v>129</v>
      </c>
      <c r="C96" s="9" t="s">
        <v>108</v>
      </c>
      <c r="D96" s="13" t="s">
        <v>556</v>
      </c>
      <c r="E96" s="9">
        <v>20</v>
      </c>
      <c r="F96" s="9">
        <v>40</v>
      </c>
      <c r="G96" s="9" t="s">
        <v>60</v>
      </c>
      <c r="H96" s="9" t="s">
        <v>66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3075</v>
      </c>
      <c r="W96" s="10">
        <v>0</v>
      </c>
      <c r="X96" s="10">
        <v>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45850</v>
      </c>
      <c r="B97" s="14" t="s">
        <v>340</v>
      </c>
      <c r="C97" s="9" t="s">
        <v>108</v>
      </c>
      <c r="D97" s="13" t="s">
        <v>309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45898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45898</v>
      </c>
      <c r="AK97" s="3">
        <v>45894</v>
      </c>
      <c r="AL97" s="3">
        <v>45887</v>
      </c>
      <c r="AM97" s="3">
        <v>45895</v>
      </c>
      <c r="AN97" s="3">
        <v>45896</v>
      </c>
      <c r="AO97" s="3">
        <v>45897</v>
      </c>
      <c r="AP97" s="3">
        <v>45893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333.54151111111111</v>
      </c>
    </row>
    <row r="98" spans="1:56" ht="27.75" customHeight="1" x14ac:dyDescent="0.45">
      <c r="A98" s="3">
        <v>45873</v>
      </c>
      <c r="B98" s="14" t="s">
        <v>502</v>
      </c>
      <c r="C98" s="9" t="s">
        <v>108</v>
      </c>
      <c r="D98" s="13" t="s">
        <v>503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45898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499</v>
      </c>
      <c r="AG98" s="1" t="s">
        <v>61</v>
      </c>
      <c r="AH98" s="1" t="s">
        <v>75</v>
      </c>
      <c r="AI98" s="1">
        <v>4</v>
      </c>
      <c r="AJ98" s="3">
        <v>45898</v>
      </c>
      <c r="AK98" s="3">
        <v>45894</v>
      </c>
      <c r="AL98" s="3">
        <v>45887</v>
      </c>
      <c r="AM98" s="3">
        <v>45895</v>
      </c>
      <c r="AN98" s="3">
        <v>45896</v>
      </c>
      <c r="AO98" s="3">
        <v>45897</v>
      </c>
      <c r="AP98" s="3">
        <v>45893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333.54151111111111</v>
      </c>
    </row>
    <row r="99" spans="1:56" ht="27.75" customHeight="1" x14ac:dyDescent="0.45">
      <c r="A99" s="3" t="s">
        <v>136</v>
      </c>
      <c r="B99" s="14" t="s">
        <v>136</v>
      </c>
      <c r="C99" s="9" t="s">
        <v>142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>
        <v>45899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7916.333333333333</v>
      </c>
    </row>
    <row r="100" spans="1:56" ht="27.75" customHeight="1" x14ac:dyDescent="0.45">
      <c r="A100" s="3" t="s">
        <v>136</v>
      </c>
      <c r="B100" s="14" t="s">
        <v>136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45925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45925</v>
      </c>
      <c r="AK100" s="3">
        <v>45921</v>
      </c>
      <c r="AL100" s="3">
        <v>45914</v>
      </c>
      <c r="AM100" s="3">
        <v>45922</v>
      </c>
      <c r="AN100" s="3">
        <v>45923</v>
      </c>
      <c r="AO100" s="3">
        <v>45924</v>
      </c>
      <c r="AP100" s="3">
        <v>45920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1667.7075555555555</v>
      </c>
    </row>
    <row r="101" spans="1:56" ht="27.75" customHeight="1" x14ac:dyDescent="0.45">
      <c r="A101" s="3" t="s">
        <v>136</v>
      </c>
      <c r="B101" s="14" t="s">
        <v>136</v>
      </c>
      <c r="C101" s="9" t="s">
        <v>97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45925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45925</v>
      </c>
      <c r="AK101" s="3">
        <v>45921</v>
      </c>
      <c r="AL101" s="3">
        <v>45914</v>
      </c>
      <c r="AM101" s="3">
        <v>45922</v>
      </c>
      <c r="AN101" s="3">
        <v>45923</v>
      </c>
      <c r="AO101" s="3">
        <v>45924</v>
      </c>
      <c r="AP101" s="3">
        <v>45920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1625.4871111111113</v>
      </c>
    </row>
    <row r="102" spans="1:56" ht="27.75" customHeight="1" x14ac:dyDescent="0.45">
      <c r="A102" s="3">
        <v>45857</v>
      </c>
      <c r="B102" s="14" t="s">
        <v>381</v>
      </c>
      <c r="C102" s="9" t="s">
        <v>142</v>
      </c>
      <c r="D102" s="13" t="s">
        <v>258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120</v>
      </c>
      <c r="V102" s="10">
        <v>0</v>
      </c>
      <c r="W102" s="10">
        <v>120</v>
      </c>
      <c r="X102" s="10">
        <v>11000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45873</v>
      </c>
      <c r="B103" s="14" t="s">
        <v>500</v>
      </c>
      <c r="C103" s="9" t="s">
        <v>108</v>
      </c>
      <c r="D103" s="13" t="s">
        <v>501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4000</v>
      </c>
      <c r="V103" s="10">
        <v>0</v>
      </c>
      <c r="W103" s="10">
        <v>4000</v>
      </c>
      <c r="X103" s="10">
        <v>0</v>
      </c>
      <c r="Y103" s="10">
        <v>4200</v>
      </c>
      <c r="Z103" s="9" t="s">
        <v>80</v>
      </c>
      <c r="AA103" s="8">
        <v>4414.5199999999995</v>
      </c>
      <c r="AB103" s="8">
        <v>0</v>
      </c>
      <c r="AC103" s="8">
        <v>4414.5199999999995</v>
      </c>
      <c r="AD103" s="8">
        <v>0</v>
      </c>
      <c r="AE103" s="8">
        <v>4414.5199999999995</v>
      </c>
      <c r="AF103" s="8" t="s">
        <v>499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333.54151111111111</v>
      </c>
    </row>
    <row r="104" spans="1:56" ht="27.75" customHeight="1" x14ac:dyDescent="0.45">
      <c r="A104" s="3" t="s">
        <v>136</v>
      </c>
      <c r="B104" s="14" t="s">
        <v>136</v>
      </c>
      <c r="C104" s="9" t="s">
        <v>305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110363</v>
      </c>
      <c r="AB104" s="8">
        <v>0</v>
      </c>
      <c r="AC104" s="8">
        <v>110363</v>
      </c>
      <c r="AD104" s="8">
        <v>0</v>
      </c>
      <c r="AE104" s="8">
        <v>110363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8338.5377777777776</v>
      </c>
    </row>
    <row r="105" spans="1:56" ht="27.75" customHeight="1" x14ac:dyDescent="0.45">
      <c r="A105" s="3">
        <v>45825</v>
      </c>
      <c r="B105" s="14" t="s">
        <v>303</v>
      </c>
      <c r="C105" s="9" t="s">
        <v>142</v>
      </c>
      <c r="D105" s="13" t="s">
        <v>277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205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127</v>
      </c>
      <c r="V105" s="10">
        <v>0</v>
      </c>
      <c r="W105" s="10">
        <v>127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45825</v>
      </c>
      <c r="B106" s="14" t="s">
        <v>304</v>
      </c>
      <c r="C106" s="9" t="s">
        <v>142</v>
      </c>
      <c r="D106" s="13" t="s">
        <v>259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267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894</v>
      </c>
      <c r="V106" s="10">
        <v>525</v>
      </c>
      <c r="W106" s="10">
        <v>369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285</v>
      </c>
      <c r="C107" s="9" t="s">
        <v>142</v>
      </c>
      <c r="D107" s="13" t="s">
        <v>148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3360</v>
      </c>
      <c r="V107" s="10">
        <v>0</v>
      </c>
      <c r="W107" s="10">
        <v>3360</v>
      </c>
      <c r="X107" s="10">
        <v>35200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279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281</v>
      </c>
      <c r="C108" s="9" t="s">
        <v>142</v>
      </c>
      <c r="D108" s="13" t="s">
        <v>276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366</v>
      </c>
      <c r="V108" s="10">
        <v>0</v>
      </c>
      <c r="W108" s="10">
        <v>366</v>
      </c>
      <c r="X108" s="10">
        <v>5113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45796</v>
      </c>
      <c r="B109" s="14" t="s">
        <v>283</v>
      </c>
      <c r="C109" s="9" t="s">
        <v>142</v>
      </c>
      <c r="D109" s="13" t="s">
        <v>278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302</v>
      </c>
      <c r="V109" s="10">
        <v>0</v>
      </c>
      <c r="W109" s="10">
        <v>302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45796</v>
      </c>
      <c r="B110" s="14" t="s">
        <v>284</v>
      </c>
      <c r="C110" s="9" t="s">
        <v>142</v>
      </c>
      <c r="D110" s="13" t="s">
        <v>132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1200</v>
      </c>
      <c r="V110" s="10">
        <v>0</v>
      </c>
      <c r="W110" s="10">
        <v>1200</v>
      </c>
      <c r="X110" s="10">
        <v>10700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45850</v>
      </c>
      <c r="B111" s="14" t="s">
        <v>336</v>
      </c>
      <c r="C111" s="9" t="s">
        <v>108</v>
      </c>
      <c r="D111" s="13" t="s">
        <v>337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250.15613333333337</v>
      </c>
    </row>
    <row r="112" spans="1:56" ht="27.75" customHeight="1" x14ac:dyDescent="0.45">
      <c r="A112" s="3">
        <v>45782</v>
      </c>
      <c r="B112" s="14" t="s">
        <v>274</v>
      </c>
      <c r="C112" s="9" t="s">
        <v>79</v>
      </c>
      <c r="D112" s="13" t="s">
        <v>264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80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135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833.85377777777774</v>
      </c>
    </row>
    <row r="113" spans="1:56" ht="27.75" customHeight="1" x14ac:dyDescent="0.45">
      <c r="A113" s="3">
        <v>45798</v>
      </c>
      <c r="B113" s="14" t="s">
        <v>293</v>
      </c>
      <c r="C113" s="9" t="s">
        <v>108</v>
      </c>
      <c r="D113" s="13" t="s">
        <v>291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416.92688888888887</v>
      </c>
    </row>
    <row r="114" spans="1:56" ht="27.75" customHeight="1" x14ac:dyDescent="0.45">
      <c r="A114" s="3">
        <v>45674</v>
      </c>
      <c r="B114" s="14" t="s">
        <v>241</v>
      </c>
      <c r="C114" s="9" t="s">
        <v>142</v>
      </c>
      <c r="D114" s="13" t="s">
        <v>240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205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152</v>
      </c>
      <c r="V114" s="10">
        <v>0</v>
      </c>
      <c r="W114" s="10">
        <v>152</v>
      </c>
      <c r="X114" s="10">
        <v>6000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5987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255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45611</v>
      </c>
      <c r="B115" s="14" t="s">
        <v>204</v>
      </c>
      <c r="C115" s="9" t="s">
        <v>142</v>
      </c>
      <c r="D115" s="13" t="s">
        <v>203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117</v>
      </c>
      <c r="V115" s="10">
        <v>0</v>
      </c>
      <c r="W115" s="10">
        <v>117</v>
      </c>
      <c r="X115" s="10">
        <v>10065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45523</v>
      </c>
      <c r="B116" s="14" t="s">
        <v>185</v>
      </c>
      <c r="C116" s="9" t="s">
        <v>142</v>
      </c>
      <c r="D116" s="13" t="s">
        <v>183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1260</v>
      </c>
      <c r="V116" s="10">
        <v>0</v>
      </c>
      <c r="W116" s="10">
        <v>1260</v>
      </c>
      <c r="X116" s="10">
        <v>11095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184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89</v>
      </c>
      <c r="V117" s="10">
        <v>0</v>
      </c>
      <c r="W117" s="10">
        <v>89</v>
      </c>
      <c r="X117" s="10">
        <v>11180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45810</v>
      </c>
      <c r="B118" s="14" t="s">
        <v>296</v>
      </c>
      <c r="C118" s="9" t="s">
        <v>79</v>
      </c>
      <c r="D118" s="13" t="s">
        <v>234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2500</v>
      </c>
      <c r="V118" s="10">
        <v>2500</v>
      </c>
      <c r="W118" s="10">
        <v>0</v>
      </c>
      <c r="X118" s="10">
        <v>5560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45799</v>
      </c>
      <c r="B119" s="14" t="s">
        <v>294</v>
      </c>
      <c r="C119" s="9" t="s">
        <v>289</v>
      </c>
      <c r="D119" s="13" t="s">
        <v>290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95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133</v>
      </c>
      <c r="U119" s="11">
        <v>4000</v>
      </c>
      <c r="V119" s="10">
        <v>3840</v>
      </c>
      <c r="W119" s="10">
        <v>160</v>
      </c>
      <c r="X119" s="10">
        <v>8450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220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45741</v>
      </c>
      <c r="B120" s="14" t="s">
        <v>262</v>
      </c>
      <c r="C120" s="9" t="s">
        <v>108</v>
      </c>
      <c r="D120" s="13" t="s">
        <v>261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3857</v>
      </c>
      <c r="W120" s="10">
        <v>143</v>
      </c>
      <c r="X120" s="10">
        <v>4200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265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219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4000</v>
      </c>
      <c r="V121" s="10">
        <v>4010</v>
      </c>
      <c r="W121" s="10">
        <v>0</v>
      </c>
      <c r="X121" s="10">
        <v>4470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45720</v>
      </c>
      <c r="B122" s="14" t="s">
        <v>129</v>
      </c>
      <c r="C122" s="9" t="s">
        <v>108</v>
      </c>
      <c r="D122" s="13" t="s">
        <v>233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3065</v>
      </c>
      <c r="W122" s="10">
        <v>0</v>
      </c>
      <c r="X122" s="10">
        <v>3300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45541</v>
      </c>
      <c r="B123" s="14" t="s">
        <v>189</v>
      </c>
      <c r="C123" s="9" t="s">
        <v>108</v>
      </c>
      <c r="D123" s="13" t="s">
        <v>190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3318</v>
      </c>
      <c r="W123" s="10">
        <v>0</v>
      </c>
      <c r="X123" s="10">
        <v>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191</v>
      </c>
      <c r="AG123" s="1" t="s">
        <v>61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>
        <v>0</v>
      </c>
      <c r="AY123" s="2" t="s">
        <v>236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45581</v>
      </c>
      <c r="B124" s="14" t="s">
        <v>195</v>
      </c>
      <c r="C124" s="9" t="s">
        <v>108</v>
      </c>
      <c r="D124" s="13" t="s">
        <v>196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133</v>
      </c>
      <c r="U124" s="11">
        <v>3000</v>
      </c>
      <c r="V124" s="10">
        <v>3194</v>
      </c>
      <c r="W124" s="10">
        <v>0</v>
      </c>
      <c r="X124" s="10">
        <v>5632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75</v>
      </c>
      <c r="AI124" s="1">
        <v>4</v>
      </c>
      <c r="AJ124" s="3" t="s">
        <v>133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80</v>
      </c>
      <c r="AA125" s="8">
        <v>391721.38445000007</v>
      </c>
      <c r="AB125" s="8">
        <v>39490.290000000008</v>
      </c>
      <c r="AC125" s="8">
        <v>352231.09445000003</v>
      </c>
      <c r="AD125" s="8">
        <v>3490</v>
      </c>
      <c r="AE125" s="8">
        <v>388231.38445000007</v>
      </c>
      <c r="AF125" s="8" t="s">
        <v>58</v>
      </c>
      <c r="AG125" s="1" t="s">
        <v>116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305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307</v>
      </c>
      <c r="BD126" s="56">
        <v>8914.2570000000014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306</v>
      </c>
      <c r="AA127" s="8">
        <v>113157.00000000001</v>
      </c>
      <c r="AB127" s="8">
        <v>0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308</v>
      </c>
      <c r="BD127" s="56">
        <v>0</v>
      </c>
    </row>
    <row r="128" spans="1:56" ht="27.75" customHeight="1" x14ac:dyDescent="0.45">
      <c r="A128" s="3">
        <v>45857</v>
      </c>
      <c r="B128" s="14" t="s">
        <v>384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45878</v>
      </c>
      <c r="U128" s="11">
        <v>27120</v>
      </c>
      <c r="V128" s="10">
        <v>25440</v>
      </c>
      <c r="W128" s="10">
        <v>1680</v>
      </c>
      <c r="X128" s="10">
        <v>154931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45878</v>
      </c>
      <c r="AK128" s="3">
        <v>0</v>
      </c>
      <c r="AL128" s="3">
        <v>45869</v>
      </c>
      <c r="AM128" s="3">
        <v>45876</v>
      </c>
      <c r="AN128" s="3">
        <v>45877</v>
      </c>
      <c r="AO128" s="3">
        <v>45877</v>
      </c>
      <c r="AP128" s="3">
        <v>45873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390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45874</v>
      </c>
      <c r="B129" s="14" t="s">
        <v>536</v>
      </c>
      <c r="C129" s="9" t="s">
        <v>142</v>
      </c>
      <c r="D129" s="13" t="s">
        <v>302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205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109</v>
      </c>
      <c r="T129" s="12">
        <v>45888</v>
      </c>
      <c r="U129" s="11">
        <v>30000</v>
      </c>
      <c r="V129" s="10">
        <v>0</v>
      </c>
      <c r="W129" s="10">
        <v>30000</v>
      </c>
      <c r="X129" s="10">
        <v>8153</v>
      </c>
      <c r="Y129" s="10">
        <v>22939.350000000002</v>
      </c>
      <c r="Z129" s="9" t="s">
        <v>81</v>
      </c>
      <c r="AA129" s="8">
        <v>24034.703962500003</v>
      </c>
      <c r="AB129" s="8">
        <v>24034.703962500003</v>
      </c>
      <c r="AC129" s="8">
        <v>0</v>
      </c>
      <c r="AD129" s="8">
        <v>0</v>
      </c>
      <c r="AE129" s="8">
        <v>0</v>
      </c>
      <c r="AF129" s="8" t="s">
        <v>220</v>
      </c>
      <c r="AG129" s="1" t="s">
        <v>117</v>
      </c>
      <c r="AH129" s="1" t="s">
        <v>74</v>
      </c>
      <c r="AI129" s="1">
        <v>2</v>
      </c>
      <c r="AJ129" s="3">
        <v>45888</v>
      </c>
      <c r="AK129" s="3">
        <v>0</v>
      </c>
      <c r="AL129" s="3">
        <v>45879</v>
      </c>
      <c r="AM129" s="3">
        <v>45886</v>
      </c>
      <c r="AN129" s="3">
        <v>45887</v>
      </c>
      <c r="AO129" s="3">
        <v>45887</v>
      </c>
      <c r="AP129" s="3">
        <v>45883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431</v>
      </c>
      <c r="C130" s="9" t="s">
        <v>85</v>
      </c>
      <c r="D130" s="13" t="s">
        <v>417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124000</v>
      </c>
      <c r="V130" s="10">
        <v>20000</v>
      </c>
      <c r="W130" s="10">
        <v>104000</v>
      </c>
      <c r="X130" s="10">
        <v>71420</v>
      </c>
      <c r="Y130" s="10">
        <v>55209</v>
      </c>
      <c r="Z130" s="9" t="s">
        <v>81</v>
      </c>
      <c r="AA130" s="8">
        <v>59387.769210000006</v>
      </c>
      <c r="AB130" s="8">
        <v>59387.769210000006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432</v>
      </c>
      <c r="C131" s="9" t="s">
        <v>85</v>
      </c>
      <c r="D131" s="13" t="s">
        <v>322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28000</v>
      </c>
      <c r="V131" s="10">
        <v>0</v>
      </c>
      <c r="W131" s="10">
        <v>28000</v>
      </c>
      <c r="X131" s="10">
        <v>0</v>
      </c>
      <c r="Y131" s="10">
        <v>29400</v>
      </c>
      <c r="Z131" s="9" t="s">
        <v>81</v>
      </c>
      <c r="AA131" s="8">
        <v>30119.320000000003</v>
      </c>
      <c r="AB131" s="8">
        <v>30119.320000000003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418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7000</v>
      </c>
      <c r="V132" s="10">
        <v>0</v>
      </c>
      <c r="W132" s="10">
        <v>7000</v>
      </c>
      <c r="X132" s="10">
        <v>0</v>
      </c>
      <c r="Y132" s="10">
        <v>7350</v>
      </c>
      <c r="Z132" s="9" t="s">
        <v>81</v>
      </c>
      <c r="AA132" s="8">
        <v>7529.8300000000008</v>
      </c>
      <c r="AB132" s="8">
        <v>7529.8300000000008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433</v>
      </c>
      <c r="C133" s="9" t="s">
        <v>85</v>
      </c>
      <c r="D133" s="13" t="s">
        <v>421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5378.4500000000007</v>
      </c>
      <c r="AB133" s="8">
        <v>5378.4500000000007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419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7000</v>
      </c>
      <c r="V134" s="10">
        <v>0</v>
      </c>
      <c r="W134" s="10">
        <v>7000</v>
      </c>
      <c r="X134" s="10">
        <v>0</v>
      </c>
      <c r="Y134" s="10">
        <v>7350</v>
      </c>
      <c r="Z134" s="9" t="s">
        <v>81</v>
      </c>
      <c r="AA134" s="8">
        <v>7529.8300000000008</v>
      </c>
      <c r="AB134" s="8">
        <v>7529.8300000000008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117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45862</v>
      </c>
      <c r="B135" s="14" t="s">
        <v>434</v>
      </c>
      <c r="C135" s="9" t="s">
        <v>85</v>
      </c>
      <c r="D135" s="13" t="s">
        <v>420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45889</v>
      </c>
      <c r="U135" s="11">
        <v>14000</v>
      </c>
      <c r="V135" s="10">
        <v>0</v>
      </c>
      <c r="W135" s="10">
        <v>14000</v>
      </c>
      <c r="X135" s="10">
        <v>0</v>
      </c>
      <c r="Y135" s="10">
        <v>14700</v>
      </c>
      <c r="Z135" s="9" t="s">
        <v>81</v>
      </c>
      <c r="AA135" s="8">
        <v>15059.660000000002</v>
      </c>
      <c r="AB135" s="8">
        <v>15059.660000000002</v>
      </c>
      <c r="AC135" s="8">
        <v>0</v>
      </c>
      <c r="AD135" s="8">
        <v>0</v>
      </c>
      <c r="AE135" s="8">
        <v>0</v>
      </c>
      <c r="AF135" s="8" t="s">
        <v>323</v>
      </c>
      <c r="AG135" s="1" t="s">
        <v>61</v>
      </c>
      <c r="AH135" s="1" t="s">
        <v>74</v>
      </c>
      <c r="AI135" s="1">
        <v>2</v>
      </c>
      <c r="AJ135" s="3">
        <v>45889</v>
      </c>
      <c r="AK135" s="3">
        <v>0</v>
      </c>
      <c r="AL135" s="3">
        <v>45880</v>
      </c>
      <c r="AM135" s="3">
        <v>45887</v>
      </c>
      <c r="AN135" s="3">
        <v>45888</v>
      </c>
      <c r="AO135" s="3">
        <v>45888</v>
      </c>
      <c r="AP135" s="3">
        <v>45884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5378.4500000000007</v>
      </c>
      <c r="AB136" s="8">
        <v>5378.4500000000007</v>
      </c>
      <c r="AC136" s="8">
        <v>0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45870</v>
      </c>
      <c r="B137" s="14" t="s">
        <v>467</v>
      </c>
      <c r="C137" s="9" t="s">
        <v>85</v>
      </c>
      <c r="D137" s="13" t="s">
        <v>446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198</v>
      </c>
      <c r="T137" s="12">
        <v>45894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21513.800000000003</v>
      </c>
      <c r="AB137" s="8">
        <v>21513.800000000003</v>
      </c>
      <c r="AC137" s="8">
        <v>0</v>
      </c>
      <c r="AD137" s="8">
        <v>0</v>
      </c>
      <c r="AE137" s="8">
        <v>0</v>
      </c>
      <c r="AF137" s="8" t="s">
        <v>273</v>
      </c>
      <c r="AG137" s="1" t="s">
        <v>116</v>
      </c>
      <c r="AH137" s="1" t="s">
        <v>74</v>
      </c>
      <c r="AI137" s="1">
        <v>2</v>
      </c>
      <c r="AJ137" s="3">
        <v>45894</v>
      </c>
      <c r="AK137" s="3">
        <v>0</v>
      </c>
      <c r="AL137" s="3">
        <v>45885</v>
      </c>
      <c r="AM137" s="3">
        <v>45892</v>
      </c>
      <c r="AN137" s="3">
        <v>45893</v>
      </c>
      <c r="AO137" s="3">
        <v>45893</v>
      </c>
      <c r="AP137" s="3">
        <v>45889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 t="s">
        <v>136</v>
      </c>
      <c r="B138" s="14" t="s">
        <v>136</v>
      </c>
      <c r="C138" s="9" t="s">
        <v>142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205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109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220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13616.093333333334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354049.3131725</v>
      </c>
      <c r="AB139" s="8">
        <v>175931.8131725</v>
      </c>
      <c r="AC139" s="8">
        <v>178117.5</v>
      </c>
      <c r="AD139" s="8">
        <v>0</v>
      </c>
      <c r="AE139" s="8">
        <v>0</v>
      </c>
      <c r="AF139" s="8" t="s">
        <v>58</v>
      </c>
      <c r="AG139" s="1" t="s">
        <v>116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45876</v>
      </c>
      <c r="B140" s="14" t="s">
        <v>553</v>
      </c>
      <c r="C140" s="9" t="s">
        <v>175</v>
      </c>
      <c r="D140" s="13" t="s">
        <v>59</v>
      </c>
      <c r="E140" s="9">
        <v>21</v>
      </c>
      <c r="F140" s="9">
        <v>38</v>
      </c>
      <c r="G140" s="9" t="s">
        <v>60</v>
      </c>
      <c r="H140" s="9">
        <v>0</v>
      </c>
      <c r="I140" s="9">
        <v>69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41</v>
      </c>
      <c r="O140" s="9">
        <v>40</v>
      </c>
      <c r="P140" s="10">
        <v>233.65826816639998</v>
      </c>
      <c r="Q140" s="10">
        <v>0</v>
      </c>
      <c r="R140" s="10">
        <v>233.65826816639998</v>
      </c>
      <c r="S140" s="9" t="s">
        <v>71</v>
      </c>
      <c r="T140" s="12">
        <v>45882</v>
      </c>
      <c r="U140" s="11">
        <v>15000</v>
      </c>
      <c r="V140" s="10">
        <v>4500</v>
      </c>
      <c r="W140" s="10">
        <v>10500</v>
      </c>
      <c r="X140" s="10">
        <v>0</v>
      </c>
      <c r="Y140" s="10">
        <v>0</v>
      </c>
      <c r="Z140" s="9" t="s">
        <v>131</v>
      </c>
      <c r="AA140" s="8">
        <v>11588.114999999998</v>
      </c>
      <c r="AB140" s="8">
        <v>11588.114999999998</v>
      </c>
      <c r="AC140" s="8">
        <v>0</v>
      </c>
      <c r="AD140" s="8">
        <v>0</v>
      </c>
      <c r="AE140" s="8">
        <v>0</v>
      </c>
      <c r="AF140" s="8" t="s">
        <v>544</v>
      </c>
      <c r="AG140" s="1" t="s">
        <v>116</v>
      </c>
      <c r="AH140" s="1" t="s">
        <v>545</v>
      </c>
      <c r="AI140" s="1">
        <v>2</v>
      </c>
      <c r="AJ140" s="3">
        <v>45882</v>
      </c>
      <c r="AK140" s="3">
        <v>0</v>
      </c>
      <c r="AL140" s="3">
        <v>0</v>
      </c>
      <c r="AM140" s="3">
        <v>0</v>
      </c>
      <c r="AN140" s="3">
        <v>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45876</v>
      </c>
      <c r="B141" s="14" t="s">
        <v>557</v>
      </c>
      <c r="C141" s="9" t="s">
        <v>214</v>
      </c>
      <c r="D141" s="13" t="s">
        <v>507</v>
      </c>
      <c r="E141" s="9">
        <v>21</v>
      </c>
      <c r="F141" s="9">
        <v>34</v>
      </c>
      <c r="G141" s="9" t="s">
        <v>60</v>
      </c>
      <c r="H141" s="9">
        <v>0</v>
      </c>
      <c r="I141" s="9">
        <v>60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36</v>
      </c>
      <c r="O141" s="9">
        <v>40</v>
      </c>
      <c r="P141" s="10">
        <v>390.78734745599991</v>
      </c>
      <c r="Q141" s="10">
        <v>0</v>
      </c>
      <c r="R141" s="10">
        <v>390.78734745599991</v>
      </c>
      <c r="S141" s="9" t="s">
        <v>67</v>
      </c>
      <c r="T141" s="12">
        <v>45889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131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544</v>
      </c>
      <c r="AG141" s="1" t="s">
        <v>116</v>
      </c>
      <c r="AH141" s="1" t="s">
        <v>72</v>
      </c>
      <c r="AI141" s="1">
        <v>3</v>
      </c>
      <c r="AJ141" s="3">
        <v>45889</v>
      </c>
      <c r="AK141" s="3">
        <v>0</v>
      </c>
      <c r="AL141" s="3">
        <v>45879</v>
      </c>
      <c r="AM141" s="3">
        <v>45886</v>
      </c>
      <c r="AN141" s="3">
        <v>45887</v>
      </c>
      <c r="AO141" s="3">
        <v>45887</v>
      </c>
      <c r="AP141" s="3">
        <v>45884</v>
      </c>
      <c r="AQ141" s="3">
        <v>45888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 t="s">
        <v>508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 t="s">
        <v>60</v>
      </c>
      <c r="H142" s="9">
        <v>0</v>
      </c>
      <c r="I142" s="9">
        <v>67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131</v>
      </c>
      <c r="AA142" s="8">
        <v>31425.514999999999</v>
      </c>
      <c r="AB142" s="8">
        <v>31425.514999999999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45867</v>
      </c>
      <c r="B143" s="14" t="s">
        <v>440</v>
      </c>
      <c r="C143" s="9" t="s">
        <v>325</v>
      </c>
      <c r="D143" s="13" t="s">
        <v>441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45878</v>
      </c>
      <c r="U143" s="11">
        <v>5000</v>
      </c>
      <c r="V143" s="10">
        <v>5000</v>
      </c>
      <c r="W143" s="10">
        <v>0</v>
      </c>
      <c r="X143" s="10">
        <v>5400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45878</v>
      </c>
      <c r="AK143" s="3">
        <v>45874</v>
      </c>
      <c r="AL143" s="3">
        <v>45868</v>
      </c>
      <c r="AM143" s="3">
        <v>45875</v>
      </c>
      <c r="AN143" s="3">
        <v>45876</v>
      </c>
      <c r="AO143" s="3">
        <v>45876</v>
      </c>
      <c r="AP143" s="3">
        <v>45873</v>
      </c>
      <c r="AQ143" s="3">
        <v>45877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509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45870</v>
      </c>
      <c r="B144" s="14" t="s">
        <v>474</v>
      </c>
      <c r="C144" s="9" t="s">
        <v>79</v>
      </c>
      <c r="D144" s="13" t="s">
        <v>475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67</v>
      </c>
      <c r="T144" s="12">
        <v>45882</v>
      </c>
      <c r="U144" s="11">
        <v>3000</v>
      </c>
      <c r="V144" s="10">
        <v>3000</v>
      </c>
      <c r="W144" s="10">
        <v>0</v>
      </c>
      <c r="X144" s="10">
        <v>3100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476</v>
      </c>
      <c r="C145" s="9" t="s">
        <v>79</v>
      </c>
      <c r="D145" s="13" t="s">
        <v>477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45871</v>
      </c>
      <c r="B146" s="14" t="s">
        <v>480</v>
      </c>
      <c r="C146" s="9" t="s">
        <v>79</v>
      </c>
      <c r="D146" s="13" t="s">
        <v>481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121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118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448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121</v>
      </c>
      <c r="AA147" s="8">
        <v>10756.900000000001</v>
      </c>
      <c r="AB147" s="8">
        <v>10756.900000000001</v>
      </c>
      <c r="AC147" s="8">
        <v>0</v>
      </c>
      <c r="AD147" s="8">
        <v>10756.900000000001</v>
      </c>
      <c r="AE147" s="8">
        <v>0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5000</v>
      </c>
      <c r="V149" s="10">
        <v>0</v>
      </c>
      <c r="W149" s="10">
        <v>5000</v>
      </c>
      <c r="X149" s="10">
        <v>5450</v>
      </c>
      <c r="Y149" s="10">
        <v>0</v>
      </c>
      <c r="Z149" s="9" t="s">
        <v>121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45883</v>
      </c>
      <c r="U150" s="11">
        <v>5000</v>
      </c>
      <c r="V150" s="10">
        <v>0</v>
      </c>
      <c r="W150" s="10">
        <v>5000</v>
      </c>
      <c r="X150" s="10">
        <v>5500</v>
      </c>
      <c r="Y150" s="10">
        <v>0</v>
      </c>
      <c r="Z150" s="9" t="s">
        <v>121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45883</v>
      </c>
      <c r="AK150" s="3">
        <v>45879</v>
      </c>
      <c r="AL150" s="3">
        <v>45873</v>
      </c>
      <c r="AM150" s="3">
        <v>45880</v>
      </c>
      <c r="AN150" s="3">
        <v>45881</v>
      </c>
      <c r="AO150" s="3">
        <v>45881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45869</v>
      </c>
      <c r="B151" s="14" t="s">
        <v>468</v>
      </c>
      <c r="C151" s="9" t="s">
        <v>112</v>
      </c>
      <c r="D151" s="13" t="s">
        <v>453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45883</v>
      </c>
      <c r="U151" s="11">
        <v>10000</v>
      </c>
      <c r="V151" s="10">
        <v>0</v>
      </c>
      <c r="W151" s="10">
        <v>10000</v>
      </c>
      <c r="X151" s="10">
        <v>10500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45883</v>
      </c>
      <c r="AK151" s="3">
        <v>45879</v>
      </c>
      <c r="AL151" s="3">
        <v>45873</v>
      </c>
      <c r="AM151" s="3">
        <v>45880</v>
      </c>
      <c r="AN151" s="3">
        <v>45881</v>
      </c>
      <c r="AO151" s="3">
        <v>45881</v>
      </c>
      <c r="AP151" s="3">
        <v>45878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449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45874</v>
      </c>
      <c r="B152" s="14" t="s">
        <v>510</v>
      </c>
      <c r="C152" s="9" t="s">
        <v>108</v>
      </c>
      <c r="D152" s="13" t="s">
        <v>511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67</v>
      </c>
      <c r="T152" s="12">
        <v>45883</v>
      </c>
      <c r="U152" s="11">
        <v>3000</v>
      </c>
      <c r="V152" s="10">
        <v>3000</v>
      </c>
      <c r="W152" s="10">
        <v>0</v>
      </c>
      <c r="X152" s="10">
        <v>3100</v>
      </c>
      <c r="Y152" s="10">
        <v>0</v>
      </c>
      <c r="Z152" s="9" t="s">
        <v>121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45883</v>
      </c>
      <c r="AK152" s="3">
        <v>45879</v>
      </c>
      <c r="AL152" s="3">
        <v>45873</v>
      </c>
      <c r="AM152" s="3">
        <v>45880</v>
      </c>
      <c r="AN152" s="3">
        <v>45881</v>
      </c>
      <c r="AO152" s="3">
        <v>45881</v>
      </c>
      <c r="AP152" s="3">
        <v>45878</v>
      </c>
      <c r="AQ152" s="3">
        <v>45882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45876</v>
      </c>
      <c r="B153" s="14" t="s">
        <v>129</v>
      </c>
      <c r="C153" s="9" t="s">
        <v>108</v>
      </c>
      <c r="D153" s="13" t="s">
        <v>546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90</v>
      </c>
      <c r="M153" s="10">
        <v>22</v>
      </c>
      <c r="N153" s="9">
        <v>40</v>
      </c>
      <c r="O153" s="9">
        <v>40</v>
      </c>
      <c r="P153" s="10">
        <v>86.841632767999982</v>
      </c>
      <c r="Q153" s="10">
        <v>0</v>
      </c>
      <c r="R153" s="10">
        <v>86.841632767999982</v>
      </c>
      <c r="S153" s="9" t="s">
        <v>67</v>
      </c>
      <c r="T153" s="12">
        <v>45884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121</v>
      </c>
      <c r="AA153" s="8">
        <v>4414.5199999999995</v>
      </c>
      <c r="AB153" s="8">
        <v>4414.5199999999995</v>
      </c>
      <c r="AC153" s="8">
        <v>0</v>
      </c>
      <c r="AD153" s="8">
        <v>4414.5199999999995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45884</v>
      </c>
      <c r="AK153" s="3">
        <v>45880</v>
      </c>
      <c r="AL153" s="3">
        <v>45874</v>
      </c>
      <c r="AM153" s="3">
        <v>45881</v>
      </c>
      <c r="AN153" s="3">
        <v>45882</v>
      </c>
      <c r="AO153" s="3">
        <v>45882</v>
      </c>
      <c r="AP153" s="3">
        <v>45879</v>
      </c>
      <c r="AQ153" s="3">
        <v>45883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45876</v>
      </c>
      <c r="B154" s="14" t="s">
        <v>129</v>
      </c>
      <c r="C154" s="9" t="s">
        <v>411</v>
      </c>
      <c r="D154" s="13" t="s">
        <v>537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45892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121</v>
      </c>
      <c r="AA154" s="8">
        <v>21513.800000000003</v>
      </c>
      <c r="AB154" s="8">
        <v>21513.800000000003</v>
      </c>
      <c r="AC154" s="8">
        <v>0</v>
      </c>
      <c r="AD154" s="8">
        <v>21513.800000000003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45892</v>
      </c>
      <c r="AK154" s="3">
        <v>45888</v>
      </c>
      <c r="AL154" s="3">
        <v>45882</v>
      </c>
      <c r="AM154" s="3">
        <v>45889</v>
      </c>
      <c r="AN154" s="3">
        <v>45890</v>
      </c>
      <c r="AO154" s="3">
        <v>45890</v>
      </c>
      <c r="AP154" s="3">
        <v>45887</v>
      </c>
      <c r="AQ154" s="3">
        <v>45891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45876</v>
      </c>
      <c r="B155" s="14" t="s">
        <v>129</v>
      </c>
      <c r="C155" s="9" t="s">
        <v>411</v>
      </c>
      <c r="D155" s="13" t="s">
        <v>412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71</v>
      </c>
      <c r="T155" s="12">
        <v>45892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121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45892</v>
      </c>
      <c r="AK155" s="3">
        <v>45888</v>
      </c>
      <c r="AL155" s="3">
        <v>45882</v>
      </c>
      <c r="AM155" s="3">
        <v>45889</v>
      </c>
      <c r="AN155" s="3">
        <v>45890</v>
      </c>
      <c r="AO155" s="3">
        <v>45890</v>
      </c>
      <c r="AP155" s="3">
        <v>45887</v>
      </c>
      <c r="AQ155" s="3">
        <v>45891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>
        <v>45876</v>
      </c>
      <c r="B156" s="14" t="s">
        <v>129</v>
      </c>
      <c r="C156" s="9" t="s">
        <v>108</v>
      </c>
      <c r="D156" s="13" t="s">
        <v>558</v>
      </c>
      <c r="E156" s="9">
        <v>21</v>
      </c>
      <c r="F156" s="9">
        <v>40</v>
      </c>
      <c r="G156" s="9" t="s">
        <v>60</v>
      </c>
      <c r="H156" s="9" t="s">
        <v>66</v>
      </c>
      <c r="I156" s="9">
        <v>108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42</v>
      </c>
      <c r="O156" s="9">
        <v>40</v>
      </c>
      <c r="P156" s="10">
        <v>68.387785804799989</v>
      </c>
      <c r="Q156" s="10">
        <v>0</v>
      </c>
      <c r="R156" s="10">
        <v>68.387785804799989</v>
      </c>
      <c r="S156" s="9" t="s">
        <v>71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3478.5300000000007</v>
      </c>
      <c r="AB156" s="8">
        <v>3478.5300000000007</v>
      </c>
      <c r="AC156" s="8">
        <v>0</v>
      </c>
      <c r="AD156" s="8">
        <v>3478.5300000000007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45876</v>
      </c>
      <c r="B157" s="14" t="s">
        <v>129</v>
      </c>
      <c r="C157" s="9" t="s">
        <v>108</v>
      </c>
      <c r="D157" s="13" t="s">
        <v>559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90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3310.89</v>
      </c>
      <c r="AC157" s="8">
        <v>0</v>
      </c>
      <c r="AD157" s="8">
        <v>3310.89</v>
      </c>
      <c r="AE157" s="8">
        <v>0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0</v>
      </c>
    </row>
    <row r="158" spans="1:56" ht="27.75" customHeight="1" x14ac:dyDescent="0.45">
      <c r="A158" s="3">
        <v>45876</v>
      </c>
      <c r="B158" s="14" t="s">
        <v>129</v>
      </c>
      <c r="C158" s="9" t="s">
        <v>108</v>
      </c>
      <c r="D158" s="13" t="s">
        <v>560</v>
      </c>
      <c r="E158" s="9">
        <v>21</v>
      </c>
      <c r="F158" s="9">
        <v>40</v>
      </c>
      <c r="G158" s="9" t="s">
        <v>60</v>
      </c>
      <c r="H158" s="9" t="s">
        <v>66</v>
      </c>
      <c r="I158" s="9">
        <v>108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42</v>
      </c>
      <c r="O158" s="9">
        <v>40</v>
      </c>
      <c r="P158" s="10">
        <v>113.97964300799998</v>
      </c>
      <c r="Q158" s="10">
        <v>0</v>
      </c>
      <c r="R158" s="10">
        <v>113.97964300799998</v>
      </c>
      <c r="S158" s="9" t="s">
        <v>71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121</v>
      </c>
      <c r="AA158" s="8">
        <v>5797.55</v>
      </c>
      <c r="AB158" s="8">
        <v>5797.55</v>
      </c>
      <c r="AC158" s="8">
        <v>0</v>
      </c>
      <c r="AD158" s="8">
        <v>5797.55</v>
      </c>
      <c r="AE158" s="8">
        <v>0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112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45925</v>
      </c>
      <c r="U159" s="11">
        <v>100000</v>
      </c>
      <c r="V159" s="10">
        <v>0</v>
      </c>
      <c r="W159" s="10">
        <v>100000</v>
      </c>
      <c r="X159" s="10">
        <v>0</v>
      </c>
      <c r="Y159" s="10">
        <v>105000</v>
      </c>
      <c r="Z159" s="9" t="s">
        <v>121</v>
      </c>
      <c r="AA159" s="8">
        <v>107569.00000000001</v>
      </c>
      <c r="AB159" s="8">
        <v>107569.00000000001</v>
      </c>
      <c r="AC159" s="8">
        <v>0</v>
      </c>
      <c r="AD159" s="8">
        <v>107569.00000000001</v>
      </c>
      <c r="AE159" s="8">
        <v>0</v>
      </c>
      <c r="AF159" s="8">
        <v>0</v>
      </c>
      <c r="AG159" s="1" t="s">
        <v>117</v>
      </c>
      <c r="AH159" s="1" t="s">
        <v>68</v>
      </c>
      <c r="AI159" s="1">
        <v>4</v>
      </c>
      <c r="AJ159" s="3">
        <v>45925</v>
      </c>
      <c r="AK159" s="3">
        <v>45921</v>
      </c>
      <c r="AL159" s="3">
        <v>45915</v>
      </c>
      <c r="AM159" s="3">
        <v>45922</v>
      </c>
      <c r="AN159" s="3">
        <v>45923</v>
      </c>
      <c r="AO159" s="3">
        <v>45923</v>
      </c>
      <c r="AP159" s="3">
        <v>45920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121</v>
      </c>
      <c r="AA160" s="8">
        <v>10756.900000000001</v>
      </c>
      <c r="AB160" s="8">
        <v>10756.900000000001</v>
      </c>
      <c r="AC160" s="8">
        <v>0</v>
      </c>
      <c r="AD160" s="8">
        <v>10756.900000000001</v>
      </c>
      <c r="AE160" s="8">
        <v>0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0</v>
      </c>
    </row>
    <row r="161" spans="1:56" ht="27.75" customHeight="1" x14ac:dyDescent="0.45">
      <c r="A161" s="3">
        <v>45854</v>
      </c>
      <c r="B161" s="14" t="s">
        <v>368</v>
      </c>
      <c r="C161" s="9" t="s">
        <v>79</v>
      </c>
      <c r="D161" s="13" t="s">
        <v>369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65.13122457599998</v>
      </c>
      <c r="Q161" s="10">
        <v>0</v>
      </c>
      <c r="R161" s="10">
        <v>65.13122457599998</v>
      </c>
      <c r="S161" s="9" t="s">
        <v>67</v>
      </c>
      <c r="T161" s="12" t="s">
        <v>63</v>
      </c>
      <c r="U161" s="11">
        <v>3000</v>
      </c>
      <c r="V161" s="10">
        <v>0</v>
      </c>
      <c r="W161" s="10">
        <v>3000</v>
      </c>
      <c r="X161" s="10">
        <v>0</v>
      </c>
      <c r="Y161" s="10">
        <v>3150</v>
      </c>
      <c r="Z161" s="9" t="s">
        <v>121</v>
      </c>
      <c r="AA161" s="8">
        <v>3310.89</v>
      </c>
      <c r="AB161" s="8">
        <v>0</v>
      </c>
      <c r="AC161" s="8">
        <v>3310.89</v>
      </c>
      <c r="AD161" s="8">
        <v>0</v>
      </c>
      <c r="AE161" s="8">
        <v>3310.89</v>
      </c>
      <c r="AF161" s="8">
        <v>0</v>
      </c>
      <c r="AG161" s="1" t="s">
        <v>117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238.09713619999999</v>
      </c>
    </row>
    <row r="162" spans="1:56" ht="27.75" customHeight="1" x14ac:dyDescent="0.45">
      <c r="A162" s="3">
        <v>45854</v>
      </c>
      <c r="B162" s="14" t="s">
        <v>370</v>
      </c>
      <c r="C162" s="9" t="s">
        <v>79</v>
      </c>
      <c r="D162" s="13" t="s">
        <v>371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121</v>
      </c>
      <c r="AA162" s="8">
        <v>3310.89</v>
      </c>
      <c r="AB162" s="8">
        <v>0</v>
      </c>
      <c r="AC162" s="8">
        <v>3310.89</v>
      </c>
      <c r="AD162" s="8">
        <v>0</v>
      </c>
      <c r="AE162" s="8">
        <v>3310.89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238.09713619999999</v>
      </c>
    </row>
    <row r="163" spans="1:56" ht="27.75" customHeight="1" x14ac:dyDescent="0.45">
      <c r="A163" s="3">
        <v>45826</v>
      </c>
      <c r="B163" s="14" t="s">
        <v>310</v>
      </c>
      <c r="C163" s="9" t="s">
        <v>108</v>
      </c>
      <c r="D163" s="13" t="s">
        <v>292</v>
      </c>
      <c r="E163" s="9">
        <v>21</v>
      </c>
      <c r="F163" s="9">
        <v>38</v>
      </c>
      <c r="G163" s="9" t="s">
        <v>60</v>
      </c>
      <c r="H163" s="9" t="s">
        <v>66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163.47937368575995</v>
      </c>
      <c r="Q163" s="10">
        <v>0</v>
      </c>
      <c r="R163" s="10">
        <v>163.47937368575995</v>
      </c>
      <c r="S163" s="9" t="s">
        <v>67</v>
      </c>
      <c r="T163" s="12" t="s">
        <v>63</v>
      </c>
      <c r="U163" s="11">
        <v>8000</v>
      </c>
      <c r="V163" s="10">
        <v>470</v>
      </c>
      <c r="W163" s="10">
        <v>7530</v>
      </c>
      <c r="X163" s="10">
        <v>0</v>
      </c>
      <c r="Y163" s="10">
        <v>7906.5</v>
      </c>
      <c r="Z163" s="9" t="s">
        <v>121</v>
      </c>
      <c r="AA163" s="8">
        <v>8310.3338999999996</v>
      </c>
      <c r="AB163" s="8">
        <v>0</v>
      </c>
      <c r="AC163" s="8">
        <v>8310.3338999999996</v>
      </c>
      <c r="AD163" s="8">
        <v>0</v>
      </c>
      <c r="AE163" s="8">
        <v>8310.3338999999996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597.62381186199991</v>
      </c>
    </row>
    <row r="164" spans="1:56" ht="27.75" customHeight="1" x14ac:dyDescent="0.45">
      <c r="A164" s="3">
        <v>45628</v>
      </c>
      <c r="B164" s="14" t="s">
        <v>209</v>
      </c>
      <c r="C164" s="9" t="s">
        <v>110</v>
      </c>
      <c r="D164" s="13" t="s">
        <v>147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 t="s">
        <v>63</v>
      </c>
      <c r="U164" s="11">
        <v>8000</v>
      </c>
      <c r="V164" s="10">
        <v>0</v>
      </c>
      <c r="W164" s="10">
        <v>8000</v>
      </c>
      <c r="X164" s="10">
        <v>0</v>
      </c>
      <c r="Y164" s="10">
        <v>8400</v>
      </c>
      <c r="Z164" s="9" t="s">
        <v>121</v>
      </c>
      <c r="AA164" s="8">
        <v>8605.52</v>
      </c>
      <c r="AB164" s="8">
        <v>0</v>
      </c>
      <c r="AC164" s="8">
        <v>8605.52</v>
      </c>
      <c r="AD164" s="8">
        <v>0</v>
      </c>
      <c r="AE164" s="8">
        <v>8605.52</v>
      </c>
      <c r="AF164" s="8">
        <v>0</v>
      </c>
      <c r="AG164" s="1" t="s">
        <v>117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230</v>
      </c>
      <c r="AZ164" s="2">
        <v>0</v>
      </c>
      <c r="BA164" s="2">
        <v>0</v>
      </c>
      <c r="BB164" s="2">
        <v>0</v>
      </c>
      <c r="BC164" s="1" t="s">
        <v>122</v>
      </c>
      <c r="BD164" s="56">
        <v>618.85162826666658</v>
      </c>
    </row>
    <row r="165" spans="1:56" ht="27.75" customHeight="1" x14ac:dyDescent="0.45">
      <c r="A165" s="3">
        <v>45631</v>
      </c>
      <c r="B165" s="14" t="s">
        <v>212</v>
      </c>
      <c r="C165" s="9" t="s">
        <v>110</v>
      </c>
      <c r="D165" s="13" t="s">
        <v>147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16000</v>
      </c>
      <c r="V165" s="10">
        <v>0</v>
      </c>
      <c r="W165" s="10">
        <v>16000</v>
      </c>
      <c r="X165" s="10">
        <v>0</v>
      </c>
      <c r="Y165" s="10">
        <v>16800</v>
      </c>
      <c r="Z165" s="9" t="s">
        <v>121</v>
      </c>
      <c r="AA165" s="8">
        <v>17211.04</v>
      </c>
      <c r="AB165" s="8">
        <v>0</v>
      </c>
      <c r="AC165" s="8">
        <v>17211.04</v>
      </c>
      <c r="AD165" s="8">
        <v>0</v>
      </c>
      <c r="AE165" s="8">
        <v>17211.04</v>
      </c>
      <c r="AF165" s="8">
        <v>0</v>
      </c>
      <c r="AG165" s="1" t="s">
        <v>116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231</v>
      </c>
      <c r="AZ165" s="2">
        <v>0</v>
      </c>
      <c r="BA165" s="2">
        <v>0</v>
      </c>
      <c r="BB165" s="2">
        <v>0</v>
      </c>
      <c r="BC165" s="1" t="s">
        <v>122</v>
      </c>
      <c r="BD165" s="56">
        <v>1237.7032565333332</v>
      </c>
    </row>
    <row r="166" spans="1:56" ht="27.75" customHeight="1" x14ac:dyDescent="0.45">
      <c r="A166" s="3">
        <v>45631</v>
      </c>
      <c r="B166" s="14" t="s">
        <v>213</v>
      </c>
      <c r="C166" s="9" t="s">
        <v>110</v>
      </c>
      <c r="D166" s="13" t="s">
        <v>147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121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116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232</v>
      </c>
      <c r="AZ166" s="2">
        <v>0</v>
      </c>
      <c r="BA166" s="2">
        <v>0</v>
      </c>
      <c r="BB166" s="2">
        <v>0</v>
      </c>
      <c r="BC166" s="1" t="s">
        <v>122</v>
      </c>
      <c r="BD166" s="56">
        <v>1237.7032565333332</v>
      </c>
    </row>
    <row r="167" spans="1:56" ht="27.75" customHeight="1" x14ac:dyDescent="0.45">
      <c r="A167" s="3">
        <v>45066</v>
      </c>
      <c r="B167" s="14" t="s">
        <v>127</v>
      </c>
      <c r="C167" s="9" t="s">
        <v>79</v>
      </c>
      <c r="D167" s="13" t="s">
        <v>126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121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117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122</v>
      </c>
      <c r="BD167" s="56">
        <v>396.82856033333326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82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121</v>
      </c>
      <c r="AA168" s="8">
        <v>257067.13890000005</v>
      </c>
      <c r="AB168" s="8">
        <v>193589.27500000002</v>
      </c>
      <c r="AC168" s="8">
        <v>63477.863900000004</v>
      </c>
      <c r="AD168" s="8">
        <v>193589.27500000002</v>
      </c>
      <c r="AE168" s="8">
        <v>63477.863900000004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123</v>
      </c>
      <c r="BD168" s="56">
        <v>0</v>
      </c>
    </row>
    <row r="169" spans="1:56" ht="27.75" customHeight="1" x14ac:dyDescent="0.45">
      <c r="A169" s="3">
        <v>45860</v>
      </c>
      <c r="B169" s="14" t="s">
        <v>406</v>
      </c>
      <c r="C169" s="9" t="s">
        <v>407</v>
      </c>
      <c r="D169" s="13" t="s">
        <v>416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45883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5518.15</v>
      </c>
      <c r="AC169" s="8">
        <v>0</v>
      </c>
      <c r="AD169" s="8">
        <v>1715</v>
      </c>
      <c r="AE169" s="8">
        <v>3803.1499999999996</v>
      </c>
      <c r="AF169" s="8">
        <v>0</v>
      </c>
      <c r="AG169" s="1" t="s">
        <v>117</v>
      </c>
      <c r="AH169" s="1" t="s">
        <v>68</v>
      </c>
      <c r="AI169" s="1">
        <v>4</v>
      </c>
      <c r="AJ169" s="3">
        <v>45883</v>
      </c>
      <c r="AK169" s="3">
        <v>45879</v>
      </c>
      <c r="AL169" s="3">
        <v>45873</v>
      </c>
      <c r="AM169" s="3">
        <v>45880</v>
      </c>
      <c r="AN169" s="3">
        <v>45881</v>
      </c>
      <c r="AO169" s="3">
        <v>45881</v>
      </c>
      <c r="AP169" s="3">
        <v>45878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7.75" customHeight="1" x14ac:dyDescent="0.45">
      <c r="A170" s="3">
        <v>45875</v>
      </c>
      <c r="B170" s="14" t="s">
        <v>538</v>
      </c>
      <c r="C170" s="9" t="s">
        <v>407</v>
      </c>
      <c r="D170" s="13" t="s">
        <v>513</v>
      </c>
      <c r="E170" s="9">
        <v>23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45887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83</v>
      </c>
      <c r="AA170" s="8">
        <v>5518.15</v>
      </c>
      <c r="AB170" s="8">
        <v>5518.15</v>
      </c>
      <c r="AC170" s="8">
        <v>0</v>
      </c>
      <c r="AD170" s="8">
        <v>0</v>
      </c>
      <c r="AE170" s="8">
        <v>5518.15</v>
      </c>
      <c r="AF170" s="8">
        <v>0</v>
      </c>
      <c r="AG170" s="1" t="s">
        <v>117</v>
      </c>
      <c r="AH170" s="1" t="s">
        <v>68</v>
      </c>
      <c r="AI170" s="1">
        <v>4</v>
      </c>
      <c r="AJ170" s="3">
        <v>45887</v>
      </c>
      <c r="AK170" s="3">
        <v>45883</v>
      </c>
      <c r="AL170" s="3">
        <v>45877</v>
      </c>
      <c r="AM170" s="3">
        <v>45884</v>
      </c>
      <c r="AN170" s="3">
        <v>45885</v>
      </c>
      <c r="AO170" s="3">
        <v>45885</v>
      </c>
      <c r="AP170" s="3">
        <v>45882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45875</v>
      </c>
      <c r="B171" s="14" t="s">
        <v>538</v>
      </c>
      <c r="C171" s="9" t="s">
        <v>407</v>
      </c>
      <c r="D171" s="13" t="s">
        <v>539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0</v>
      </c>
      <c r="AE171" s="8">
        <v>5518.15</v>
      </c>
      <c r="AF171" s="8">
        <v>0</v>
      </c>
      <c r="AG171" s="1" t="s">
        <v>117</v>
      </c>
      <c r="AH171" s="1" t="s">
        <v>68</v>
      </c>
      <c r="AI171" s="1">
        <v>4</v>
      </c>
      <c r="AJ171" s="3">
        <v>45887</v>
      </c>
      <c r="AK171" s="3">
        <v>45883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45">
      <c r="A172" s="3">
        <v>45875</v>
      </c>
      <c r="B172" s="14" t="s">
        <v>540</v>
      </c>
      <c r="C172" s="9" t="s">
        <v>407</v>
      </c>
      <c r="D172" s="13" t="s">
        <v>541</v>
      </c>
      <c r="E172" s="9">
        <v>23</v>
      </c>
      <c r="F172" s="9">
        <v>38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45901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83</v>
      </c>
      <c r="AA172" s="8">
        <v>5518.15</v>
      </c>
      <c r="AB172" s="8">
        <v>5000</v>
      </c>
      <c r="AC172" s="8">
        <v>518.14999999999964</v>
      </c>
      <c r="AD172" s="8">
        <v>0</v>
      </c>
      <c r="AE172" s="8">
        <v>5518.15</v>
      </c>
      <c r="AF172" s="8">
        <v>0</v>
      </c>
      <c r="AG172" s="1" t="s">
        <v>61</v>
      </c>
      <c r="AH172" s="1" t="s">
        <v>68</v>
      </c>
      <c r="AI172" s="1">
        <v>4</v>
      </c>
      <c r="AJ172" s="3">
        <v>45901</v>
      </c>
      <c r="AK172" s="3">
        <v>45897</v>
      </c>
      <c r="AL172" s="3">
        <v>45891</v>
      </c>
      <c r="AM172" s="3">
        <v>45898</v>
      </c>
      <c r="AN172" s="3">
        <v>45899</v>
      </c>
      <c r="AO172" s="3">
        <v>45899</v>
      </c>
      <c r="AP172" s="3">
        <v>45896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38.731712499999972</v>
      </c>
    </row>
    <row r="173" spans="1:56" ht="27.75" customHeight="1" x14ac:dyDescent="0.45">
      <c r="A173" s="3">
        <v>45875</v>
      </c>
      <c r="B173" s="14" t="s">
        <v>540</v>
      </c>
      <c r="C173" s="9" t="s">
        <v>407</v>
      </c>
      <c r="D173" s="13" t="s">
        <v>542</v>
      </c>
      <c r="E173" s="9">
        <v>23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45931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83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5518.15</v>
      </c>
      <c r="AF173" s="8">
        <v>0</v>
      </c>
      <c r="AG173" s="1" t="s">
        <v>116</v>
      </c>
      <c r="AH173" s="1" t="s">
        <v>68</v>
      </c>
      <c r="AI173" s="1">
        <v>4</v>
      </c>
      <c r="AJ173" s="3">
        <v>45931</v>
      </c>
      <c r="AK173" s="3">
        <v>45927</v>
      </c>
      <c r="AL173" s="3">
        <v>45921</v>
      </c>
      <c r="AM173" s="3">
        <v>45928</v>
      </c>
      <c r="AN173" s="3">
        <v>45929</v>
      </c>
      <c r="AO173" s="3">
        <v>45929</v>
      </c>
      <c r="AP173" s="3">
        <v>45926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412.4817124999999</v>
      </c>
    </row>
    <row r="174" spans="1:56" ht="27.75" customHeight="1" x14ac:dyDescent="0.45">
      <c r="A174" s="3" t="s">
        <v>136</v>
      </c>
      <c r="B174" s="14" t="s">
        <v>136</v>
      </c>
      <c r="C174" s="9" t="s">
        <v>229</v>
      </c>
      <c r="D174" s="13" t="s">
        <v>229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45899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83</v>
      </c>
      <c r="AA174" s="8">
        <v>29756.100000000002</v>
      </c>
      <c r="AB174" s="8">
        <v>26403</v>
      </c>
      <c r="AC174" s="8">
        <v>3353.1000000000022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74</v>
      </c>
      <c r="AI174" s="1">
        <v>2</v>
      </c>
      <c r="AJ174" s="3">
        <v>45899</v>
      </c>
      <c r="AK174" s="3">
        <v>0</v>
      </c>
      <c r="AL174" s="3">
        <v>45890</v>
      </c>
      <c r="AM174" s="3">
        <v>45897</v>
      </c>
      <c r="AN174" s="3">
        <v>45898</v>
      </c>
      <c r="AO174" s="3">
        <v>45898</v>
      </c>
      <c r="AP174" s="3">
        <v>45894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250.64422500000012</v>
      </c>
    </row>
    <row r="175" spans="1:56" ht="27.75" customHeight="1" x14ac:dyDescent="0.45">
      <c r="A175" s="3" t="s">
        <v>136</v>
      </c>
      <c r="B175" s="14" t="s">
        <v>136</v>
      </c>
      <c r="C175" s="9" t="s">
        <v>235</v>
      </c>
      <c r="D175" s="13" t="s">
        <v>61</v>
      </c>
      <c r="E175" s="9">
        <v>23</v>
      </c>
      <c r="F175" s="9">
        <v>34</v>
      </c>
      <c r="G175" s="9" t="s">
        <v>60</v>
      </c>
      <c r="H175" s="9">
        <v>0</v>
      </c>
      <c r="I175" s="9">
        <v>68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37</v>
      </c>
      <c r="O175" s="9">
        <v>50</v>
      </c>
      <c r="P175" s="10">
        <v>821.54158271999995</v>
      </c>
      <c r="Q175" s="10">
        <v>0</v>
      </c>
      <c r="R175" s="10">
        <v>821.54158271999995</v>
      </c>
      <c r="S175" s="9" t="s">
        <v>124</v>
      </c>
      <c r="T175" s="12">
        <v>45895</v>
      </c>
      <c r="U175" s="11">
        <v>30000</v>
      </c>
      <c r="V175" s="10">
        <v>0</v>
      </c>
      <c r="W175" s="10">
        <v>30000</v>
      </c>
      <c r="X175" s="10">
        <v>0</v>
      </c>
      <c r="Y175" s="10">
        <v>31500</v>
      </c>
      <c r="Z175" s="9" t="s">
        <v>83</v>
      </c>
      <c r="AA175" s="8">
        <v>29756.100000000002</v>
      </c>
      <c r="AB175" s="8">
        <v>0</v>
      </c>
      <c r="AC175" s="8">
        <v>29756.100000000002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72</v>
      </c>
      <c r="AI175" s="1">
        <v>3</v>
      </c>
      <c r="AJ175" s="3">
        <v>45895</v>
      </c>
      <c r="AK175" s="3">
        <v>0</v>
      </c>
      <c r="AL175" s="3">
        <v>45885</v>
      </c>
      <c r="AM175" s="3">
        <v>45892</v>
      </c>
      <c r="AN175" s="3">
        <v>45893</v>
      </c>
      <c r="AO175" s="3">
        <v>45893</v>
      </c>
      <c r="AP175" s="3">
        <v>45890</v>
      </c>
      <c r="AQ175" s="3">
        <v>45894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2224.2684750000003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83</v>
      </c>
      <c r="AA176" s="8">
        <v>87102.950000000012</v>
      </c>
      <c r="AB176" s="8">
        <v>47957.45</v>
      </c>
      <c r="AC176" s="8">
        <v>39145.5</v>
      </c>
      <c r="AD176" s="8">
        <v>1715</v>
      </c>
      <c r="AE176" s="8">
        <v>25875.75</v>
      </c>
      <c r="AF176" s="8" t="s">
        <v>58</v>
      </c>
      <c r="AG176" s="1" t="s">
        <v>61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7.75" customHeight="1" x14ac:dyDescent="0.45">
      <c r="A177" s="3">
        <v>45874</v>
      </c>
      <c r="B177" s="14" t="s">
        <v>514</v>
      </c>
      <c r="C177" s="9" t="s">
        <v>515</v>
      </c>
      <c r="D177" s="13" t="s">
        <v>492</v>
      </c>
      <c r="E177" s="9">
        <v>23</v>
      </c>
      <c r="F177" s="9">
        <v>34</v>
      </c>
      <c r="G177" s="9" t="s">
        <v>179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45889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181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45889</v>
      </c>
      <c r="AK177" s="3">
        <v>0</v>
      </c>
      <c r="AL177" s="3">
        <v>45880</v>
      </c>
      <c r="AM177" s="3">
        <v>45887</v>
      </c>
      <c r="AN177" s="3">
        <v>45888</v>
      </c>
      <c r="AO177" s="3">
        <v>45888</v>
      </c>
      <c r="AP177" s="3">
        <v>45884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180</v>
      </c>
      <c r="BD177" s="56">
        <v>800.41704844444439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179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181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180</v>
      </c>
      <c r="BD178" s="56">
        <v>0</v>
      </c>
    </row>
    <row r="179" spans="1:56" ht="27.75" customHeight="1" x14ac:dyDescent="0.45">
      <c r="A179" s="3" t="s">
        <v>136</v>
      </c>
      <c r="B179" s="14" t="s">
        <v>136</v>
      </c>
      <c r="C179" s="9" t="s">
        <v>229</v>
      </c>
      <c r="D179" s="13" t="s">
        <v>61</v>
      </c>
      <c r="E179" s="9">
        <v>23</v>
      </c>
      <c r="F179" s="9">
        <v>34</v>
      </c>
      <c r="G179" s="9" t="s">
        <v>343</v>
      </c>
      <c r="H179" s="9">
        <v>0</v>
      </c>
      <c r="I179" s="9">
        <v>68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344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>
        <v>0</v>
      </c>
      <c r="AG179" s="1" t="s">
        <v>119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180</v>
      </c>
      <c r="BD179" s="56">
        <v>800.41704844444439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34</v>
      </c>
      <c r="G180" s="9" t="s">
        <v>343</v>
      </c>
      <c r="H180" s="9">
        <v>0</v>
      </c>
      <c r="I180" s="9">
        <v>68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344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 t="s">
        <v>58</v>
      </c>
      <c r="AG180" s="1" t="s">
        <v>116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180</v>
      </c>
      <c r="BD180" s="56">
        <v>0</v>
      </c>
    </row>
    <row r="181" spans="1:56" ht="27.75" customHeight="1" x14ac:dyDescent="0.45">
      <c r="A181" s="3">
        <v>45727</v>
      </c>
      <c r="B181" s="14" t="s">
        <v>260</v>
      </c>
      <c r="C181" s="9" t="s">
        <v>112</v>
      </c>
      <c r="D181" s="13" t="s">
        <v>59</v>
      </c>
      <c r="E181" s="9">
        <v>23</v>
      </c>
      <c r="F181" s="9">
        <v>40</v>
      </c>
      <c r="G181" s="9" t="s">
        <v>60</v>
      </c>
      <c r="H181" s="9" t="s">
        <v>66</v>
      </c>
      <c r="I181" s="9">
        <v>125</v>
      </c>
      <c r="J181" s="9" t="s">
        <v>57</v>
      </c>
      <c r="K181" s="9">
        <v>5</v>
      </c>
      <c r="L181" s="9" t="s">
        <v>205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1000</v>
      </c>
      <c r="V181" s="10">
        <v>0</v>
      </c>
      <c r="W181" s="10">
        <v>1000</v>
      </c>
      <c r="X181" s="10">
        <v>0</v>
      </c>
      <c r="Y181" s="10">
        <v>0</v>
      </c>
      <c r="Z181" s="9" t="s">
        <v>224</v>
      </c>
      <c r="AA181" s="8">
        <v>1159.5100000000002</v>
      </c>
      <c r="AB181" s="8">
        <v>1159.5100000000002</v>
      </c>
      <c r="AC181" s="8">
        <v>0</v>
      </c>
      <c r="AD181" s="8">
        <v>1159.5100000000002</v>
      </c>
      <c r="AE181" s="8">
        <v>0</v>
      </c>
      <c r="AF181" s="8" t="s">
        <v>226</v>
      </c>
      <c r="AG181" s="1" t="s">
        <v>116</v>
      </c>
      <c r="AH181" s="1" t="s">
        <v>149</v>
      </c>
      <c r="AI181" s="1">
        <v>2</v>
      </c>
      <c r="AJ181" s="3" t="s">
        <v>63</v>
      </c>
      <c r="AK181" s="3" t="e">
        <v>#VALUE!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146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85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224</v>
      </c>
      <c r="AA182" s="8">
        <v>1159.5100000000002</v>
      </c>
      <c r="AB182" s="8">
        <v>1159.5100000000002</v>
      </c>
      <c r="AC182" s="8">
        <v>0</v>
      </c>
      <c r="AD182" s="8">
        <v>1159.5100000000002</v>
      </c>
      <c r="AE182" s="8">
        <v>0</v>
      </c>
      <c r="AF182" s="8" t="s">
        <v>58</v>
      </c>
      <c r="AG182" s="1" t="s">
        <v>116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225</v>
      </c>
      <c r="BD182" s="56">
        <v>0</v>
      </c>
    </row>
    <row r="183" spans="1:56" ht="27.75" customHeight="1" x14ac:dyDescent="0.45">
      <c r="A183" s="3">
        <v>45601</v>
      </c>
      <c r="B183" s="14" t="s">
        <v>202</v>
      </c>
      <c r="C183" s="9" t="s">
        <v>93</v>
      </c>
      <c r="D183" s="13" t="s">
        <v>145</v>
      </c>
      <c r="E183" s="9">
        <v>23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91</v>
      </c>
      <c r="M183" s="10">
        <v>24</v>
      </c>
      <c r="N183" s="9">
        <v>40</v>
      </c>
      <c r="O183" s="9">
        <v>55</v>
      </c>
      <c r="P183" s="10">
        <v>316.73314511308797</v>
      </c>
      <c r="Q183" s="10">
        <v>0</v>
      </c>
      <c r="R183" s="10">
        <v>316.73314511308797</v>
      </c>
      <c r="S183" s="9" t="s">
        <v>385</v>
      </c>
      <c r="T183" s="12">
        <v>45883</v>
      </c>
      <c r="U183" s="11">
        <v>50000</v>
      </c>
      <c r="V183" s="10">
        <v>40274</v>
      </c>
      <c r="W183" s="10">
        <v>9726</v>
      </c>
      <c r="X183" s="10">
        <v>52779</v>
      </c>
      <c r="Y183" s="10">
        <v>0</v>
      </c>
      <c r="Z183" s="9" t="s">
        <v>99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117</v>
      </c>
      <c r="AH183" s="1" t="s">
        <v>72</v>
      </c>
      <c r="AI183" s="1">
        <v>3</v>
      </c>
      <c r="AJ183" s="3">
        <v>45883</v>
      </c>
      <c r="AK183" s="3">
        <v>0</v>
      </c>
      <c r="AL183" s="3">
        <v>45873</v>
      </c>
      <c r="AM183" s="3">
        <v>45880</v>
      </c>
      <c r="AN183" s="3">
        <v>45881</v>
      </c>
      <c r="AO183" s="3">
        <v>45881</v>
      </c>
      <c r="AP183" s="3">
        <v>45878</v>
      </c>
      <c r="AQ183" s="3">
        <v>45882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478</v>
      </c>
      <c r="AZ183" s="2">
        <v>0</v>
      </c>
      <c r="BA183" s="2">
        <v>0</v>
      </c>
      <c r="BB183" s="2">
        <v>0</v>
      </c>
      <c r="BC183" s="1" t="s">
        <v>114</v>
      </c>
      <c r="BD183" s="56">
        <v>0</v>
      </c>
    </row>
    <row r="184" spans="1:56" ht="27.75" customHeight="1" x14ac:dyDescent="0.45">
      <c r="A184" s="3">
        <v>45601</v>
      </c>
      <c r="B184" s="14" t="s">
        <v>202</v>
      </c>
      <c r="C184" s="9" t="s">
        <v>93</v>
      </c>
      <c r="D184" s="13" t="s">
        <v>145</v>
      </c>
      <c r="E184" s="9">
        <v>23</v>
      </c>
      <c r="F184" s="9">
        <v>37</v>
      </c>
      <c r="G184" s="9" t="s">
        <v>60</v>
      </c>
      <c r="H184" s="9">
        <v>0</v>
      </c>
      <c r="I184" s="9">
        <v>130</v>
      </c>
      <c r="J184" s="9" t="s">
        <v>57</v>
      </c>
      <c r="K184" s="9">
        <v>5</v>
      </c>
      <c r="L184" s="9" t="s">
        <v>91</v>
      </c>
      <c r="M184" s="10">
        <v>24</v>
      </c>
      <c r="N184" s="9">
        <v>40</v>
      </c>
      <c r="O184" s="9">
        <v>55</v>
      </c>
      <c r="P184" s="10">
        <v>1628.2806143999999</v>
      </c>
      <c r="Q184" s="10">
        <v>0</v>
      </c>
      <c r="R184" s="10">
        <v>1628.2806143999999</v>
      </c>
      <c r="S184" s="9" t="s">
        <v>385</v>
      </c>
      <c r="T184" s="12">
        <v>45887</v>
      </c>
      <c r="U184" s="11">
        <v>50000</v>
      </c>
      <c r="V184" s="10">
        <v>0</v>
      </c>
      <c r="W184" s="10">
        <v>50000</v>
      </c>
      <c r="X184" s="10">
        <v>0</v>
      </c>
      <c r="Y184" s="10">
        <v>52500</v>
      </c>
      <c r="Z184" s="9" t="s">
        <v>99</v>
      </c>
      <c r="AA184" s="8">
        <v>53784.500000000007</v>
      </c>
      <c r="AB184" s="8">
        <v>27307</v>
      </c>
      <c r="AC184" s="8">
        <v>26477.500000000007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72</v>
      </c>
      <c r="AI184" s="1">
        <v>3</v>
      </c>
      <c r="AJ184" s="3">
        <v>45887</v>
      </c>
      <c r="AK184" s="3">
        <v>0</v>
      </c>
      <c r="AL184" s="3">
        <v>45877</v>
      </c>
      <c r="AM184" s="3">
        <v>45884</v>
      </c>
      <c r="AN184" s="3">
        <v>45885</v>
      </c>
      <c r="AO184" s="3">
        <v>45885</v>
      </c>
      <c r="AP184" s="3">
        <v>45882</v>
      </c>
      <c r="AQ184" s="3">
        <v>45886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479</v>
      </c>
      <c r="AZ184" s="2">
        <v>0</v>
      </c>
      <c r="BA184" s="2">
        <v>0</v>
      </c>
      <c r="BB184" s="2">
        <v>0</v>
      </c>
      <c r="BC184" s="1" t="s">
        <v>114</v>
      </c>
      <c r="BD184" s="56">
        <v>3391.8633631944454</v>
      </c>
    </row>
    <row r="185" spans="1:56" ht="27.75" customHeight="1" x14ac:dyDescent="0.45">
      <c r="A185" s="3">
        <v>45601</v>
      </c>
      <c r="B185" s="14" t="s">
        <v>202</v>
      </c>
      <c r="C185" s="9" t="s">
        <v>93</v>
      </c>
      <c r="D185" s="13" t="s">
        <v>145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91</v>
      </c>
      <c r="M185" s="10">
        <v>24</v>
      </c>
      <c r="N185" s="9">
        <v>40</v>
      </c>
      <c r="O185" s="9">
        <v>55</v>
      </c>
      <c r="P185" s="10">
        <v>3256.5612287999998</v>
      </c>
      <c r="Q185" s="10">
        <v>0</v>
      </c>
      <c r="R185" s="10">
        <v>3256.5612287999998</v>
      </c>
      <c r="S185" s="9" t="s">
        <v>385</v>
      </c>
      <c r="T185" s="12">
        <v>45920</v>
      </c>
      <c r="U185" s="11">
        <v>100000</v>
      </c>
      <c r="V185" s="10">
        <v>0</v>
      </c>
      <c r="W185" s="10">
        <v>100000</v>
      </c>
      <c r="X185" s="10">
        <v>0</v>
      </c>
      <c r="Y185" s="10">
        <v>105000</v>
      </c>
      <c r="Z185" s="9" t="s">
        <v>99</v>
      </c>
      <c r="AA185" s="8">
        <v>107569.00000000001</v>
      </c>
      <c r="AB185" s="8">
        <v>0</v>
      </c>
      <c r="AC185" s="8">
        <v>107569.00000000001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72</v>
      </c>
      <c r="AI185" s="1">
        <v>3</v>
      </c>
      <c r="AJ185" s="3">
        <v>45920</v>
      </c>
      <c r="AK185" s="3">
        <v>0</v>
      </c>
      <c r="AL185" s="3">
        <v>45910</v>
      </c>
      <c r="AM185" s="3">
        <v>45917</v>
      </c>
      <c r="AN185" s="3">
        <v>45918</v>
      </c>
      <c r="AO185" s="3">
        <v>45918</v>
      </c>
      <c r="AP185" s="3">
        <v>45915</v>
      </c>
      <c r="AQ185" s="3">
        <v>45919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114</v>
      </c>
      <c r="BD185" s="56">
        <v>13779.977343611114</v>
      </c>
    </row>
    <row r="186" spans="1:56" ht="27.75" customHeight="1" x14ac:dyDescent="0.45">
      <c r="A186" s="3">
        <v>45601</v>
      </c>
      <c r="B186" s="14" t="s">
        <v>202</v>
      </c>
      <c r="C186" s="9" t="s">
        <v>93</v>
      </c>
      <c r="D186" s="13" t="s">
        <v>145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91</v>
      </c>
      <c r="M186" s="10">
        <v>24</v>
      </c>
      <c r="N186" s="9">
        <v>40</v>
      </c>
      <c r="O186" s="9">
        <v>55</v>
      </c>
      <c r="P186" s="10">
        <v>11003.203948644863</v>
      </c>
      <c r="Q186" s="10">
        <v>0</v>
      </c>
      <c r="R186" s="10">
        <v>11003.203948644863</v>
      </c>
      <c r="S186" s="9" t="s">
        <v>385</v>
      </c>
      <c r="T186" s="12" t="s">
        <v>63</v>
      </c>
      <c r="U186" s="11">
        <v>337878</v>
      </c>
      <c r="V186" s="10">
        <v>0</v>
      </c>
      <c r="W186" s="10">
        <v>337878</v>
      </c>
      <c r="X186" s="10">
        <v>0</v>
      </c>
      <c r="Y186" s="10">
        <v>354771.9</v>
      </c>
      <c r="Z186" s="9" t="s">
        <v>99</v>
      </c>
      <c r="AA186" s="8">
        <v>363451.98582000006</v>
      </c>
      <c r="AB186" s="8">
        <v>0</v>
      </c>
      <c r="AC186" s="8">
        <v>363451.98582000006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114</v>
      </c>
      <c r="BD186" s="56">
        <v>46559.511849046357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37</v>
      </c>
      <c r="G187" s="9">
        <v>0</v>
      </c>
      <c r="H187" s="9">
        <v>0</v>
      </c>
      <c r="I187" s="9">
        <v>128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99</v>
      </c>
      <c r="AA187" s="8">
        <v>524805.48582000006</v>
      </c>
      <c r="AB187" s="8">
        <v>27307</v>
      </c>
      <c r="AC187" s="8">
        <v>497498.48582000006</v>
      </c>
      <c r="AD187" s="8">
        <v>0</v>
      </c>
      <c r="AE187" s="8">
        <v>0</v>
      </c>
      <c r="AF187" s="8" t="s">
        <v>58</v>
      </c>
      <c r="AG187" s="1" t="s">
        <v>116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115</v>
      </c>
      <c r="BD187" s="56">
        <v>0</v>
      </c>
    </row>
    <row r="188" spans="1:56" ht="27.75" customHeight="1" x14ac:dyDescent="0.45">
      <c r="A188" s="3" t="s">
        <v>136</v>
      </c>
      <c r="B188" s="14" t="s">
        <v>136</v>
      </c>
      <c r="C188" s="9" t="s">
        <v>186</v>
      </c>
      <c r="D188" s="13" t="s">
        <v>61</v>
      </c>
      <c r="E188" s="9">
        <v>26</v>
      </c>
      <c r="F188" s="9">
        <v>41</v>
      </c>
      <c r="G188" s="9" t="s">
        <v>60</v>
      </c>
      <c r="H188" s="9">
        <v>0</v>
      </c>
      <c r="I188" s="9">
        <v>97</v>
      </c>
      <c r="J188" s="9" t="s">
        <v>57</v>
      </c>
      <c r="K188" s="9">
        <v>5</v>
      </c>
      <c r="L188" s="9" t="s">
        <v>91</v>
      </c>
      <c r="M188" s="10">
        <v>27</v>
      </c>
      <c r="N188" s="9">
        <v>43</v>
      </c>
      <c r="O188" s="9">
        <v>40</v>
      </c>
      <c r="P188" s="10">
        <v>229.14349009919997</v>
      </c>
      <c r="Q188" s="10">
        <v>0</v>
      </c>
      <c r="R188" s="10">
        <v>229.14349009919997</v>
      </c>
      <c r="S188" s="9" t="s">
        <v>192</v>
      </c>
      <c r="T188" s="12">
        <v>45899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84</v>
      </c>
      <c r="AA188" s="8">
        <v>9499.6</v>
      </c>
      <c r="AB188" s="8">
        <v>1765</v>
      </c>
      <c r="AC188" s="8">
        <v>7734.6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72</v>
      </c>
      <c r="AI188" s="1">
        <v>3</v>
      </c>
      <c r="AJ188" s="3">
        <v>45899</v>
      </c>
      <c r="AK188" s="3">
        <v>0</v>
      </c>
      <c r="AL188" s="3">
        <v>45889</v>
      </c>
      <c r="AM188" s="3">
        <v>45896</v>
      </c>
      <c r="AN188" s="3">
        <v>45897</v>
      </c>
      <c r="AO188" s="3">
        <v>45897</v>
      </c>
      <c r="AP188" s="3">
        <v>45894</v>
      </c>
      <c r="AQ188" s="3">
        <v>45898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624.52598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84</v>
      </c>
      <c r="AA189" s="8">
        <v>9499.6</v>
      </c>
      <c r="AB189" s="8">
        <v>1765</v>
      </c>
      <c r="AC189" s="8">
        <v>7734.6</v>
      </c>
      <c r="AD189" s="8">
        <v>0</v>
      </c>
      <c r="AE189" s="8">
        <v>0</v>
      </c>
      <c r="AF189" s="8" t="s">
        <v>58</v>
      </c>
      <c r="AG189" s="1" t="s">
        <v>116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0</v>
      </c>
    </row>
    <row r="190" spans="1:56" ht="27.75" customHeight="1" x14ac:dyDescent="0.45">
      <c r="A190" s="3">
        <v>45874</v>
      </c>
      <c r="B190" s="14" t="s">
        <v>543</v>
      </c>
      <c r="C190" s="9" t="s">
        <v>516</v>
      </c>
      <c r="D190" s="13" t="s">
        <v>517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140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518</v>
      </c>
      <c r="T190" s="12">
        <v>45883</v>
      </c>
      <c r="U190" s="11">
        <v>10000</v>
      </c>
      <c r="V190" s="10">
        <v>192</v>
      </c>
      <c r="W190" s="10">
        <v>9808</v>
      </c>
      <c r="X190" s="10">
        <v>0</v>
      </c>
      <c r="Y190" s="10">
        <v>10298.4</v>
      </c>
      <c r="Z190" s="9" t="s">
        <v>150</v>
      </c>
      <c r="AA190" s="8">
        <v>12194.58064</v>
      </c>
      <c r="AB190" s="8">
        <v>11202</v>
      </c>
      <c r="AC190" s="8">
        <v>992.58064000000013</v>
      </c>
      <c r="AD190" s="8">
        <v>0</v>
      </c>
      <c r="AE190" s="8">
        <v>12194.58064</v>
      </c>
      <c r="AF190" s="8" t="s">
        <v>499</v>
      </c>
      <c r="AG190" s="1" t="s">
        <v>116</v>
      </c>
      <c r="AH190" s="1" t="s">
        <v>75</v>
      </c>
      <c r="AI190" s="1">
        <v>4</v>
      </c>
      <c r="AJ190" s="3">
        <v>45883</v>
      </c>
      <c r="AK190" s="3">
        <v>45879</v>
      </c>
      <c r="AL190" s="3">
        <v>45872</v>
      </c>
      <c r="AM190" s="3">
        <v>45880</v>
      </c>
      <c r="AN190" s="3">
        <v>45881</v>
      </c>
      <c r="AO190" s="3">
        <v>45882</v>
      </c>
      <c r="AP190" s="3">
        <v>45878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 t="s">
        <v>519</v>
      </c>
      <c r="AZ190" s="2">
        <v>0</v>
      </c>
      <c r="BA190" s="2">
        <v>0</v>
      </c>
      <c r="BB190" s="2">
        <v>0</v>
      </c>
      <c r="BC190" s="1" t="s">
        <v>104</v>
      </c>
      <c r="BD190" s="56">
        <v>89.177856167111131</v>
      </c>
    </row>
    <row r="191" spans="1:56" ht="27.75" customHeight="1" x14ac:dyDescent="0.45">
      <c r="A191" s="3">
        <v>45873</v>
      </c>
      <c r="B191" s="14" t="s">
        <v>561</v>
      </c>
      <c r="C191" s="9" t="s">
        <v>140</v>
      </c>
      <c r="D191" s="13" t="s">
        <v>59</v>
      </c>
      <c r="E191" s="9">
        <v>26</v>
      </c>
      <c r="F191" s="9">
        <v>39</v>
      </c>
      <c r="G191" s="9" t="s">
        <v>60</v>
      </c>
      <c r="H191" s="9">
        <v>0</v>
      </c>
      <c r="I191" s="9">
        <v>93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124</v>
      </c>
      <c r="T191" s="12">
        <v>45880</v>
      </c>
      <c r="U191" s="11">
        <v>10000</v>
      </c>
      <c r="V191" s="10">
        <v>10500</v>
      </c>
      <c r="W191" s="10">
        <v>0</v>
      </c>
      <c r="X191" s="10">
        <v>0</v>
      </c>
      <c r="Y191" s="10">
        <v>0</v>
      </c>
      <c r="Z191" s="9" t="s">
        <v>150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77</v>
      </c>
      <c r="AI191" s="1">
        <v>1</v>
      </c>
      <c r="AJ191" s="3">
        <v>45880</v>
      </c>
      <c r="AK191" s="3">
        <v>0</v>
      </c>
      <c r="AL191" s="3">
        <v>0</v>
      </c>
      <c r="AM191" s="3">
        <v>0</v>
      </c>
      <c r="AN191" s="3">
        <v>0</v>
      </c>
      <c r="AO191" s="3">
        <v>45879</v>
      </c>
      <c r="AP191" s="3">
        <v>45875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100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150</v>
      </c>
      <c r="AA192" s="8">
        <v>12194.58064</v>
      </c>
      <c r="AB192" s="8">
        <v>11202</v>
      </c>
      <c r="AC192" s="8">
        <v>992.58064000000013</v>
      </c>
      <c r="AD192" s="8">
        <v>0</v>
      </c>
      <c r="AE192" s="8">
        <v>12194.58064</v>
      </c>
      <c r="AF192" s="8" t="s">
        <v>58</v>
      </c>
      <c r="AG192" s="1" t="s">
        <v>119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206</v>
      </c>
      <c r="AA193" s="8">
        <v>12433.3</v>
      </c>
      <c r="AB193" s="8">
        <v>12433.3</v>
      </c>
      <c r="AC193" s="8">
        <v>0</v>
      </c>
      <c r="AD193" s="8">
        <v>0</v>
      </c>
      <c r="AE193" s="8">
        <v>0</v>
      </c>
      <c r="AF193" s="8">
        <v>0</v>
      </c>
      <c r="AG193" s="1" t="s">
        <v>119</v>
      </c>
      <c r="AH193" s="1" t="s">
        <v>77</v>
      </c>
      <c r="AI193" s="1">
        <v>1</v>
      </c>
      <c r="AJ193" s="3">
        <v>45925</v>
      </c>
      <c r="AK193" s="3">
        <v>0</v>
      </c>
      <c r="AL193" s="3">
        <v>0</v>
      </c>
      <c r="AM193" s="3">
        <v>0</v>
      </c>
      <c r="AN193" s="3">
        <v>0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102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116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206</v>
      </c>
      <c r="AA194" s="8">
        <v>12433.3</v>
      </c>
      <c r="AB194" s="8">
        <v>12433.3</v>
      </c>
      <c r="AC194" s="8">
        <v>0</v>
      </c>
      <c r="AD194" s="8">
        <v>0</v>
      </c>
      <c r="AE194" s="8">
        <v>0</v>
      </c>
      <c r="AF194" s="8" t="s">
        <v>58</v>
      </c>
      <c r="AG194" s="1" t="s">
        <v>61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207</v>
      </c>
      <c r="BD194" s="56">
        <v>0</v>
      </c>
    </row>
    <row r="195" spans="1:56" ht="27.75" customHeight="1" x14ac:dyDescent="0.45">
      <c r="A195" s="3">
        <v>45832</v>
      </c>
      <c r="B195" s="14" t="s">
        <v>311</v>
      </c>
      <c r="C195" s="9" t="s">
        <v>110</v>
      </c>
      <c r="D195" s="13" t="s">
        <v>147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45883</v>
      </c>
      <c r="U195" s="11">
        <v>20000</v>
      </c>
      <c r="V195" s="10">
        <v>18000</v>
      </c>
      <c r="W195" s="10">
        <v>2000</v>
      </c>
      <c r="X195" s="10">
        <v>21970</v>
      </c>
      <c r="Y195" s="10">
        <v>0</v>
      </c>
      <c r="Z195" s="9" t="s">
        <v>88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226</v>
      </c>
      <c r="AG195" s="1" t="s">
        <v>116</v>
      </c>
      <c r="AH195" s="1" t="s">
        <v>75</v>
      </c>
      <c r="AI195" s="1">
        <v>4</v>
      </c>
      <c r="AJ195" s="3">
        <v>45883</v>
      </c>
      <c r="AK195" s="3">
        <v>45879</v>
      </c>
      <c r="AL195" s="3">
        <v>45872</v>
      </c>
      <c r="AM195" s="3">
        <v>45880</v>
      </c>
      <c r="AN195" s="3">
        <v>45881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520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45">
      <c r="A196" s="3">
        <v>45861</v>
      </c>
      <c r="B196" s="14" t="s">
        <v>424</v>
      </c>
      <c r="C196" s="9" t="s">
        <v>110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45887</v>
      </c>
      <c r="U196" s="11">
        <v>15000</v>
      </c>
      <c r="V196" s="10">
        <v>8828</v>
      </c>
      <c r="W196" s="10">
        <v>6172</v>
      </c>
      <c r="X196" s="10">
        <v>0</v>
      </c>
      <c r="Y196" s="10">
        <v>0</v>
      </c>
      <c r="Z196" s="9" t="s">
        <v>88</v>
      </c>
      <c r="AA196" s="8">
        <v>7673.8327599999993</v>
      </c>
      <c r="AB196" s="8">
        <v>7673.8327599999993</v>
      </c>
      <c r="AC196" s="8">
        <v>0</v>
      </c>
      <c r="AD196" s="8">
        <v>0</v>
      </c>
      <c r="AE196" s="8">
        <v>7673.8327599999993</v>
      </c>
      <c r="AF196" s="8" t="s">
        <v>226</v>
      </c>
      <c r="AG196" s="1" t="s">
        <v>116</v>
      </c>
      <c r="AH196" s="1" t="s">
        <v>149</v>
      </c>
      <c r="AI196" s="1">
        <v>2</v>
      </c>
      <c r="AJ196" s="3">
        <v>45887</v>
      </c>
      <c r="AK196" s="3">
        <v>45885</v>
      </c>
      <c r="AL196" s="3">
        <v>0</v>
      </c>
      <c r="AM196" s="3">
        <v>0</v>
      </c>
      <c r="AN196" s="3">
        <v>0</v>
      </c>
      <c r="AO196" s="3">
        <v>45886</v>
      </c>
      <c r="AP196" s="3">
        <v>45882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61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88</v>
      </c>
      <c r="AA197" s="8">
        <v>37299.899999999994</v>
      </c>
      <c r="AB197" s="8">
        <v>37299.899999999994</v>
      </c>
      <c r="AC197" s="8">
        <v>0</v>
      </c>
      <c r="AD197" s="8">
        <v>0</v>
      </c>
      <c r="AE197" s="8">
        <v>37299.899999999994</v>
      </c>
      <c r="AF197" s="8">
        <v>0</v>
      </c>
      <c r="AG197" s="1" t="s">
        <v>120</v>
      </c>
      <c r="AH197" s="1" t="s">
        <v>75</v>
      </c>
      <c r="AI197" s="1">
        <v>4</v>
      </c>
      <c r="AJ197" s="3">
        <v>45925</v>
      </c>
      <c r="AK197" s="3">
        <v>45921</v>
      </c>
      <c r="AL197" s="3">
        <v>45914</v>
      </c>
      <c r="AM197" s="3">
        <v>45922</v>
      </c>
      <c r="AN197" s="3">
        <v>45923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120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88</v>
      </c>
      <c r="AA198" s="8">
        <v>44973.732759999992</v>
      </c>
      <c r="AB198" s="8">
        <v>44973.732759999992</v>
      </c>
      <c r="AC198" s="8">
        <v>0</v>
      </c>
      <c r="AD198" s="8">
        <v>0</v>
      </c>
      <c r="AE198" s="8">
        <v>44973.732759999992</v>
      </c>
      <c r="AF198" s="8" t="s">
        <v>58</v>
      </c>
      <c r="AG198" s="1" t="s">
        <v>117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0</v>
      </c>
    </row>
    <row r="199" spans="1:56" ht="27.75" customHeight="1" x14ac:dyDescent="0.45">
      <c r="A199" s="3">
        <v>45857</v>
      </c>
      <c r="B199" s="14" t="s">
        <v>391</v>
      </c>
      <c r="C199" s="9" t="s">
        <v>151</v>
      </c>
      <c r="D199" s="13" t="s">
        <v>152</v>
      </c>
      <c r="E199" s="9">
        <v>28</v>
      </c>
      <c r="F199" s="9">
        <v>41</v>
      </c>
      <c r="G199" s="9" t="s">
        <v>60</v>
      </c>
      <c r="H199" s="9">
        <v>0</v>
      </c>
      <c r="I199" s="9">
        <v>120</v>
      </c>
      <c r="J199" s="9" t="s">
        <v>78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45883</v>
      </c>
      <c r="U199" s="11">
        <v>34000</v>
      </c>
      <c r="V199" s="10">
        <v>13000</v>
      </c>
      <c r="W199" s="10">
        <v>21000</v>
      </c>
      <c r="X199" s="10">
        <v>20830</v>
      </c>
      <c r="Y199" s="10">
        <v>13828.5</v>
      </c>
      <c r="Z199" s="9" t="s">
        <v>128</v>
      </c>
      <c r="AA199" s="8">
        <v>16420.652324999999</v>
      </c>
      <c r="AB199" s="8">
        <v>16420.652324999999</v>
      </c>
      <c r="AC199" s="8">
        <v>0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45883</v>
      </c>
      <c r="AK199" s="3">
        <v>0</v>
      </c>
      <c r="AL199" s="3">
        <v>45874</v>
      </c>
      <c r="AM199" s="3">
        <v>45881</v>
      </c>
      <c r="AN199" s="3">
        <v>45882</v>
      </c>
      <c r="AO199" s="3">
        <v>45882</v>
      </c>
      <c r="AP199" s="3">
        <v>45878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0</v>
      </c>
    </row>
    <row r="200" spans="1:56" ht="27.75" customHeight="1" x14ac:dyDescent="0.45">
      <c r="A200" s="3">
        <v>0</v>
      </c>
      <c r="B200" s="14" t="s">
        <v>129</v>
      </c>
      <c r="C200" s="9" t="s">
        <v>151</v>
      </c>
      <c r="D200" s="13" t="s">
        <v>152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45897</v>
      </c>
      <c r="U200" s="11">
        <v>50000</v>
      </c>
      <c r="V200" s="10">
        <v>0</v>
      </c>
      <c r="W200" s="10">
        <v>50000</v>
      </c>
      <c r="X200" s="10">
        <v>0</v>
      </c>
      <c r="Y200" s="10">
        <v>52500</v>
      </c>
      <c r="Z200" s="9" t="s">
        <v>128</v>
      </c>
      <c r="AA200" s="8">
        <v>59372.5</v>
      </c>
      <c r="AB200" s="8">
        <v>0</v>
      </c>
      <c r="AC200" s="8">
        <v>59372.5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45897</v>
      </c>
      <c r="AK200" s="3">
        <v>0</v>
      </c>
      <c r="AL200" s="3">
        <v>45888</v>
      </c>
      <c r="AM200" s="3">
        <v>45895</v>
      </c>
      <c r="AN200" s="3">
        <v>45896</v>
      </c>
      <c r="AO200" s="3">
        <v>45896</v>
      </c>
      <c r="AP200" s="3">
        <v>45892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6672.8093055555564</v>
      </c>
    </row>
    <row r="201" spans="1:56" ht="27.75" customHeight="1" x14ac:dyDescent="0.45">
      <c r="A201" s="3" t="s">
        <v>136</v>
      </c>
      <c r="B201" s="14" t="s">
        <v>136</v>
      </c>
      <c r="C201" s="9" t="s">
        <v>110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111</v>
      </c>
      <c r="T201" s="12">
        <v>45925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128</v>
      </c>
      <c r="AA201" s="8">
        <v>6775.4500000000007</v>
      </c>
      <c r="AB201" s="8">
        <v>0</v>
      </c>
      <c r="AC201" s="8">
        <v>6775.4500000000007</v>
      </c>
      <c r="AD201" s="8">
        <v>0</v>
      </c>
      <c r="AE201" s="8">
        <v>6775.4500000000007</v>
      </c>
      <c r="AF201" s="8">
        <v>0</v>
      </c>
      <c r="AG201" s="1">
        <v>0</v>
      </c>
      <c r="AH201" s="1" t="s">
        <v>149</v>
      </c>
      <c r="AI201" s="1">
        <v>2</v>
      </c>
      <c r="AJ201" s="3">
        <v>45925</v>
      </c>
      <c r="AK201" s="3">
        <v>45923</v>
      </c>
      <c r="AL201" s="3">
        <v>0</v>
      </c>
      <c r="AM201" s="3">
        <v>0</v>
      </c>
      <c r="AN201" s="3">
        <v>0</v>
      </c>
      <c r="AO201" s="3">
        <v>45924</v>
      </c>
      <c r="AP201" s="3">
        <v>45920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146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761.48529722222236</v>
      </c>
    </row>
    <row r="202" spans="1:56" ht="27.7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28</v>
      </c>
      <c r="F202" s="9">
        <v>43</v>
      </c>
      <c r="G202" s="9">
        <v>0</v>
      </c>
      <c r="H202" s="9">
        <v>0</v>
      </c>
      <c r="I202" s="9">
        <v>130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128</v>
      </c>
      <c r="AA202" s="8">
        <v>82568.602325</v>
      </c>
      <c r="AB202" s="8">
        <v>16420.652324999999</v>
      </c>
      <c r="AC202" s="8">
        <v>66147.95</v>
      </c>
      <c r="AD202" s="8">
        <v>0</v>
      </c>
      <c r="AE202" s="8">
        <v>6775.4500000000007</v>
      </c>
      <c r="AF202" s="8" t="s">
        <v>58</v>
      </c>
      <c r="AG202" s="1">
        <v>0</v>
      </c>
      <c r="AH202" s="1">
        <v>0</v>
      </c>
      <c r="AI202" s="1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153</v>
      </c>
      <c r="BD202" s="56">
        <v>0</v>
      </c>
    </row>
  </sheetData>
  <autoFilter ref="A5:BD20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2">
    <cfRule type="expression" dxfId="6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3C08-8282-473F-A7A0-F6583463902B}">
  <sheetPr>
    <tabColor rgb="FFFFFF00"/>
  </sheetPr>
  <dimension ref="A1:BD198"/>
  <sheetViews>
    <sheetView topLeftCell="A5" zoomScale="80" zoomScaleNormal="80" workbookViewId="0">
      <selection activeCell="F8" sqref="E8:F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45876</v>
      </c>
      <c r="E3" s="82" t="s">
        <v>52</v>
      </c>
      <c r="F3" s="82"/>
      <c r="G3" s="83">
        <v>11.59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526</v>
      </c>
      <c r="C20" s="9" t="s">
        <v>257</v>
      </c>
      <c r="D20" s="13" t="s">
        <v>528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119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119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45870</v>
      </c>
      <c r="B27" s="14" t="s">
        <v>471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77</v>
      </c>
      <c r="AI27" s="1">
        <v>1</v>
      </c>
      <c r="AJ27" s="3">
        <v>45877</v>
      </c>
      <c r="AK27" s="3">
        <v>0</v>
      </c>
      <c r="AL27" s="3">
        <v>0</v>
      </c>
      <c r="AM27" s="3">
        <v>0</v>
      </c>
      <c r="AN27" s="3">
        <v>0</v>
      </c>
      <c r="AO27" s="3">
        <v>45876</v>
      </c>
      <c r="AP27" s="3">
        <v>45872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45870</v>
      </c>
      <c r="B28" s="14" t="s">
        <v>472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77</v>
      </c>
      <c r="AI28" s="1">
        <v>1</v>
      </c>
      <c r="AJ28" s="3">
        <v>45877</v>
      </c>
      <c r="AK28" s="3">
        <v>0</v>
      </c>
      <c r="AL28" s="3">
        <v>0</v>
      </c>
      <c r="AM28" s="3">
        <v>0</v>
      </c>
      <c r="AN28" s="3">
        <v>0</v>
      </c>
      <c r="AO28" s="3">
        <v>45876</v>
      </c>
      <c r="AP28" s="3">
        <v>45872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312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45878</v>
      </c>
      <c r="U29" s="11">
        <v>5000</v>
      </c>
      <c r="V29" s="10">
        <v>4923</v>
      </c>
      <c r="W29" s="10">
        <v>77</v>
      </c>
      <c r="X29" s="10">
        <v>5250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393</v>
      </c>
      <c r="AG29" s="1" t="s">
        <v>120</v>
      </c>
      <c r="AH29" s="1" t="s">
        <v>74</v>
      </c>
      <c r="AI29" s="1">
        <v>2</v>
      </c>
      <c r="AJ29" s="3">
        <v>45878</v>
      </c>
      <c r="AK29" s="3">
        <v>0</v>
      </c>
      <c r="AL29" s="3">
        <v>45869</v>
      </c>
      <c r="AM29" s="3">
        <v>45876</v>
      </c>
      <c r="AN29" s="3">
        <v>45877</v>
      </c>
      <c r="AO29" s="3">
        <v>45877</v>
      </c>
      <c r="AP29" s="3">
        <v>45873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346</v>
      </c>
      <c r="C30" s="9" t="s">
        <v>73</v>
      </c>
      <c r="D30" s="13" t="s">
        <v>347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45878</v>
      </c>
      <c r="U30" s="11">
        <v>10000</v>
      </c>
      <c r="V30" s="10">
        <v>10000</v>
      </c>
      <c r="W30" s="10">
        <v>0</v>
      </c>
      <c r="X30" s="10">
        <v>10300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366</v>
      </c>
      <c r="AG30" s="1" t="s">
        <v>119</v>
      </c>
      <c r="AH30" s="1" t="s">
        <v>74</v>
      </c>
      <c r="AI30" s="1">
        <v>2</v>
      </c>
      <c r="AJ30" s="3">
        <v>45878</v>
      </c>
      <c r="AK30" s="3">
        <v>0</v>
      </c>
      <c r="AL30" s="3">
        <v>45869</v>
      </c>
      <c r="AM30" s="3">
        <v>45876</v>
      </c>
      <c r="AN30" s="3">
        <v>45877</v>
      </c>
      <c r="AO30" s="3">
        <v>45877</v>
      </c>
      <c r="AP30" s="3">
        <v>45873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392</v>
      </c>
      <c r="C31" s="9" t="s">
        <v>73</v>
      </c>
      <c r="D31" s="13" t="s">
        <v>299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399</v>
      </c>
      <c r="AG31" s="1" t="s">
        <v>117</v>
      </c>
      <c r="AH31" s="1" t="s">
        <v>74</v>
      </c>
      <c r="AI31" s="1">
        <v>2</v>
      </c>
      <c r="AJ31" s="3">
        <v>45878</v>
      </c>
      <c r="AK31" s="3">
        <v>0</v>
      </c>
      <c r="AL31" s="3">
        <v>45869</v>
      </c>
      <c r="AM31" s="3">
        <v>45876</v>
      </c>
      <c r="AN31" s="3">
        <v>45877</v>
      </c>
      <c r="AO31" s="3">
        <v>45877</v>
      </c>
      <c r="AP31" s="3">
        <v>45873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392</v>
      </c>
      <c r="C32" s="9" t="s">
        <v>73</v>
      </c>
      <c r="D32" s="13" t="s">
        <v>197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45878</v>
      </c>
      <c r="U32" s="11">
        <v>10000</v>
      </c>
      <c r="V32" s="10">
        <v>0</v>
      </c>
      <c r="W32" s="10">
        <v>10000</v>
      </c>
      <c r="X32" s="10">
        <v>8195</v>
      </c>
      <c r="Y32" s="10">
        <v>1895.25</v>
      </c>
      <c r="Z32" s="9" t="s">
        <v>176</v>
      </c>
      <c r="AA32" s="8">
        <v>1773.9350475000001</v>
      </c>
      <c r="AB32" s="8">
        <v>1773.9350475000001</v>
      </c>
      <c r="AC32" s="8">
        <v>0</v>
      </c>
      <c r="AD32" s="8">
        <v>0</v>
      </c>
      <c r="AE32" s="8">
        <v>0</v>
      </c>
      <c r="AF32" s="8" t="s">
        <v>399</v>
      </c>
      <c r="AG32" s="1" t="s">
        <v>116</v>
      </c>
      <c r="AH32" s="1" t="s">
        <v>74</v>
      </c>
      <c r="AI32" s="1">
        <v>2</v>
      </c>
      <c r="AJ32" s="3">
        <v>45878</v>
      </c>
      <c r="AK32" s="3">
        <v>0</v>
      </c>
      <c r="AL32" s="3">
        <v>45869</v>
      </c>
      <c r="AM32" s="3">
        <v>45876</v>
      </c>
      <c r="AN32" s="3">
        <v>45877</v>
      </c>
      <c r="AO32" s="3">
        <v>45877</v>
      </c>
      <c r="AP32" s="3">
        <v>45873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394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45883</v>
      </c>
      <c r="U33" s="11">
        <v>10000</v>
      </c>
      <c r="V33" s="10">
        <v>10000</v>
      </c>
      <c r="W33" s="10">
        <v>0</v>
      </c>
      <c r="X33" s="10">
        <v>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386</v>
      </c>
      <c r="AG33" s="1" t="s">
        <v>116</v>
      </c>
      <c r="AH33" s="1" t="s">
        <v>77</v>
      </c>
      <c r="AI33" s="1">
        <v>1</v>
      </c>
      <c r="AJ33" s="3">
        <v>45883</v>
      </c>
      <c r="AK33" s="3">
        <v>0</v>
      </c>
      <c r="AL33" s="3">
        <v>0</v>
      </c>
      <c r="AM33" s="3">
        <v>0</v>
      </c>
      <c r="AN33" s="3">
        <v>0</v>
      </c>
      <c r="AO33" s="3">
        <v>45882</v>
      </c>
      <c r="AP33" s="3">
        <v>45878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359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386</v>
      </c>
      <c r="AG34" s="1" t="s">
        <v>117</v>
      </c>
      <c r="AH34" s="1" t="s">
        <v>74</v>
      </c>
      <c r="AI34" s="1">
        <v>2</v>
      </c>
      <c r="AJ34" s="3">
        <v>45883</v>
      </c>
      <c r="AK34" s="3">
        <v>0</v>
      </c>
      <c r="AL34" s="3">
        <v>45874</v>
      </c>
      <c r="AM34" s="3">
        <v>45881</v>
      </c>
      <c r="AN34" s="3">
        <v>45882</v>
      </c>
      <c r="AO34" s="3">
        <v>45882</v>
      </c>
      <c r="AP34" s="3">
        <v>45878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396</v>
      </c>
      <c r="C35" s="9" t="s">
        <v>73</v>
      </c>
      <c r="D35" s="13" t="s">
        <v>272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45883</v>
      </c>
      <c r="U35" s="11">
        <v>5000</v>
      </c>
      <c r="V35" s="10">
        <v>5000</v>
      </c>
      <c r="W35" s="10">
        <v>0</v>
      </c>
      <c r="X35" s="10">
        <v>5199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386</v>
      </c>
      <c r="AG35" s="1" t="s">
        <v>116</v>
      </c>
      <c r="AH35" s="1" t="s">
        <v>74</v>
      </c>
      <c r="AI35" s="1">
        <v>2</v>
      </c>
      <c r="AJ35" s="3">
        <v>45883</v>
      </c>
      <c r="AK35" s="3">
        <v>0</v>
      </c>
      <c r="AL35" s="3">
        <v>45874</v>
      </c>
      <c r="AM35" s="3">
        <v>45881</v>
      </c>
      <c r="AN35" s="3">
        <v>45882</v>
      </c>
      <c r="AO35" s="3">
        <v>45882</v>
      </c>
      <c r="AP35" s="3">
        <v>45878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396</v>
      </c>
      <c r="C36" s="9" t="s">
        <v>73</v>
      </c>
      <c r="D36" s="13" t="s">
        <v>400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45883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386</v>
      </c>
      <c r="AG36" s="1" t="s">
        <v>116</v>
      </c>
      <c r="AH36" s="1" t="s">
        <v>74</v>
      </c>
      <c r="AI36" s="1">
        <v>2</v>
      </c>
      <c r="AJ36" s="3">
        <v>45883</v>
      </c>
      <c r="AK36" s="3">
        <v>0</v>
      </c>
      <c r="AL36" s="3">
        <v>45874</v>
      </c>
      <c r="AM36" s="3">
        <v>45881</v>
      </c>
      <c r="AN36" s="3">
        <v>45882</v>
      </c>
      <c r="AO36" s="3">
        <v>45882</v>
      </c>
      <c r="AP36" s="3">
        <v>45878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396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401</v>
      </c>
      <c r="AG37" s="1" t="s">
        <v>116</v>
      </c>
      <c r="AH37" s="1" t="s">
        <v>74</v>
      </c>
      <c r="AI37" s="1">
        <v>2</v>
      </c>
      <c r="AJ37" s="3">
        <v>45885</v>
      </c>
      <c r="AK37" s="3">
        <v>0</v>
      </c>
      <c r="AL37" s="3">
        <v>45876</v>
      </c>
      <c r="AM37" s="3">
        <v>45883</v>
      </c>
      <c r="AN37" s="3">
        <v>45884</v>
      </c>
      <c r="AO37" s="3">
        <v>45884</v>
      </c>
      <c r="AP37" s="3">
        <v>45880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328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45885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401</v>
      </c>
      <c r="AG38" s="1" t="s">
        <v>117</v>
      </c>
      <c r="AH38" s="1" t="s">
        <v>74</v>
      </c>
      <c r="AI38" s="1">
        <v>2</v>
      </c>
      <c r="AJ38" s="3">
        <v>45885</v>
      </c>
      <c r="AK38" s="3">
        <v>0</v>
      </c>
      <c r="AL38" s="3">
        <v>45876</v>
      </c>
      <c r="AM38" s="3">
        <v>45883</v>
      </c>
      <c r="AN38" s="3">
        <v>45884</v>
      </c>
      <c r="AO38" s="3">
        <v>45884</v>
      </c>
      <c r="AP38" s="3">
        <v>45880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329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45885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401</v>
      </c>
      <c r="AG39" s="1" t="s">
        <v>117</v>
      </c>
      <c r="AH39" s="1" t="s">
        <v>74</v>
      </c>
      <c r="AI39" s="1">
        <v>2</v>
      </c>
      <c r="AJ39" s="3">
        <v>45885</v>
      </c>
      <c r="AK39" s="3">
        <v>0</v>
      </c>
      <c r="AL39" s="3">
        <v>45876</v>
      </c>
      <c r="AM39" s="3">
        <v>45883</v>
      </c>
      <c r="AN39" s="3">
        <v>45884</v>
      </c>
      <c r="AO39" s="3">
        <v>45884</v>
      </c>
      <c r="AP39" s="3">
        <v>45880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355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45885</v>
      </c>
      <c r="U40" s="11">
        <v>5000</v>
      </c>
      <c r="V40" s="10">
        <v>5000</v>
      </c>
      <c r="W40" s="10">
        <v>0</v>
      </c>
      <c r="X40" s="10">
        <v>5200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401</v>
      </c>
      <c r="AG40" s="1" t="s">
        <v>117</v>
      </c>
      <c r="AH40" s="1" t="s">
        <v>74</v>
      </c>
      <c r="AI40" s="1">
        <v>2</v>
      </c>
      <c r="AJ40" s="3">
        <v>45885</v>
      </c>
      <c r="AK40" s="3">
        <v>0</v>
      </c>
      <c r="AL40" s="3">
        <v>45876</v>
      </c>
      <c r="AM40" s="3">
        <v>45883</v>
      </c>
      <c r="AN40" s="3">
        <v>45884</v>
      </c>
      <c r="AO40" s="3">
        <v>45884</v>
      </c>
      <c r="AP40" s="3">
        <v>45880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297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402</v>
      </c>
      <c r="AG41" s="1" t="s">
        <v>118</v>
      </c>
      <c r="AH41" s="1" t="s">
        <v>74</v>
      </c>
      <c r="AI41" s="1">
        <v>2</v>
      </c>
      <c r="AJ41" s="3">
        <v>45888</v>
      </c>
      <c r="AK41" s="3">
        <v>0</v>
      </c>
      <c r="AL41" s="3">
        <v>45879</v>
      </c>
      <c r="AM41" s="3">
        <v>45886</v>
      </c>
      <c r="AN41" s="3">
        <v>45887</v>
      </c>
      <c r="AO41" s="3">
        <v>45887</v>
      </c>
      <c r="AP41" s="3">
        <v>45883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298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402</v>
      </c>
      <c r="AG42" s="1" t="s">
        <v>117</v>
      </c>
      <c r="AH42" s="1" t="s">
        <v>74</v>
      </c>
      <c r="AI42" s="1">
        <v>2</v>
      </c>
      <c r="AJ42" s="3">
        <v>45888</v>
      </c>
      <c r="AK42" s="3">
        <v>0</v>
      </c>
      <c r="AL42" s="3">
        <v>45879</v>
      </c>
      <c r="AM42" s="3">
        <v>45886</v>
      </c>
      <c r="AN42" s="3">
        <v>45887</v>
      </c>
      <c r="AO42" s="3">
        <v>45887</v>
      </c>
      <c r="AP42" s="3">
        <v>45883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402</v>
      </c>
      <c r="AG43" s="1" t="s">
        <v>117</v>
      </c>
      <c r="AH43" s="1" t="s">
        <v>74</v>
      </c>
      <c r="AI43" s="1">
        <v>2</v>
      </c>
      <c r="AJ43" s="3">
        <v>45888</v>
      </c>
      <c r="AK43" s="3">
        <v>0</v>
      </c>
      <c r="AL43" s="3">
        <v>45879</v>
      </c>
      <c r="AM43" s="3">
        <v>45886</v>
      </c>
      <c r="AN43" s="3">
        <v>45887</v>
      </c>
      <c r="AO43" s="3">
        <v>45887</v>
      </c>
      <c r="AP43" s="3">
        <v>45883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347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45888</v>
      </c>
      <c r="U44" s="11">
        <v>10000</v>
      </c>
      <c r="V44" s="10">
        <v>5000</v>
      </c>
      <c r="W44" s="10">
        <v>5000</v>
      </c>
      <c r="X44" s="10">
        <v>11100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402</v>
      </c>
      <c r="AG44" s="1" t="s">
        <v>117</v>
      </c>
      <c r="AH44" s="1" t="s">
        <v>74</v>
      </c>
      <c r="AI44" s="1">
        <v>2</v>
      </c>
      <c r="AJ44" s="3">
        <v>45888</v>
      </c>
      <c r="AK44" s="3">
        <v>0</v>
      </c>
      <c r="AL44" s="3">
        <v>45879</v>
      </c>
      <c r="AM44" s="3">
        <v>45886</v>
      </c>
      <c r="AN44" s="3">
        <v>45887</v>
      </c>
      <c r="AO44" s="3">
        <v>45887</v>
      </c>
      <c r="AP44" s="3">
        <v>45883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299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455</v>
      </c>
      <c r="AG45" s="1" t="s">
        <v>117</v>
      </c>
      <c r="AH45" s="1" t="s">
        <v>74</v>
      </c>
      <c r="AI45" s="1">
        <v>2</v>
      </c>
      <c r="AJ45" s="3">
        <v>45890</v>
      </c>
      <c r="AK45" s="3">
        <v>0</v>
      </c>
      <c r="AL45" s="3">
        <v>45881</v>
      </c>
      <c r="AM45" s="3">
        <v>45888</v>
      </c>
      <c r="AN45" s="3">
        <v>45889</v>
      </c>
      <c r="AO45" s="3">
        <v>45889</v>
      </c>
      <c r="AP45" s="3">
        <v>45885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272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455</v>
      </c>
      <c r="AG46" s="1" t="s">
        <v>119</v>
      </c>
      <c r="AH46" s="1" t="s">
        <v>74</v>
      </c>
      <c r="AI46" s="1">
        <v>2</v>
      </c>
      <c r="AJ46" s="3">
        <v>45890</v>
      </c>
      <c r="AK46" s="3">
        <v>0</v>
      </c>
      <c r="AL46" s="3">
        <v>45881</v>
      </c>
      <c r="AM46" s="3">
        <v>45888</v>
      </c>
      <c r="AN46" s="3">
        <v>45889</v>
      </c>
      <c r="AO46" s="3">
        <v>45889</v>
      </c>
      <c r="AP46" s="3">
        <v>45885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45869</v>
      </c>
      <c r="B47" s="14" t="s">
        <v>454</v>
      </c>
      <c r="C47" s="9" t="s">
        <v>73</v>
      </c>
      <c r="D47" s="13" t="s">
        <v>456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455</v>
      </c>
      <c r="AG47" s="1" t="s">
        <v>117</v>
      </c>
      <c r="AH47" s="1" t="s">
        <v>74</v>
      </c>
      <c r="AI47" s="1">
        <v>2</v>
      </c>
      <c r="AJ47" s="3">
        <v>45890</v>
      </c>
      <c r="AK47" s="3">
        <v>0</v>
      </c>
      <c r="AL47" s="3">
        <v>45881</v>
      </c>
      <c r="AM47" s="3">
        <v>45888</v>
      </c>
      <c r="AN47" s="3">
        <v>45889</v>
      </c>
      <c r="AO47" s="3">
        <v>45889</v>
      </c>
      <c r="AP47" s="3">
        <v>45885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45869</v>
      </c>
      <c r="B48" s="14" t="s">
        <v>454</v>
      </c>
      <c r="C48" s="9" t="s">
        <v>73</v>
      </c>
      <c r="D48" s="13" t="s">
        <v>367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455</v>
      </c>
      <c r="AG48" s="1" t="s">
        <v>117</v>
      </c>
      <c r="AH48" s="1" t="s">
        <v>74</v>
      </c>
      <c r="AI48" s="1">
        <v>2</v>
      </c>
      <c r="AJ48" s="3">
        <v>45890</v>
      </c>
      <c r="AK48" s="3">
        <v>0</v>
      </c>
      <c r="AL48" s="3">
        <v>45881</v>
      </c>
      <c r="AM48" s="3">
        <v>45888</v>
      </c>
      <c r="AN48" s="3">
        <v>45889</v>
      </c>
      <c r="AO48" s="3">
        <v>45889</v>
      </c>
      <c r="AP48" s="3">
        <v>45885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45869</v>
      </c>
      <c r="B49" s="14" t="s">
        <v>457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45890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455</v>
      </c>
      <c r="AG49" s="1" t="s">
        <v>117</v>
      </c>
      <c r="AH49" s="1" t="s">
        <v>74</v>
      </c>
      <c r="AI49" s="1">
        <v>2</v>
      </c>
      <c r="AJ49" s="3">
        <v>45890</v>
      </c>
      <c r="AK49" s="3">
        <v>0</v>
      </c>
      <c r="AL49" s="3">
        <v>45881</v>
      </c>
      <c r="AM49" s="3">
        <v>45888</v>
      </c>
      <c r="AN49" s="3">
        <v>45889</v>
      </c>
      <c r="AO49" s="3">
        <v>45889</v>
      </c>
      <c r="AP49" s="3">
        <v>45885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394.60593333333333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458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459</v>
      </c>
      <c r="AG50" s="1" t="s">
        <v>117</v>
      </c>
      <c r="AH50" s="1" t="s">
        <v>74</v>
      </c>
      <c r="AI50" s="1">
        <v>2</v>
      </c>
      <c r="AJ50" s="3">
        <v>45892</v>
      </c>
      <c r="AK50" s="3">
        <v>0</v>
      </c>
      <c r="AL50" s="3">
        <v>45883</v>
      </c>
      <c r="AM50" s="3">
        <v>45890</v>
      </c>
      <c r="AN50" s="3">
        <v>45891</v>
      </c>
      <c r="AO50" s="3">
        <v>45891</v>
      </c>
      <c r="AP50" s="3">
        <v>45887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327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459</v>
      </c>
      <c r="AG51" s="1" t="s">
        <v>117</v>
      </c>
      <c r="AH51" s="1" t="s">
        <v>74</v>
      </c>
      <c r="AI51" s="1">
        <v>2</v>
      </c>
      <c r="AJ51" s="3">
        <v>45892</v>
      </c>
      <c r="AK51" s="3">
        <v>0</v>
      </c>
      <c r="AL51" s="3">
        <v>45883</v>
      </c>
      <c r="AM51" s="3">
        <v>45890</v>
      </c>
      <c r="AN51" s="3">
        <v>45891</v>
      </c>
      <c r="AO51" s="3">
        <v>45891</v>
      </c>
      <c r="AP51" s="3">
        <v>45887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459</v>
      </c>
      <c r="AG52" s="1" t="s">
        <v>117</v>
      </c>
      <c r="AH52" s="1" t="s">
        <v>74</v>
      </c>
      <c r="AI52" s="1">
        <v>2</v>
      </c>
      <c r="AJ52" s="3">
        <v>45892</v>
      </c>
      <c r="AK52" s="3">
        <v>0</v>
      </c>
      <c r="AL52" s="3">
        <v>45883</v>
      </c>
      <c r="AM52" s="3">
        <v>45890</v>
      </c>
      <c r="AN52" s="3">
        <v>45891</v>
      </c>
      <c r="AO52" s="3">
        <v>45891</v>
      </c>
      <c r="AP52" s="3">
        <v>45887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460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459</v>
      </c>
      <c r="AG53" s="1" t="s">
        <v>117</v>
      </c>
      <c r="AH53" s="1" t="s">
        <v>74</v>
      </c>
      <c r="AI53" s="1">
        <v>2</v>
      </c>
      <c r="AJ53" s="3">
        <v>45892</v>
      </c>
      <c r="AK53" s="3">
        <v>0</v>
      </c>
      <c r="AL53" s="3">
        <v>45883</v>
      </c>
      <c r="AM53" s="3">
        <v>45890</v>
      </c>
      <c r="AN53" s="3">
        <v>45891</v>
      </c>
      <c r="AO53" s="3">
        <v>45891</v>
      </c>
      <c r="AP53" s="3">
        <v>45887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454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459</v>
      </c>
      <c r="AG54" s="1" t="s">
        <v>117</v>
      </c>
      <c r="AH54" s="1" t="s">
        <v>74</v>
      </c>
      <c r="AI54" s="1">
        <v>2</v>
      </c>
      <c r="AJ54" s="3">
        <v>45892</v>
      </c>
      <c r="AK54" s="3">
        <v>0</v>
      </c>
      <c r="AL54" s="3">
        <v>45883</v>
      </c>
      <c r="AM54" s="3">
        <v>45890</v>
      </c>
      <c r="AN54" s="3">
        <v>45891</v>
      </c>
      <c r="AO54" s="3">
        <v>45891</v>
      </c>
      <c r="AP54" s="3">
        <v>45887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297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461</v>
      </c>
      <c r="AG55" s="1" t="s">
        <v>117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298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461</v>
      </c>
      <c r="AG56" s="1" t="s">
        <v>117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461</v>
      </c>
      <c r="AG57" s="1" t="s">
        <v>117</v>
      </c>
      <c r="AH57" s="1" t="s">
        <v>74</v>
      </c>
      <c r="AI57" s="1">
        <v>2</v>
      </c>
      <c r="AJ57" s="3">
        <v>45895</v>
      </c>
      <c r="AK57" s="3">
        <v>0</v>
      </c>
      <c r="AL57" s="3">
        <v>45886</v>
      </c>
      <c r="AM57" s="3">
        <v>45893</v>
      </c>
      <c r="AN57" s="3">
        <v>45894</v>
      </c>
      <c r="AO57" s="3">
        <v>45894</v>
      </c>
      <c r="AP57" s="3">
        <v>45890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330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461</v>
      </c>
      <c r="AG58" s="1" t="s">
        <v>117</v>
      </c>
      <c r="AH58" s="1" t="s">
        <v>74</v>
      </c>
      <c r="AI58" s="1">
        <v>2</v>
      </c>
      <c r="AJ58" s="3">
        <v>45895</v>
      </c>
      <c r="AK58" s="3">
        <v>0</v>
      </c>
      <c r="AL58" s="3">
        <v>45886</v>
      </c>
      <c r="AM58" s="3">
        <v>45893</v>
      </c>
      <c r="AN58" s="3">
        <v>45894</v>
      </c>
      <c r="AO58" s="3">
        <v>45894</v>
      </c>
      <c r="AP58" s="3">
        <v>45890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>
        <v>997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461</v>
      </c>
      <c r="AG59" s="1" t="s">
        <v>117</v>
      </c>
      <c r="AH59" s="1" t="s">
        <v>74</v>
      </c>
      <c r="AI59" s="1">
        <v>2</v>
      </c>
      <c r="AJ59" s="3">
        <v>45895</v>
      </c>
      <c r="AK59" s="3">
        <v>0</v>
      </c>
      <c r="AL59" s="3">
        <v>45886</v>
      </c>
      <c r="AM59" s="3">
        <v>45893</v>
      </c>
      <c r="AN59" s="3">
        <v>45894</v>
      </c>
      <c r="AO59" s="3">
        <v>45894</v>
      </c>
      <c r="AP59" s="3">
        <v>45890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197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462</v>
      </c>
      <c r="AG60" s="1" t="s">
        <v>117</v>
      </c>
      <c r="AH60" s="1" t="s">
        <v>74</v>
      </c>
      <c r="AI60" s="1">
        <v>2</v>
      </c>
      <c r="AJ60" s="3">
        <v>45897</v>
      </c>
      <c r="AK60" s="3">
        <v>0</v>
      </c>
      <c r="AL60" s="3">
        <v>45888</v>
      </c>
      <c r="AM60" s="3">
        <v>45895</v>
      </c>
      <c r="AN60" s="3">
        <v>45896</v>
      </c>
      <c r="AO60" s="3">
        <v>45896</v>
      </c>
      <c r="AP60" s="3">
        <v>45892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462</v>
      </c>
      <c r="AG61" s="1" t="s">
        <v>119</v>
      </c>
      <c r="AH61" s="1" t="s">
        <v>74</v>
      </c>
      <c r="AI61" s="1">
        <v>2</v>
      </c>
      <c r="AJ61" s="3">
        <v>45897</v>
      </c>
      <c r="AK61" s="3">
        <v>0</v>
      </c>
      <c r="AL61" s="3">
        <v>45888</v>
      </c>
      <c r="AM61" s="3">
        <v>45895</v>
      </c>
      <c r="AN61" s="3">
        <v>45896</v>
      </c>
      <c r="AO61" s="3">
        <v>45896</v>
      </c>
      <c r="AP61" s="3">
        <v>45892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331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462</v>
      </c>
      <c r="AG62" s="1" t="s">
        <v>119</v>
      </c>
      <c r="AH62" s="1" t="s">
        <v>74</v>
      </c>
      <c r="AI62" s="1">
        <v>2</v>
      </c>
      <c r="AJ62" s="3">
        <v>45897</v>
      </c>
      <c r="AK62" s="3">
        <v>0</v>
      </c>
      <c r="AL62" s="3">
        <v>45888</v>
      </c>
      <c r="AM62" s="3">
        <v>45895</v>
      </c>
      <c r="AN62" s="3">
        <v>45896</v>
      </c>
      <c r="AO62" s="3">
        <v>45896</v>
      </c>
      <c r="AP62" s="3">
        <v>45892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362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462</v>
      </c>
      <c r="AG63" s="1" t="s">
        <v>119</v>
      </c>
      <c r="AH63" s="1" t="s">
        <v>74</v>
      </c>
      <c r="AI63" s="1">
        <v>2</v>
      </c>
      <c r="AJ63" s="3">
        <v>45897</v>
      </c>
      <c r="AK63" s="3">
        <v>0</v>
      </c>
      <c r="AL63" s="3">
        <v>45888</v>
      </c>
      <c r="AM63" s="3">
        <v>45895</v>
      </c>
      <c r="AN63" s="3">
        <v>45896</v>
      </c>
      <c r="AO63" s="3">
        <v>45896</v>
      </c>
      <c r="AP63" s="3">
        <v>45892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457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45897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176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462</v>
      </c>
      <c r="AG64" s="1" t="s">
        <v>116</v>
      </c>
      <c r="AH64" s="1" t="s">
        <v>74</v>
      </c>
      <c r="AI64" s="1">
        <v>2</v>
      </c>
      <c r="AJ64" s="3">
        <v>45897</v>
      </c>
      <c r="AK64" s="3">
        <v>0</v>
      </c>
      <c r="AL64" s="3">
        <v>45888</v>
      </c>
      <c r="AM64" s="3">
        <v>45895</v>
      </c>
      <c r="AN64" s="3">
        <v>45896</v>
      </c>
      <c r="AO64" s="3">
        <v>45896</v>
      </c>
      <c r="AP64" s="3">
        <v>45892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394.60593333333333</v>
      </c>
    </row>
    <row r="65" spans="1:56" ht="27.75" customHeight="1" x14ac:dyDescent="0.45">
      <c r="A65" s="3">
        <v>45870</v>
      </c>
      <c r="B65" s="14" t="s">
        <v>471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45898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176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117</v>
      </c>
      <c r="AH65" s="1" t="s">
        <v>77</v>
      </c>
      <c r="AI65" s="1">
        <v>1</v>
      </c>
      <c r="AJ65" s="3">
        <v>45898</v>
      </c>
      <c r="AK65" s="3">
        <v>0</v>
      </c>
      <c r="AL65" s="3">
        <v>0</v>
      </c>
      <c r="AM65" s="3">
        <v>0</v>
      </c>
      <c r="AN65" s="3">
        <v>0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1410.0585351111113</v>
      </c>
    </row>
    <row r="66" spans="1:56" ht="27.75" customHeight="1" x14ac:dyDescent="0.45">
      <c r="A66" s="3">
        <v>45870</v>
      </c>
      <c r="B66" s="14" t="s">
        <v>472</v>
      </c>
      <c r="C66" s="9" t="s">
        <v>73</v>
      </c>
      <c r="D66" s="13" t="s">
        <v>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176</v>
      </c>
      <c r="AA66" s="8">
        <v>18719.800000000003</v>
      </c>
      <c r="AB66" s="8">
        <v>0</v>
      </c>
      <c r="AC66" s="8">
        <v>18719.800000000003</v>
      </c>
      <c r="AD66" s="8">
        <v>0</v>
      </c>
      <c r="AE66" s="8">
        <v>0</v>
      </c>
      <c r="AF66" s="8">
        <v>0</v>
      </c>
      <c r="AG66" s="1" t="s">
        <v>116</v>
      </c>
      <c r="AH66" s="1" t="s">
        <v>77</v>
      </c>
      <c r="AI66" s="1">
        <v>1</v>
      </c>
      <c r="AJ66" s="3">
        <v>45898</v>
      </c>
      <c r="AK66" s="3">
        <v>0</v>
      </c>
      <c r="AL66" s="3">
        <v>0</v>
      </c>
      <c r="AM66" s="3">
        <v>0</v>
      </c>
      <c r="AN66" s="3">
        <v>0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1410.0585351111113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176</v>
      </c>
      <c r="AA67" s="8">
        <v>166689.78504749993</v>
      </c>
      <c r="AB67" s="8">
        <v>25173.685047500003</v>
      </c>
      <c r="AC67" s="8">
        <v>141516.09999999998</v>
      </c>
      <c r="AD67" s="8">
        <v>0</v>
      </c>
      <c r="AE67" s="8">
        <v>0</v>
      </c>
      <c r="AF67" s="8" t="s">
        <v>58</v>
      </c>
      <c r="AG67" s="1" t="s">
        <v>117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178</v>
      </c>
      <c r="BD67" s="56">
        <v>0</v>
      </c>
    </row>
    <row r="68" spans="1:56" ht="27.75" customHeight="1" x14ac:dyDescent="0.45">
      <c r="A68" s="3">
        <v>45874</v>
      </c>
      <c r="B68" s="14" t="s">
        <v>494</v>
      </c>
      <c r="C68" s="9" t="s">
        <v>317</v>
      </c>
      <c r="D68" s="13" t="s">
        <v>484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92</v>
      </c>
      <c r="M68" s="10">
        <v>20</v>
      </c>
      <c r="N68" s="9">
        <v>28</v>
      </c>
      <c r="O68" s="9">
        <v>50</v>
      </c>
      <c r="P68" s="10">
        <v>172.69642879999998</v>
      </c>
      <c r="Q68" s="10">
        <v>0</v>
      </c>
      <c r="R68" s="10">
        <v>172.69642879999998</v>
      </c>
      <c r="S68" s="9" t="s">
        <v>124</v>
      </c>
      <c r="T68" s="12">
        <v>45887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227</v>
      </c>
      <c r="AA68" s="8">
        <v>7683.5000000000009</v>
      </c>
      <c r="AB68" s="8">
        <v>7683.5000000000009</v>
      </c>
      <c r="AC68" s="8">
        <v>0</v>
      </c>
      <c r="AD68" s="8">
        <v>0</v>
      </c>
      <c r="AE68" s="8">
        <v>7683.5000000000009</v>
      </c>
      <c r="AF68" s="8">
        <v>0</v>
      </c>
      <c r="AG68" s="1" t="s">
        <v>116</v>
      </c>
      <c r="AH68" s="1" t="s">
        <v>68</v>
      </c>
      <c r="AI68" s="1">
        <v>4</v>
      </c>
      <c r="AJ68" s="3">
        <v>45887</v>
      </c>
      <c r="AK68" s="3">
        <v>45883</v>
      </c>
      <c r="AL68" s="3">
        <v>45877</v>
      </c>
      <c r="AM68" s="3">
        <v>45884</v>
      </c>
      <c r="AN68" s="3">
        <v>45885</v>
      </c>
      <c r="AO68" s="3">
        <v>45885</v>
      </c>
      <c r="AP68" s="3">
        <v>45882</v>
      </c>
      <c r="AQ68" s="3">
        <v>45886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30</v>
      </c>
      <c r="G69" s="9">
        <v>0</v>
      </c>
      <c r="H69" s="9">
        <v>0</v>
      </c>
      <c r="I69" s="9">
        <v>56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 t="s">
        <v>95</v>
      </c>
      <c r="W69" s="10">
        <v>0</v>
      </c>
      <c r="X69" s="10">
        <v>0</v>
      </c>
      <c r="Y69" s="10">
        <v>0</v>
      </c>
      <c r="Z69" s="9" t="s">
        <v>227</v>
      </c>
      <c r="AA69" s="8">
        <v>7683.5000000000009</v>
      </c>
      <c r="AB69" s="8">
        <v>7683.5000000000009</v>
      </c>
      <c r="AC69" s="8">
        <v>0</v>
      </c>
      <c r="AD69" s="8">
        <v>0</v>
      </c>
      <c r="AE69" s="8">
        <v>7683.5000000000009</v>
      </c>
      <c r="AF69" s="8" t="s">
        <v>58</v>
      </c>
      <c r="AG69" s="1" t="s">
        <v>116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228</v>
      </c>
      <c r="BD69" s="56">
        <v>0</v>
      </c>
    </row>
    <row r="70" spans="1:56" ht="27.75" customHeight="1" x14ac:dyDescent="0.45">
      <c r="A70" s="3">
        <v>45874</v>
      </c>
      <c r="B70" s="14" t="s">
        <v>529</v>
      </c>
      <c r="C70" s="9" t="s">
        <v>142</v>
      </c>
      <c r="D70" s="13" t="s">
        <v>485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205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45889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113</v>
      </c>
      <c r="AA70" s="8">
        <v>4999.0247999999992</v>
      </c>
      <c r="AB70" s="8">
        <v>2000</v>
      </c>
      <c r="AC70" s="8">
        <v>2999.0247999999992</v>
      </c>
      <c r="AD70" s="8">
        <v>0</v>
      </c>
      <c r="AE70" s="8">
        <v>4999.0247999999992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45889</v>
      </c>
      <c r="AK70" s="3">
        <v>45885</v>
      </c>
      <c r="AL70" s="3">
        <v>45878</v>
      </c>
      <c r="AM70" s="3">
        <v>45886</v>
      </c>
      <c r="AN70" s="3">
        <v>45887</v>
      </c>
      <c r="AO70" s="3">
        <v>45888</v>
      </c>
      <c r="AP70" s="3">
        <v>45884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200</v>
      </c>
      <c r="BD70" s="56">
        <v>253.25098311111108</v>
      </c>
    </row>
    <row r="71" spans="1:56" ht="27.75" customHeight="1" x14ac:dyDescent="0.45">
      <c r="A71" s="3">
        <v>45796</v>
      </c>
      <c r="B71" s="14" t="s">
        <v>280</v>
      </c>
      <c r="C71" s="9" t="s">
        <v>142</v>
      </c>
      <c r="D71" s="13" t="s">
        <v>275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205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 t="s">
        <v>63</v>
      </c>
      <c r="U71" s="11">
        <v>503</v>
      </c>
      <c r="V71" s="10">
        <v>0</v>
      </c>
      <c r="W71" s="10">
        <v>503</v>
      </c>
      <c r="X71" s="10">
        <v>5250</v>
      </c>
      <c r="Y71" s="10">
        <v>0</v>
      </c>
      <c r="Z71" s="9" t="s">
        <v>113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200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113</v>
      </c>
      <c r="AA72" s="8">
        <v>4999.0247999999992</v>
      </c>
      <c r="AB72" s="8">
        <v>2000</v>
      </c>
      <c r="AC72" s="8">
        <v>2999.0247999999992</v>
      </c>
      <c r="AD72" s="8">
        <v>0</v>
      </c>
      <c r="AE72" s="8">
        <v>4999.0247999999992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201</v>
      </c>
      <c r="BD72" s="56">
        <v>0</v>
      </c>
    </row>
    <row r="73" spans="1:56" ht="27.75" customHeight="1" x14ac:dyDescent="0.45">
      <c r="A73" s="3">
        <v>45876</v>
      </c>
      <c r="B73" s="14" t="s">
        <v>129</v>
      </c>
      <c r="C73" s="9" t="s">
        <v>175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45878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141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77</v>
      </c>
      <c r="AI73" s="1">
        <v>1</v>
      </c>
      <c r="AJ73" s="3">
        <v>45878</v>
      </c>
      <c r="AK73" s="3">
        <v>0</v>
      </c>
      <c r="AL73" s="3">
        <v>0</v>
      </c>
      <c r="AM73" s="3">
        <v>0</v>
      </c>
      <c r="AN73" s="3">
        <v>0</v>
      </c>
      <c r="AO73" s="3">
        <v>45877</v>
      </c>
      <c r="AP73" s="3">
        <v>45873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141</v>
      </c>
      <c r="AA74" s="8">
        <v>8801.1</v>
      </c>
      <c r="AB74" s="8">
        <v>8801.1</v>
      </c>
      <c r="AC74" s="8">
        <v>0</v>
      </c>
      <c r="AD74" s="8">
        <v>0</v>
      </c>
      <c r="AE74" s="8">
        <v>0</v>
      </c>
      <c r="AF74" s="8" t="s">
        <v>58</v>
      </c>
      <c r="AG74" s="1" t="s">
        <v>117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45875</v>
      </c>
      <c r="B75" s="14" t="s">
        <v>522</v>
      </c>
      <c r="C75" s="9" t="s">
        <v>523</v>
      </c>
      <c r="D75" s="13" t="s">
        <v>530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 t="s">
        <v>92</v>
      </c>
      <c r="M75" s="10">
        <v>21</v>
      </c>
      <c r="N75" s="9">
        <v>40</v>
      </c>
      <c r="O75" s="9">
        <v>40</v>
      </c>
      <c r="P75" s="10">
        <v>103.61785728</v>
      </c>
      <c r="Q75" s="10">
        <v>0</v>
      </c>
      <c r="R75" s="10">
        <v>103.61785728</v>
      </c>
      <c r="S75" s="9" t="s">
        <v>71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531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72</v>
      </c>
      <c r="AI75" s="1">
        <v>3</v>
      </c>
      <c r="AJ75" s="3">
        <v>45890</v>
      </c>
      <c r="AK75" s="3">
        <v>0</v>
      </c>
      <c r="AL75" s="3">
        <v>45880</v>
      </c>
      <c r="AM75" s="3">
        <v>45887</v>
      </c>
      <c r="AN75" s="3">
        <v>45888</v>
      </c>
      <c r="AO75" s="3">
        <v>45888</v>
      </c>
      <c r="AP75" s="3">
        <v>45885</v>
      </c>
      <c r="AQ75" s="3">
        <v>45889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70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531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0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45873</v>
      </c>
      <c r="B77" s="14" t="s">
        <v>497</v>
      </c>
      <c r="C77" s="9" t="s">
        <v>108</v>
      </c>
      <c r="D77" s="13" t="s">
        <v>498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45884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3490</v>
      </c>
      <c r="AC77" s="8">
        <v>924.51999999999953</v>
      </c>
      <c r="AD77" s="8">
        <v>3490</v>
      </c>
      <c r="AE77" s="8">
        <v>924.51999999999953</v>
      </c>
      <c r="AF77" s="8" t="s">
        <v>499</v>
      </c>
      <c r="AG77" s="1" t="s">
        <v>117</v>
      </c>
      <c r="AH77" s="1" t="s">
        <v>75</v>
      </c>
      <c r="AI77" s="1">
        <v>4</v>
      </c>
      <c r="AJ77" s="3">
        <v>45884</v>
      </c>
      <c r="AK77" s="3">
        <v>45880</v>
      </c>
      <c r="AL77" s="3">
        <v>45873</v>
      </c>
      <c r="AM77" s="3">
        <v>45881</v>
      </c>
      <c r="AN77" s="3">
        <v>45882</v>
      </c>
      <c r="AO77" s="3">
        <v>45883</v>
      </c>
      <c r="AP77" s="3">
        <v>45879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69.85262222222218</v>
      </c>
    </row>
    <row r="78" spans="1:56" ht="27.75" customHeight="1" x14ac:dyDescent="0.45">
      <c r="A78" s="3">
        <v>45876</v>
      </c>
      <c r="B78" s="14" t="s">
        <v>129</v>
      </c>
      <c r="C78" s="9" t="s">
        <v>108</v>
      </c>
      <c r="D78" s="13" t="s">
        <v>532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45884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 t="s">
        <v>499</v>
      </c>
      <c r="AG78" s="1" t="s">
        <v>117</v>
      </c>
      <c r="AH78" s="1" t="s">
        <v>75</v>
      </c>
      <c r="AI78" s="1">
        <v>4</v>
      </c>
      <c r="AJ78" s="3">
        <v>45884</v>
      </c>
      <c r="AK78" s="3">
        <v>45880</v>
      </c>
      <c r="AL78" s="3">
        <v>45873</v>
      </c>
      <c r="AM78" s="3">
        <v>45881</v>
      </c>
      <c r="AN78" s="3">
        <v>45882</v>
      </c>
      <c r="AO78" s="3">
        <v>45883</v>
      </c>
      <c r="AP78" s="3">
        <v>45879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333.54151111111111</v>
      </c>
    </row>
    <row r="79" spans="1:56" ht="27.75" customHeight="1" x14ac:dyDescent="0.45">
      <c r="A79" s="3">
        <v>45873</v>
      </c>
      <c r="B79" s="14" t="s">
        <v>495</v>
      </c>
      <c r="C79" s="9" t="s">
        <v>300</v>
      </c>
      <c r="D79" s="13" t="s">
        <v>487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45884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20000</v>
      </c>
      <c r="AC79" s="8">
        <v>1513.8000000000029</v>
      </c>
      <c r="AD79" s="8">
        <v>0</v>
      </c>
      <c r="AE79" s="8">
        <v>21513.800000000003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45884</v>
      </c>
      <c r="AK79" s="3">
        <v>45880</v>
      </c>
      <c r="AL79" s="3">
        <v>45873</v>
      </c>
      <c r="AM79" s="3">
        <v>45881</v>
      </c>
      <c r="AN79" s="3">
        <v>45882</v>
      </c>
      <c r="AO79" s="3">
        <v>45883</v>
      </c>
      <c r="AP79" s="3">
        <v>45879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114.3760000000002</v>
      </c>
    </row>
    <row r="80" spans="1:56" ht="27.75" customHeight="1" x14ac:dyDescent="0.45">
      <c r="A80" s="3">
        <v>45873</v>
      </c>
      <c r="B80" s="14" t="s">
        <v>496</v>
      </c>
      <c r="C80" s="9" t="s">
        <v>300</v>
      </c>
      <c r="D80" s="13" t="s">
        <v>489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5378.4500000000007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45884</v>
      </c>
      <c r="AK80" s="3">
        <v>45880</v>
      </c>
      <c r="AL80" s="3">
        <v>45873</v>
      </c>
      <c r="AM80" s="3">
        <v>45881</v>
      </c>
      <c r="AN80" s="3">
        <v>45882</v>
      </c>
      <c r="AO80" s="3">
        <v>45883</v>
      </c>
      <c r="AP80" s="3">
        <v>45879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406.37177777777782</v>
      </c>
    </row>
    <row r="81" spans="1:56" ht="27.75" customHeight="1" x14ac:dyDescent="0.45">
      <c r="A81" s="3">
        <v>45874</v>
      </c>
      <c r="B81" s="14" t="s">
        <v>533</v>
      </c>
      <c r="C81" s="9" t="s">
        <v>142</v>
      </c>
      <c r="D81" s="13" t="s">
        <v>239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45887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45887</v>
      </c>
      <c r="AK81" s="3">
        <v>45883</v>
      </c>
      <c r="AL81" s="3">
        <v>45876</v>
      </c>
      <c r="AM81" s="3">
        <v>45884</v>
      </c>
      <c r="AN81" s="3">
        <v>45885</v>
      </c>
      <c r="AO81" s="3">
        <v>45886</v>
      </c>
      <c r="AP81" s="3">
        <v>45882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791.63333333333321</v>
      </c>
    </row>
    <row r="82" spans="1:56" ht="27.75" customHeight="1" x14ac:dyDescent="0.45">
      <c r="A82" s="3">
        <v>45796</v>
      </c>
      <c r="B82" s="14" t="s">
        <v>286</v>
      </c>
      <c r="C82" s="9" t="s">
        <v>142</v>
      </c>
      <c r="D82" s="13" t="s">
        <v>239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45887</v>
      </c>
      <c r="U82" s="11">
        <v>614</v>
      </c>
      <c r="V82" s="10">
        <v>0</v>
      </c>
      <c r="W82" s="10">
        <v>614</v>
      </c>
      <c r="X82" s="10">
        <v>0</v>
      </c>
      <c r="Y82" s="10">
        <v>644.70000000000005</v>
      </c>
      <c r="Z82" s="9" t="s">
        <v>80</v>
      </c>
      <c r="AA82" s="8">
        <v>643.31850000000009</v>
      </c>
      <c r="AB82" s="8">
        <v>0</v>
      </c>
      <c r="AC82" s="8">
        <v>643.31850000000009</v>
      </c>
      <c r="AD82" s="8">
        <v>0</v>
      </c>
      <c r="AE82" s="8">
        <v>643.31850000000009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45887</v>
      </c>
      <c r="AK82" s="3">
        <v>45883</v>
      </c>
      <c r="AL82" s="3">
        <v>45876</v>
      </c>
      <c r="AM82" s="3">
        <v>45884</v>
      </c>
      <c r="AN82" s="3">
        <v>45885</v>
      </c>
      <c r="AO82" s="3">
        <v>45886</v>
      </c>
      <c r="AP82" s="3">
        <v>45882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48.606286666666669</v>
      </c>
    </row>
    <row r="83" spans="1:56" ht="27.75" customHeight="1" x14ac:dyDescent="0.45">
      <c r="A83" s="3">
        <v>45874</v>
      </c>
      <c r="B83" s="14" t="s">
        <v>529</v>
      </c>
      <c r="C83" s="9" t="s">
        <v>142</v>
      </c>
      <c r="D83" s="13" t="s">
        <v>188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45887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5139.8424000000005</v>
      </c>
      <c r="AB83" s="8">
        <v>0</v>
      </c>
      <c r="AC83" s="8">
        <v>5139.8424000000005</v>
      </c>
      <c r="AD83" s="8">
        <v>0</v>
      </c>
      <c r="AE83" s="8">
        <v>5139.8424000000005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45887</v>
      </c>
      <c r="AK83" s="3">
        <v>45883</v>
      </c>
      <c r="AL83" s="3">
        <v>45876</v>
      </c>
      <c r="AM83" s="3">
        <v>45884</v>
      </c>
      <c r="AN83" s="3">
        <v>45885</v>
      </c>
      <c r="AO83" s="3">
        <v>45886</v>
      </c>
      <c r="AP83" s="3">
        <v>45882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388.34364799999992</v>
      </c>
    </row>
    <row r="84" spans="1:56" ht="27.75" customHeight="1" x14ac:dyDescent="0.45">
      <c r="A84" s="3">
        <v>45827</v>
      </c>
      <c r="B84" s="14" t="s">
        <v>313</v>
      </c>
      <c r="C84" s="9" t="s">
        <v>142</v>
      </c>
      <c r="D84" s="13" t="s">
        <v>188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205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>
        <v>45887</v>
      </c>
      <c r="U84" s="11">
        <v>455</v>
      </c>
      <c r="V84" s="10">
        <v>0</v>
      </c>
      <c r="W84" s="10">
        <v>455</v>
      </c>
      <c r="X84" s="10">
        <v>0</v>
      </c>
      <c r="Y84" s="10">
        <v>477.75</v>
      </c>
      <c r="Z84" s="9" t="s">
        <v>80</v>
      </c>
      <c r="AA84" s="8">
        <v>464.01355000000001</v>
      </c>
      <c r="AB84" s="8">
        <v>0</v>
      </c>
      <c r="AC84" s="8">
        <v>464.01355000000001</v>
      </c>
      <c r="AD84" s="8">
        <v>0</v>
      </c>
      <c r="AE84" s="8">
        <v>464.01355000000001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45887</v>
      </c>
      <c r="AK84" s="3">
        <v>45883</v>
      </c>
      <c r="AL84" s="3">
        <v>45876</v>
      </c>
      <c r="AM84" s="3">
        <v>45884</v>
      </c>
      <c r="AN84" s="3">
        <v>45885</v>
      </c>
      <c r="AO84" s="3">
        <v>45886</v>
      </c>
      <c r="AP84" s="3">
        <v>45882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35.058801555555547</v>
      </c>
    </row>
    <row r="85" spans="1:56" ht="27.75" customHeight="1" x14ac:dyDescent="0.45">
      <c r="A85" s="3">
        <v>45874</v>
      </c>
      <c r="B85" s="14" t="s">
        <v>533</v>
      </c>
      <c r="C85" s="9" t="s">
        <v>142</v>
      </c>
      <c r="D85" s="13" t="s">
        <v>490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>
        <v>45888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45888</v>
      </c>
      <c r="AK85" s="3">
        <v>45884</v>
      </c>
      <c r="AL85" s="3">
        <v>45877</v>
      </c>
      <c r="AM85" s="3">
        <v>45885</v>
      </c>
      <c r="AN85" s="3">
        <v>45886</v>
      </c>
      <c r="AO85" s="3">
        <v>45887</v>
      </c>
      <c r="AP85" s="3">
        <v>45883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791.63333333333321</v>
      </c>
    </row>
    <row r="86" spans="1:56" ht="27.75" customHeight="1" x14ac:dyDescent="0.45">
      <c r="A86" s="3">
        <v>45873</v>
      </c>
      <c r="B86" s="14" t="s">
        <v>495</v>
      </c>
      <c r="C86" s="9" t="s">
        <v>300</v>
      </c>
      <c r="D86" s="13" t="s">
        <v>486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10756.900000000001</v>
      </c>
      <c r="AB86" s="8">
        <v>0</v>
      </c>
      <c r="AC86" s="8">
        <v>10756.900000000001</v>
      </c>
      <c r="AD86" s="8">
        <v>0</v>
      </c>
      <c r="AE86" s="8">
        <v>10756.900000000001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812.74355555555564</v>
      </c>
    </row>
    <row r="87" spans="1:56" ht="27.75" customHeight="1" x14ac:dyDescent="0.45">
      <c r="A87" s="3">
        <v>45873</v>
      </c>
      <c r="B87" s="14" t="s">
        <v>496</v>
      </c>
      <c r="C87" s="9" t="s">
        <v>300</v>
      </c>
      <c r="D87" s="13" t="s">
        <v>488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45889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45889</v>
      </c>
      <c r="AK87" s="3">
        <v>45885</v>
      </c>
      <c r="AL87" s="3">
        <v>45878</v>
      </c>
      <c r="AM87" s="3">
        <v>45886</v>
      </c>
      <c r="AN87" s="3">
        <v>45887</v>
      </c>
      <c r="AO87" s="3">
        <v>45888</v>
      </c>
      <c r="AP87" s="3">
        <v>45884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45868</v>
      </c>
      <c r="B88" s="14" t="s">
        <v>473</v>
      </c>
      <c r="C88" s="9" t="s">
        <v>300</v>
      </c>
      <c r="D88" s="13" t="s">
        <v>341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30000</v>
      </c>
      <c r="V88" s="10">
        <v>30000</v>
      </c>
      <c r="W88" s="10">
        <v>0</v>
      </c>
      <c r="X88" s="10">
        <v>30900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45868</v>
      </c>
      <c r="B89" s="14" t="s">
        <v>473</v>
      </c>
      <c r="C89" s="9" t="s">
        <v>300</v>
      </c>
      <c r="D89" s="13" t="s">
        <v>342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20000</v>
      </c>
      <c r="V89" s="10">
        <v>20000</v>
      </c>
      <c r="W89" s="10">
        <v>0</v>
      </c>
      <c r="X89" s="10">
        <v>20197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425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442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45850</v>
      </c>
      <c r="B91" s="14" t="s">
        <v>338</v>
      </c>
      <c r="C91" s="9" t="s">
        <v>108</v>
      </c>
      <c r="D91" s="13" t="s">
        <v>339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45898</v>
      </c>
      <c r="U91" s="11">
        <v>4000</v>
      </c>
      <c r="V91" s="10">
        <v>4000</v>
      </c>
      <c r="W91" s="10">
        <v>0</v>
      </c>
      <c r="X91" s="10">
        <v>4100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45898</v>
      </c>
      <c r="AK91" s="3">
        <v>45894</v>
      </c>
      <c r="AL91" s="3">
        <v>45887</v>
      </c>
      <c r="AM91" s="3">
        <v>45895</v>
      </c>
      <c r="AN91" s="3">
        <v>45896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435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45873</v>
      </c>
      <c r="B92" s="14" t="s">
        <v>504</v>
      </c>
      <c r="C92" s="9" t="s">
        <v>108</v>
      </c>
      <c r="D92" s="13" t="s">
        <v>505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45898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 t="s">
        <v>499</v>
      </c>
      <c r="AG92" s="1" t="s">
        <v>117</v>
      </c>
      <c r="AH92" s="1" t="s">
        <v>75</v>
      </c>
      <c r="AI92" s="1">
        <v>4</v>
      </c>
      <c r="AJ92" s="3">
        <v>45898</v>
      </c>
      <c r="AK92" s="3">
        <v>45894</v>
      </c>
      <c r="AL92" s="3">
        <v>45887</v>
      </c>
      <c r="AM92" s="3">
        <v>45895</v>
      </c>
      <c r="AN92" s="3">
        <v>45896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333.54151111111111</v>
      </c>
    </row>
    <row r="93" spans="1:56" ht="27.75" customHeight="1" x14ac:dyDescent="0.45">
      <c r="A93" s="3">
        <v>45876</v>
      </c>
      <c r="B93" s="14" t="s">
        <v>129</v>
      </c>
      <c r="C93" s="9" t="s">
        <v>108</v>
      </c>
      <c r="D93" s="13" t="s">
        <v>534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45898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 t="s">
        <v>499</v>
      </c>
      <c r="AG93" s="1" t="s">
        <v>117</v>
      </c>
      <c r="AH93" s="1" t="s">
        <v>75</v>
      </c>
      <c r="AI93" s="1">
        <v>4</v>
      </c>
      <c r="AJ93" s="3">
        <v>45898</v>
      </c>
      <c r="AK93" s="3">
        <v>45894</v>
      </c>
      <c r="AL93" s="3">
        <v>45887</v>
      </c>
      <c r="AM93" s="3">
        <v>45895</v>
      </c>
      <c r="AN93" s="3">
        <v>45896</v>
      </c>
      <c r="AO93" s="3">
        <v>45897</v>
      </c>
      <c r="AP93" s="3">
        <v>45893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45876</v>
      </c>
      <c r="B94" s="14" t="s">
        <v>129</v>
      </c>
      <c r="C94" s="9" t="s">
        <v>108</v>
      </c>
      <c r="D94" s="13" t="s">
        <v>535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45898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 t="s">
        <v>499</v>
      </c>
      <c r="AG94" s="1" t="s">
        <v>61</v>
      </c>
      <c r="AH94" s="1" t="s">
        <v>75</v>
      </c>
      <c r="AI94" s="1">
        <v>4</v>
      </c>
      <c r="AJ94" s="3">
        <v>45898</v>
      </c>
      <c r="AK94" s="3">
        <v>45894</v>
      </c>
      <c r="AL94" s="3">
        <v>45887</v>
      </c>
      <c r="AM94" s="3">
        <v>45895</v>
      </c>
      <c r="AN94" s="3">
        <v>45896</v>
      </c>
      <c r="AO94" s="3">
        <v>45897</v>
      </c>
      <c r="AP94" s="3">
        <v>45893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250.15613333333337</v>
      </c>
    </row>
    <row r="95" spans="1:56" ht="27.75" customHeight="1" x14ac:dyDescent="0.45">
      <c r="A95" s="3">
        <v>45850</v>
      </c>
      <c r="B95" s="14" t="s">
        <v>340</v>
      </c>
      <c r="C95" s="9" t="s">
        <v>108</v>
      </c>
      <c r="D95" s="13" t="s">
        <v>309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45898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45898</v>
      </c>
      <c r="AK95" s="3">
        <v>45894</v>
      </c>
      <c r="AL95" s="3">
        <v>45887</v>
      </c>
      <c r="AM95" s="3">
        <v>45895</v>
      </c>
      <c r="AN95" s="3">
        <v>45896</v>
      </c>
      <c r="AO95" s="3">
        <v>45897</v>
      </c>
      <c r="AP95" s="3">
        <v>45893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333.54151111111111</v>
      </c>
    </row>
    <row r="96" spans="1:56" ht="27.75" customHeight="1" x14ac:dyDescent="0.45">
      <c r="A96" s="3">
        <v>45873</v>
      </c>
      <c r="B96" s="14" t="s">
        <v>502</v>
      </c>
      <c r="C96" s="9" t="s">
        <v>108</v>
      </c>
      <c r="D96" s="13" t="s">
        <v>503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45898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61</v>
      </c>
      <c r="AH96" s="1" t="s">
        <v>75</v>
      </c>
      <c r="AI96" s="1">
        <v>4</v>
      </c>
      <c r="AJ96" s="3">
        <v>45898</v>
      </c>
      <c r="AK96" s="3">
        <v>45894</v>
      </c>
      <c r="AL96" s="3">
        <v>45887</v>
      </c>
      <c r="AM96" s="3">
        <v>45895</v>
      </c>
      <c r="AN96" s="3">
        <v>45896</v>
      </c>
      <c r="AO96" s="3">
        <v>45897</v>
      </c>
      <c r="AP96" s="3">
        <v>45893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142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7916.333333333333</v>
      </c>
    </row>
    <row r="98" spans="1:56" ht="27.75" customHeight="1" x14ac:dyDescent="0.45">
      <c r="A98" s="3" t="s">
        <v>136</v>
      </c>
      <c r="B98" s="14" t="s">
        <v>136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45925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45925</v>
      </c>
      <c r="AK98" s="3">
        <v>45921</v>
      </c>
      <c r="AL98" s="3">
        <v>45914</v>
      </c>
      <c r="AM98" s="3">
        <v>45922</v>
      </c>
      <c r="AN98" s="3">
        <v>45923</v>
      </c>
      <c r="AO98" s="3">
        <v>45924</v>
      </c>
      <c r="AP98" s="3">
        <v>45920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45">
      <c r="A99" s="3" t="s">
        <v>136</v>
      </c>
      <c r="B99" s="14" t="s">
        <v>136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45925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45925</v>
      </c>
      <c r="AK99" s="3">
        <v>45921</v>
      </c>
      <c r="AL99" s="3">
        <v>45914</v>
      </c>
      <c r="AM99" s="3">
        <v>45922</v>
      </c>
      <c r="AN99" s="3">
        <v>45923</v>
      </c>
      <c r="AO99" s="3">
        <v>45924</v>
      </c>
      <c r="AP99" s="3">
        <v>45920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1625.4871111111113</v>
      </c>
    </row>
    <row r="100" spans="1:56" ht="27.75" customHeight="1" x14ac:dyDescent="0.45">
      <c r="A100" s="3">
        <v>45857</v>
      </c>
      <c r="B100" s="14" t="s">
        <v>381</v>
      </c>
      <c r="C100" s="9" t="s">
        <v>142</v>
      </c>
      <c r="D100" s="13" t="s">
        <v>258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120</v>
      </c>
      <c r="V100" s="10">
        <v>0</v>
      </c>
      <c r="W100" s="10">
        <v>120</v>
      </c>
      <c r="X100" s="10">
        <v>11000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45873</v>
      </c>
      <c r="B101" s="14" t="s">
        <v>500</v>
      </c>
      <c r="C101" s="9" t="s">
        <v>108</v>
      </c>
      <c r="D101" s="13" t="s">
        <v>501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0</v>
      </c>
      <c r="AC101" s="8">
        <v>4414.5199999999995</v>
      </c>
      <c r="AD101" s="8">
        <v>0</v>
      </c>
      <c r="AE101" s="8">
        <v>4414.5199999999995</v>
      </c>
      <c r="AF101" s="8" t="s">
        <v>499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333.54151111111111</v>
      </c>
    </row>
    <row r="102" spans="1:56" ht="27.75" customHeight="1" x14ac:dyDescent="0.45">
      <c r="A102" s="3" t="s">
        <v>136</v>
      </c>
      <c r="B102" s="14" t="s">
        <v>136</v>
      </c>
      <c r="C102" s="9" t="s">
        <v>305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110363</v>
      </c>
      <c r="AB102" s="8">
        <v>0</v>
      </c>
      <c r="AC102" s="8">
        <v>110363</v>
      </c>
      <c r="AD102" s="8">
        <v>0</v>
      </c>
      <c r="AE102" s="8">
        <v>110363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8338.5377777777776</v>
      </c>
    </row>
    <row r="103" spans="1:56" ht="27.75" customHeight="1" x14ac:dyDescent="0.45">
      <c r="A103" s="3">
        <v>45825</v>
      </c>
      <c r="B103" s="14" t="s">
        <v>303</v>
      </c>
      <c r="C103" s="9" t="s">
        <v>142</v>
      </c>
      <c r="D103" s="13" t="s">
        <v>277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205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127</v>
      </c>
      <c r="V103" s="10">
        <v>0</v>
      </c>
      <c r="W103" s="10">
        <v>127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45825</v>
      </c>
      <c r="B104" s="14" t="s">
        <v>304</v>
      </c>
      <c r="C104" s="9" t="s">
        <v>142</v>
      </c>
      <c r="D104" s="13" t="s">
        <v>259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267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894</v>
      </c>
      <c r="V104" s="10">
        <v>525</v>
      </c>
      <c r="W104" s="10">
        <v>369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285</v>
      </c>
      <c r="C105" s="9" t="s">
        <v>142</v>
      </c>
      <c r="D105" s="13" t="s">
        <v>148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3360</v>
      </c>
      <c r="V105" s="10">
        <v>0</v>
      </c>
      <c r="W105" s="10">
        <v>3360</v>
      </c>
      <c r="X105" s="10">
        <v>35200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279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281</v>
      </c>
      <c r="C106" s="9" t="s">
        <v>142</v>
      </c>
      <c r="D106" s="13" t="s">
        <v>276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283</v>
      </c>
      <c r="C107" s="9" t="s">
        <v>142</v>
      </c>
      <c r="D107" s="13" t="s">
        <v>278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284</v>
      </c>
      <c r="C108" s="9" t="s">
        <v>142</v>
      </c>
      <c r="D108" s="13" t="s">
        <v>132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45850</v>
      </c>
      <c r="B109" s="14" t="s">
        <v>336</v>
      </c>
      <c r="C109" s="9" t="s">
        <v>108</v>
      </c>
      <c r="D109" s="13" t="s">
        <v>337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250.15613333333337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45798</v>
      </c>
      <c r="B111" s="14" t="s">
        <v>293</v>
      </c>
      <c r="C111" s="9" t="s">
        <v>108</v>
      </c>
      <c r="D111" s="13" t="s">
        <v>291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416.92688888888887</v>
      </c>
    </row>
    <row r="112" spans="1:56" ht="27.75" customHeight="1" x14ac:dyDescent="0.45">
      <c r="A112" s="3">
        <v>45674</v>
      </c>
      <c r="B112" s="14" t="s">
        <v>241</v>
      </c>
      <c r="C112" s="9" t="s">
        <v>142</v>
      </c>
      <c r="D112" s="13" t="s">
        <v>240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205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255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45611</v>
      </c>
      <c r="B113" s="14" t="s">
        <v>204</v>
      </c>
      <c r="C113" s="9" t="s">
        <v>142</v>
      </c>
      <c r="D113" s="13" t="s">
        <v>203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183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45523</v>
      </c>
      <c r="B115" s="14" t="s">
        <v>185</v>
      </c>
      <c r="C115" s="9" t="s">
        <v>142</v>
      </c>
      <c r="D115" s="13" t="s">
        <v>184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45810</v>
      </c>
      <c r="B116" s="14" t="s">
        <v>296</v>
      </c>
      <c r="C116" s="9" t="s">
        <v>79</v>
      </c>
      <c r="D116" s="13" t="s">
        <v>234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2500</v>
      </c>
      <c r="V116" s="10">
        <v>2500</v>
      </c>
      <c r="W116" s="10">
        <v>0</v>
      </c>
      <c r="X116" s="10">
        <v>5560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45799</v>
      </c>
      <c r="B117" s="14" t="s">
        <v>294</v>
      </c>
      <c r="C117" s="9" t="s">
        <v>289</v>
      </c>
      <c r="D117" s="13" t="s">
        <v>290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133</v>
      </c>
      <c r="U117" s="11">
        <v>4000</v>
      </c>
      <c r="V117" s="10">
        <v>3840</v>
      </c>
      <c r="W117" s="10">
        <v>160</v>
      </c>
      <c r="X117" s="10">
        <v>8450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220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45741</v>
      </c>
      <c r="B118" s="14" t="s">
        <v>262</v>
      </c>
      <c r="C118" s="9" t="s">
        <v>108</v>
      </c>
      <c r="D118" s="13" t="s">
        <v>261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4000</v>
      </c>
      <c r="V118" s="10">
        <v>3857</v>
      </c>
      <c r="W118" s="10">
        <v>143</v>
      </c>
      <c r="X118" s="10">
        <v>4200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265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45720</v>
      </c>
      <c r="B119" s="14" t="s">
        <v>129</v>
      </c>
      <c r="C119" s="9" t="s">
        <v>108</v>
      </c>
      <c r="D119" s="13" t="s">
        <v>219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4010</v>
      </c>
      <c r="W119" s="10">
        <v>0</v>
      </c>
      <c r="X119" s="10">
        <v>4470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233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3000</v>
      </c>
      <c r="V120" s="10">
        <v>3065</v>
      </c>
      <c r="W120" s="10">
        <v>0</v>
      </c>
      <c r="X120" s="10">
        <v>3300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45541</v>
      </c>
      <c r="B121" s="14" t="s">
        <v>189</v>
      </c>
      <c r="C121" s="9" t="s">
        <v>108</v>
      </c>
      <c r="D121" s="13" t="s">
        <v>190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191</v>
      </c>
      <c r="AG121" s="1" t="s">
        <v>119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236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45581</v>
      </c>
      <c r="B122" s="14" t="s">
        <v>195</v>
      </c>
      <c r="C122" s="9" t="s">
        <v>108</v>
      </c>
      <c r="D122" s="13" t="s">
        <v>196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80</v>
      </c>
      <c r="AA123" s="8">
        <v>387306.86445000005</v>
      </c>
      <c r="AB123" s="8">
        <v>23490</v>
      </c>
      <c r="AC123" s="8">
        <v>363816.86445000005</v>
      </c>
      <c r="AD123" s="8">
        <v>3490</v>
      </c>
      <c r="AE123" s="8">
        <v>383816.86445000005</v>
      </c>
      <c r="AF123" s="8" t="s">
        <v>58</v>
      </c>
      <c r="AG123" s="1" t="s">
        <v>116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45875</v>
      </c>
      <c r="B124" s="14" t="s">
        <v>506</v>
      </c>
      <c r="C124" s="9" t="s">
        <v>97</v>
      </c>
      <c r="D124" s="13" t="s">
        <v>59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45882</v>
      </c>
      <c r="U124" s="11">
        <v>30000</v>
      </c>
      <c r="V124" s="10">
        <v>6000</v>
      </c>
      <c r="W124" s="10">
        <v>24000</v>
      </c>
      <c r="X124" s="10">
        <v>0</v>
      </c>
      <c r="Y124" s="10">
        <v>0</v>
      </c>
      <c r="Z124" s="9" t="s">
        <v>306</v>
      </c>
      <c r="AA124" s="8">
        <v>25816.560000000001</v>
      </c>
      <c r="AB124" s="8">
        <v>25816.560000000001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77</v>
      </c>
      <c r="AI124" s="1">
        <v>1</v>
      </c>
      <c r="AJ124" s="3">
        <v>45882</v>
      </c>
      <c r="AK124" s="3">
        <v>0</v>
      </c>
      <c r="AL124" s="3">
        <v>0</v>
      </c>
      <c r="AM124" s="3">
        <v>0</v>
      </c>
      <c r="AN124" s="3">
        <v>0</v>
      </c>
      <c r="AO124" s="3">
        <v>45881</v>
      </c>
      <c r="AP124" s="3">
        <v>45877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307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305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306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8914.2570000000014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306</v>
      </c>
      <c r="AA126" s="8">
        <v>138973.56000000003</v>
      </c>
      <c r="AB126" s="8">
        <v>25816.560000000001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308</v>
      </c>
      <c r="BD126" s="56">
        <v>0</v>
      </c>
    </row>
    <row r="127" spans="1:56" ht="27.75" customHeight="1" x14ac:dyDescent="0.45">
      <c r="A127" s="3">
        <v>45857</v>
      </c>
      <c r="B127" s="14" t="s">
        <v>384</v>
      </c>
      <c r="C127" s="9" t="s">
        <v>142</v>
      </c>
      <c r="D127" s="13" t="s">
        <v>302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205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45878</v>
      </c>
      <c r="U127" s="11">
        <v>27120</v>
      </c>
      <c r="V127" s="10">
        <v>25440</v>
      </c>
      <c r="W127" s="10">
        <v>1680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220</v>
      </c>
      <c r="AG127" s="1" t="s">
        <v>117</v>
      </c>
      <c r="AH127" s="1" t="s">
        <v>74</v>
      </c>
      <c r="AI127" s="1">
        <v>2</v>
      </c>
      <c r="AJ127" s="3">
        <v>45878</v>
      </c>
      <c r="AK127" s="3">
        <v>0</v>
      </c>
      <c r="AL127" s="3">
        <v>45869</v>
      </c>
      <c r="AM127" s="3">
        <v>45876</v>
      </c>
      <c r="AN127" s="3">
        <v>45877</v>
      </c>
      <c r="AO127" s="3">
        <v>45877</v>
      </c>
      <c r="AP127" s="3">
        <v>45873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390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45874</v>
      </c>
      <c r="B128" s="14" t="s">
        <v>536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45888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81</v>
      </c>
      <c r="AA128" s="8">
        <v>31432.500000000004</v>
      </c>
      <c r="AB128" s="8">
        <v>18343</v>
      </c>
      <c r="AC128" s="8">
        <v>13089.500000000004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45888</v>
      </c>
      <c r="AK128" s="3">
        <v>0</v>
      </c>
      <c r="AL128" s="3">
        <v>45879</v>
      </c>
      <c r="AM128" s="3">
        <v>45886</v>
      </c>
      <c r="AN128" s="3">
        <v>45887</v>
      </c>
      <c r="AO128" s="3">
        <v>45887</v>
      </c>
      <c r="AP128" s="3">
        <v>45883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1000.6195555555558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20000</v>
      </c>
      <c r="W129" s="10">
        <v>104000</v>
      </c>
      <c r="X129" s="10">
        <v>71420</v>
      </c>
      <c r="Y129" s="10">
        <v>55209</v>
      </c>
      <c r="Z129" s="9" t="s">
        <v>81</v>
      </c>
      <c r="AA129" s="8">
        <v>59387.769210000006</v>
      </c>
      <c r="AB129" s="8">
        <v>59387.769210000006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273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21513.800000000003</v>
      </c>
      <c r="AC136" s="8">
        <v>0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170000</v>
      </c>
      <c r="V137" s="10">
        <v>0</v>
      </c>
      <c r="W137" s="10">
        <v>170000</v>
      </c>
      <c r="X137" s="10">
        <v>0</v>
      </c>
      <c r="Y137" s="10">
        <v>178500</v>
      </c>
      <c r="Z137" s="9" t="s">
        <v>81</v>
      </c>
      <c r="AA137" s="8">
        <v>178117.5</v>
      </c>
      <c r="AB137" s="8">
        <v>0</v>
      </c>
      <c r="AC137" s="8">
        <v>178117.5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13616.093333333334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361447.10921000002</v>
      </c>
      <c r="AB138" s="8">
        <v>170240.10921000002</v>
      </c>
      <c r="AC138" s="8">
        <v>191207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45876</v>
      </c>
      <c r="B139" s="14" t="s">
        <v>129</v>
      </c>
      <c r="C139" s="9" t="s">
        <v>175</v>
      </c>
      <c r="D139" s="13" t="s">
        <v>59</v>
      </c>
      <c r="E139" s="9">
        <v>21</v>
      </c>
      <c r="F139" s="9">
        <v>38</v>
      </c>
      <c r="G139" s="9" t="s">
        <v>60</v>
      </c>
      <c r="H139" s="9">
        <v>0</v>
      </c>
      <c r="I139" s="9">
        <v>69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41</v>
      </c>
      <c r="O139" s="9">
        <v>40</v>
      </c>
      <c r="P139" s="10">
        <v>333.79752595199994</v>
      </c>
      <c r="Q139" s="10">
        <v>0</v>
      </c>
      <c r="R139" s="10">
        <v>333.79752595199994</v>
      </c>
      <c r="S139" s="9" t="s">
        <v>71</v>
      </c>
      <c r="T139" s="12">
        <v>45882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131</v>
      </c>
      <c r="AA139" s="8">
        <v>16554.45</v>
      </c>
      <c r="AB139" s="8">
        <v>16554.45</v>
      </c>
      <c r="AC139" s="8">
        <v>0</v>
      </c>
      <c r="AD139" s="8">
        <v>0</v>
      </c>
      <c r="AE139" s="8">
        <v>0</v>
      </c>
      <c r="AF139" s="8" t="s">
        <v>544</v>
      </c>
      <c r="AG139" s="1" t="s">
        <v>116</v>
      </c>
      <c r="AH139" s="1" t="s">
        <v>545</v>
      </c>
      <c r="AI139" s="1">
        <v>2</v>
      </c>
      <c r="AJ139" s="3">
        <v>45882</v>
      </c>
      <c r="AK139" s="3">
        <v>0</v>
      </c>
      <c r="AL139" s="3">
        <v>0</v>
      </c>
      <c r="AM139" s="3">
        <v>0</v>
      </c>
      <c r="AN139" s="3">
        <v>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45876</v>
      </c>
      <c r="B140" s="14" t="s">
        <v>129</v>
      </c>
      <c r="C140" s="9" t="s">
        <v>214</v>
      </c>
      <c r="D140" s="13" t="s">
        <v>507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67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131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 t="s">
        <v>544</v>
      </c>
      <c r="AG140" s="1" t="s">
        <v>116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508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131</v>
      </c>
      <c r="AA141" s="8">
        <v>36391.850000000006</v>
      </c>
      <c r="AB141" s="8">
        <v>36391.850000000006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45867</v>
      </c>
      <c r="B142" s="14" t="s">
        <v>440</v>
      </c>
      <c r="C142" s="9" t="s">
        <v>325</v>
      </c>
      <c r="D142" s="13" t="s">
        <v>441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45878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45878</v>
      </c>
      <c r="AK142" s="3">
        <v>45874</v>
      </c>
      <c r="AL142" s="3">
        <v>45868</v>
      </c>
      <c r="AM142" s="3">
        <v>45875</v>
      </c>
      <c r="AN142" s="3">
        <v>45876</v>
      </c>
      <c r="AO142" s="3">
        <v>45876</v>
      </c>
      <c r="AP142" s="3">
        <v>45873</v>
      </c>
      <c r="AQ142" s="3">
        <v>45877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509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448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10756.900000000001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121</v>
      </c>
      <c r="AA144" s="8">
        <v>5378.4500000000007</v>
      </c>
      <c r="AB144" s="8">
        <v>5378.4500000000007</v>
      </c>
      <c r="AC144" s="8">
        <v>0</v>
      </c>
      <c r="AD144" s="8">
        <v>5378.4500000000007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121</v>
      </c>
      <c r="AA145" s="8">
        <v>5378.4500000000007</v>
      </c>
      <c r="AB145" s="8">
        <v>5378.4500000000007</v>
      </c>
      <c r="AC145" s="8">
        <v>0</v>
      </c>
      <c r="AD145" s="8">
        <v>5378.4500000000007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474</v>
      </c>
      <c r="C146" s="9" t="s">
        <v>79</v>
      </c>
      <c r="D146" s="13" t="s">
        <v>475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45882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3310.89</v>
      </c>
      <c r="AB146" s="8">
        <v>3310.89</v>
      </c>
      <c r="AC146" s="8">
        <v>0</v>
      </c>
      <c r="AD146" s="8">
        <v>3310.89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45870</v>
      </c>
      <c r="B147" s="14" t="s">
        <v>476</v>
      </c>
      <c r="C147" s="9" t="s">
        <v>79</v>
      </c>
      <c r="D147" s="13" t="s">
        <v>477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45882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3478.5300000000007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45882</v>
      </c>
      <c r="AK147" s="3">
        <v>45878</v>
      </c>
      <c r="AL147" s="3">
        <v>45872</v>
      </c>
      <c r="AM147" s="3">
        <v>45879</v>
      </c>
      <c r="AN147" s="3">
        <v>45880</v>
      </c>
      <c r="AO147" s="3">
        <v>45880</v>
      </c>
      <c r="AP147" s="3">
        <v>45877</v>
      </c>
      <c r="AQ147" s="3">
        <v>45881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45871</v>
      </c>
      <c r="B148" s="14" t="s">
        <v>480</v>
      </c>
      <c r="C148" s="9" t="s">
        <v>79</v>
      </c>
      <c r="D148" s="13" t="s">
        <v>481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45882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121</v>
      </c>
      <c r="AA148" s="8">
        <v>6377.3050000000003</v>
      </c>
      <c r="AB148" s="8">
        <v>6377.3050000000003</v>
      </c>
      <c r="AC148" s="8">
        <v>0</v>
      </c>
      <c r="AD148" s="8">
        <v>6377.3050000000003</v>
      </c>
      <c r="AE148" s="8">
        <v>0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45882</v>
      </c>
      <c r="AK148" s="3">
        <v>45878</v>
      </c>
      <c r="AL148" s="3">
        <v>45872</v>
      </c>
      <c r="AM148" s="3">
        <v>45879</v>
      </c>
      <c r="AN148" s="3">
        <v>45880</v>
      </c>
      <c r="AO148" s="3">
        <v>45880</v>
      </c>
      <c r="AP148" s="3">
        <v>45877</v>
      </c>
      <c r="AQ148" s="3">
        <v>45881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452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5378.4500000000007</v>
      </c>
      <c r="AB149" s="8">
        <v>5378.4500000000007</v>
      </c>
      <c r="AC149" s="8">
        <v>0</v>
      </c>
      <c r="AD149" s="8">
        <v>5378.4500000000007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10756.900000000001</v>
      </c>
      <c r="AB150" s="8">
        <v>10756.900000000001</v>
      </c>
      <c r="AC150" s="8">
        <v>0</v>
      </c>
      <c r="AD150" s="8">
        <v>10756.900000000001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45883</v>
      </c>
      <c r="AK150" s="3">
        <v>45879</v>
      </c>
      <c r="AL150" s="3">
        <v>45873</v>
      </c>
      <c r="AM150" s="3">
        <v>45880</v>
      </c>
      <c r="AN150" s="3">
        <v>45881</v>
      </c>
      <c r="AO150" s="3">
        <v>45881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45874</v>
      </c>
      <c r="B151" s="14" t="s">
        <v>510</v>
      </c>
      <c r="C151" s="9" t="s">
        <v>108</v>
      </c>
      <c r="D151" s="13" t="s">
        <v>511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0</v>
      </c>
      <c r="Q151" s="10">
        <v>0</v>
      </c>
      <c r="R151" s="10">
        <v>0</v>
      </c>
      <c r="S151" s="9" t="s">
        <v>67</v>
      </c>
      <c r="T151" s="12">
        <v>45883</v>
      </c>
      <c r="U151" s="11">
        <v>3000</v>
      </c>
      <c r="V151" s="10">
        <v>3000</v>
      </c>
      <c r="W151" s="10">
        <v>0</v>
      </c>
      <c r="X151" s="10">
        <v>3100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45883</v>
      </c>
      <c r="AK151" s="3">
        <v>45879</v>
      </c>
      <c r="AL151" s="3">
        <v>45873</v>
      </c>
      <c r="AM151" s="3">
        <v>45880</v>
      </c>
      <c r="AN151" s="3">
        <v>45881</v>
      </c>
      <c r="AO151" s="3">
        <v>45881</v>
      </c>
      <c r="AP151" s="3">
        <v>45878</v>
      </c>
      <c r="AQ151" s="3">
        <v>45882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546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40</v>
      </c>
      <c r="O152" s="9">
        <v>40</v>
      </c>
      <c r="P152" s="10">
        <v>86.841632767999982</v>
      </c>
      <c r="Q152" s="10">
        <v>0</v>
      </c>
      <c r="R152" s="10">
        <v>86.841632767999982</v>
      </c>
      <c r="S152" s="9" t="s">
        <v>67</v>
      </c>
      <c r="T152" s="12">
        <v>45884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121</v>
      </c>
      <c r="AA152" s="8">
        <v>4414.5199999999995</v>
      </c>
      <c r="AB152" s="8">
        <v>0</v>
      </c>
      <c r="AC152" s="8">
        <v>4414.5199999999995</v>
      </c>
      <c r="AD152" s="8">
        <v>0</v>
      </c>
      <c r="AE152" s="8">
        <v>4414.5199999999995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45884</v>
      </c>
      <c r="AK152" s="3">
        <v>45880</v>
      </c>
      <c r="AL152" s="3">
        <v>45874</v>
      </c>
      <c r="AM152" s="3">
        <v>45881</v>
      </c>
      <c r="AN152" s="3">
        <v>45882</v>
      </c>
      <c r="AO152" s="3">
        <v>45882</v>
      </c>
      <c r="AP152" s="3">
        <v>45879</v>
      </c>
      <c r="AQ152" s="3">
        <v>45883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317.46284826666664</v>
      </c>
    </row>
    <row r="153" spans="1:56" ht="27.75" customHeight="1" x14ac:dyDescent="0.45">
      <c r="A153" s="3">
        <v>45876</v>
      </c>
      <c r="B153" s="14" t="s">
        <v>129</v>
      </c>
      <c r="C153" s="9" t="s">
        <v>411</v>
      </c>
      <c r="D153" s="13" t="s">
        <v>537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434.20816383999994</v>
      </c>
      <c r="Q153" s="10">
        <v>0</v>
      </c>
      <c r="R153" s="10">
        <v>434.20816383999994</v>
      </c>
      <c r="S153" s="9" t="s">
        <v>71</v>
      </c>
      <c r="T153" s="12">
        <v>45892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121</v>
      </c>
      <c r="AA153" s="8">
        <v>21513.800000000003</v>
      </c>
      <c r="AB153" s="8">
        <v>21513.800000000003</v>
      </c>
      <c r="AC153" s="8">
        <v>0</v>
      </c>
      <c r="AD153" s="8">
        <v>21513.800000000003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45892</v>
      </c>
      <c r="AK153" s="3">
        <v>45888</v>
      </c>
      <c r="AL153" s="3">
        <v>45882</v>
      </c>
      <c r="AM153" s="3">
        <v>45889</v>
      </c>
      <c r="AN153" s="3">
        <v>45890</v>
      </c>
      <c r="AO153" s="3">
        <v>45890</v>
      </c>
      <c r="AP153" s="3">
        <v>45887</v>
      </c>
      <c r="AQ153" s="3">
        <v>45891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45876</v>
      </c>
      <c r="B154" s="14" t="s">
        <v>129</v>
      </c>
      <c r="C154" s="9" t="s">
        <v>411</v>
      </c>
      <c r="D154" s="13" t="s">
        <v>412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217.10408191999997</v>
      </c>
      <c r="Q154" s="10">
        <v>0</v>
      </c>
      <c r="R154" s="10">
        <v>217.10408191999997</v>
      </c>
      <c r="S154" s="9" t="s">
        <v>71</v>
      </c>
      <c r="T154" s="12">
        <v>45892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45892</v>
      </c>
      <c r="AK154" s="3">
        <v>45888</v>
      </c>
      <c r="AL154" s="3">
        <v>45882</v>
      </c>
      <c r="AM154" s="3">
        <v>45889</v>
      </c>
      <c r="AN154" s="3">
        <v>45890</v>
      </c>
      <c r="AO154" s="3">
        <v>45890</v>
      </c>
      <c r="AP154" s="3">
        <v>45887</v>
      </c>
      <c r="AQ154" s="3">
        <v>45891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112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45925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121</v>
      </c>
      <c r="AA155" s="8">
        <v>107569.00000000001</v>
      </c>
      <c r="AB155" s="8">
        <v>107569.00000000001</v>
      </c>
      <c r="AC155" s="8">
        <v>0</v>
      </c>
      <c r="AD155" s="8">
        <v>107569.00000000001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45925</v>
      </c>
      <c r="AK155" s="3">
        <v>45921</v>
      </c>
      <c r="AL155" s="3">
        <v>45915</v>
      </c>
      <c r="AM155" s="3">
        <v>45922</v>
      </c>
      <c r="AN155" s="3">
        <v>45923</v>
      </c>
      <c r="AO155" s="3">
        <v>45923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121</v>
      </c>
      <c r="AA156" s="8">
        <v>10756.900000000001</v>
      </c>
      <c r="AB156" s="8">
        <v>10756.900000000001</v>
      </c>
      <c r="AC156" s="8">
        <v>0</v>
      </c>
      <c r="AD156" s="8">
        <v>10756.900000000001</v>
      </c>
      <c r="AE156" s="8">
        <v>0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45854</v>
      </c>
      <c r="B157" s="14" t="s">
        <v>368</v>
      </c>
      <c r="C157" s="9" t="s">
        <v>79</v>
      </c>
      <c r="D157" s="13" t="s">
        <v>369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45854</v>
      </c>
      <c r="B158" s="14" t="s">
        <v>370</v>
      </c>
      <c r="C158" s="9" t="s">
        <v>79</v>
      </c>
      <c r="D158" s="13" t="s">
        <v>371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121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238.09713619999999</v>
      </c>
    </row>
    <row r="159" spans="1:56" ht="27.75" customHeight="1" x14ac:dyDescent="0.45">
      <c r="A159" s="3">
        <v>45826</v>
      </c>
      <c r="B159" s="14" t="s">
        <v>310</v>
      </c>
      <c r="C159" s="9" t="s">
        <v>108</v>
      </c>
      <c r="D159" s="13" t="s">
        <v>292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121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597.62381186199991</v>
      </c>
    </row>
    <row r="160" spans="1:56" ht="27.75" customHeight="1" x14ac:dyDescent="0.45">
      <c r="A160" s="3">
        <v>45628</v>
      </c>
      <c r="B160" s="14" t="s">
        <v>209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121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230</v>
      </c>
      <c r="AZ160" s="2">
        <v>0</v>
      </c>
      <c r="BA160" s="2">
        <v>0</v>
      </c>
      <c r="BB160" s="2">
        <v>0</v>
      </c>
      <c r="BC160" s="1" t="s">
        <v>122</v>
      </c>
      <c r="BD160" s="56">
        <v>618.85162826666658</v>
      </c>
    </row>
    <row r="161" spans="1:56" ht="27.75" customHeight="1" x14ac:dyDescent="0.45">
      <c r="A161" s="3">
        <v>45631</v>
      </c>
      <c r="B161" s="14" t="s">
        <v>212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231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customHeight="1" x14ac:dyDescent="0.45">
      <c r="A162" s="3">
        <v>45631</v>
      </c>
      <c r="B162" s="14" t="s">
        <v>213</v>
      </c>
      <c r="C162" s="9" t="s">
        <v>110</v>
      </c>
      <c r="D162" s="13" t="s">
        <v>147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121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232</v>
      </c>
      <c r="AZ162" s="2">
        <v>0</v>
      </c>
      <c r="BA162" s="2">
        <v>0</v>
      </c>
      <c r="BB162" s="2">
        <v>0</v>
      </c>
      <c r="BC162" s="1" t="s">
        <v>122</v>
      </c>
      <c r="BD162" s="56">
        <v>1237.7032565333332</v>
      </c>
    </row>
    <row r="163" spans="1:56" ht="27.75" customHeight="1" x14ac:dyDescent="0.45">
      <c r="A163" s="3">
        <v>45066</v>
      </c>
      <c r="B163" s="14" t="s">
        <v>127</v>
      </c>
      <c r="C163" s="9" t="s">
        <v>79</v>
      </c>
      <c r="D163" s="13" t="s">
        <v>126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121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396.82856033333326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121</v>
      </c>
      <c r="AA164" s="8">
        <v>269304.85890000005</v>
      </c>
      <c r="AB164" s="8">
        <v>201412.47500000001</v>
      </c>
      <c r="AC164" s="8">
        <v>67892.383900000001</v>
      </c>
      <c r="AD164" s="8">
        <v>201412.47500000001</v>
      </c>
      <c r="AE164" s="8">
        <v>67892.383900000001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45">
      <c r="A165" s="3">
        <v>45860</v>
      </c>
      <c r="B165" s="14" t="s">
        <v>406</v>
      </c>
      <c r="C165" s="9" t="s">
        <v>407</v>
      </c>
      <c r="D165" s="13" t="s">
        <v>416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45875</v>
      </c>
      <c r="B166" s="14" t="s">
        <v>538</v>
      </c>
      <c r="C166" s="9" t="s">
        <v>407</v>
      </c>
      <c r="D166" s="13" t="s">
        <v>513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117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45875</v>
      </c>
      <c r="B167" s="14" t="s">
        <v>538</v>
      </c>
      <c r="C167" s="9" t="s">
        <v>407</v>
      </c>
      <c r="D167" s="13" t="s">
        <v>539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117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45875</v>
      </c>
      <c r="B168" s="14" t="s">
        <v>540</v>
      </c>
      <c r="C168" s="9" t="s">
        <v>407</v>
      </c>
      <c r="D168" s="13" t="s">
        <v>541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45901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61</v>
      </c>
      <c r="AH168" s="1" t="s">
        <v>68</v>
      </c>
      <c r="AI168" s="1">
        <v>4</v>
      </c>
      <c r="AJ168" s="3">
        <v>45901</v>
      </c>
      <c r="AK168" s="3">
        <v>45897</v>
      </c>
      <c r="AL168" s="3">
        <v>45891</v>
      </c>
      <c r="AM168" s="3">
        <v>45898</v>
      </c>
      <c r="AN168" s="3">
        <v>45899</v>
      </c>
      <c r="AO168" s="3">
        <v>45899</v>
      </c>
      <c r="AP168" s="3">
        <v>45896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412.4817124999999</v>
      </c>
    </row>
    <row r="169" spans="1:56" ht="27.75" customHeight="1" x14ac:dyDescent="0.45">
      <c r="A169" s="3">
        <v>45875</v>
      </c>
      <c r="B169" s="14" t="s">
        <v>540</v>
      </c>
      <c r="C169" s="9" t="s">
        <v>407</v>
      </c>
      <c r="D169" s="13" t="s">
        <v>542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45931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116</v>
      </c>
      <c r="AH169" s="1" t="s">
        <v>68</v>
      </c>
      <c r="AI169" s="1">
        <v>4</v>
      </c>
      <c r="AJ169" s="3">
        <v>45931</v>
      </c>
      <c r="AK169" s="3">
        <v>45927</v>
      </c>
      <c r="AL169" s="3">
        <v>45921</v>
      </c>
      <c r="AM169" s="3">
        <v>45928</v>
      </c>
      <c r="AN169" s="3">
        <v>45929</v>
      </c>
      <c r="AO169" s="3">
        <v>45929</v>
      </c>
      <c r="AP169" s="3">
        <v>45926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412.4817124999999</v>
      </c>
    </row>
    <row r="170" spans="1:56" ht="27.75" customHeight="1" x14ac:dyDescent="0.45">
      <c r="A170" s="3" t="s">
        <v>136</v>
      </c>
      <c r="B170" s="14" t="s">
        <v>136</v>
      </c>
      <c r="C170" s="9" t="s">
        <v>229</v>
      </c>
      <c r="D170" s="13" t="s">
        <v>229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45899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26403</v>
      </c>
      <c r="AC170" s="8">
        <v>3353.1000000000022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74</v>
      </c>
      <c r="AI170" s="1">
        <v>2</v>
      </c>
      <c r="AJ170" s="3">
        <v>45899</v>
      </c>
      <c r="AK170" s="3">
        <v>0</v>
      </c>
      <c r="AL170" s="3">
        <v>45890</v>
      </c>
      <c r="AM170" s="3">
        <v>45897</v>
      </c>
      <c r="AN170" s="3">
        <v>45898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250.64422500000012</v>
      </c>
    </row>
    <row r="171" spans="1:56" ht="27.75" customHeight="1" x14ac:dyDescent="0.45">
      <c r="A171" s="3" t="s">
        <v>136</v>
      </c>
      <c r="B171" s="14" t="s">
        <v>136</v>
      </c>
      <c r="C171" s="9" t="s">
        <v>235</v>
      </c>
      <c r="D171" s="13" t="s">
        <v>61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37</v>
      </c>
      <c r="O171" s="9">
        <v>50</v>
      </c>
      <c r="P171" s="10">
        <v>821.54158271999995</v>
      </c>
      <c r="Q171" s="10">
        <v>0</v>
      </c>
      <c r="R171" s="10">
        <v>821.54158271999995</v>
      </c>
      <c r="S171" s="9" t="s">
        <v>124</v>
      </c>
      <c r="T171" s="12">
        <v>45895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83</v>
      </c>
      <c r="AA171" s="8">
        <v>29756.100000000002</v>
      </c>
      <c r="AB171" s="8">
        <v>0</v>
      </c>
      <c r="AC171" s="8">
        <v>29756.100000000002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72</v>
      </c>
      <c r="AI171" s="1">
        <v>3</v>
      </c>
      <c r="AJ171" s="3">
        <v>45895</v>
      </c>
      <c r="AK171" s="3">
        <v>0</v>
      </c>
      <c r="AL171" s="3">
        <v>45885</v>
      </c>
      <c r="AM171" s="3">
        <v>45892</v>
      </c>
      <c r="AN171" s="3">
        <v>45893</v>
      </c>
      <c r="AO171" s="3">
        <v>45893</v>
      </c>
      <c r="AP171" s="3">
        <v>45890</v>
      </c>
      <c r="AQ171" s="3">
        <v>45894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2224.2684750000003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83</v>
      </c>
      <c r="AA172" s="8">
        <v>87102.950000000012</v>
      </c>
      <c r="AB172" s="8">
        <v>42957.45</v>
      </c>
      <c r="AC172" s="8">
        <v>44145.5</v>
      </c>
      <c r="AD172" s="8">
        <v>1715</v>
      </c>
      <c r="AE172" s="8">
        <v>25875.75</v>
      </c>
      <c r="AF172" s="8" t="s">
        <v>58</v>
      </c>
      <c r="AG172" s="1" t="s">
        <v>61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0</v>
      </c>
    </row>
    <row r="173" spans="1:56" ht="27.75" customHeight="1" x14ac:dyDescent="0.45">
      <c r="A173" s="3">
        <v>45874</v>
      </c>
      <c r="B173" s="14" t="s">
        <v>514</v>
      </c>
      <c r="C173" s="9" t="s">
        <v>515</v>
      </c>
      <c r="D173" s="13" t="s">
        <v>492</v>
      </c>
      <c r="E173" s="9">
        <v>23</v>
      </c>
      <c r="F173" s="9">
        <v>34</v>
      </c>
      <c r="G173" s="9" t="s">
        <v>179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45889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181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45889</v>
      </c>
      <c r="AK173" s="3">
        <v>0</v>
      </c>
      <c r="AL173" s="3">
        <v>45880</v>
      </c>
      <c r="AM173" s="3">
        <v>45887</v>
      </c>
      <c r="AN173" s="3">
        <v>45888</v>
      </c>
      <c r="AO173" s="3">
        <v>45888</v>
      </c>
      <c r="AP173" s="3">
        <v>45884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179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181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 t="s">
        <v>136</v>
      </c>
      <c r="B175" s="14" t="s">
        <v>136</v>
      </c>
      <c r="C175" s="9" t="s">
        <v>229</v>
      </c>
      <c r="D175" s="13" t="s">
        <v>61</v>
      </c>
      <c r="E175" s="9">
        <v>23</v>
      </c>
      <c r="F175" s="9">
        <v>34</v>
      </c>
      <c r="G175" s="9" t="s">
        <v>343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344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119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800.41704844444439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343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344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180</v>
      </c>
      <c r="BD176" s="56">
        <v>0</v>
      </c>
    </row>
    <row r="177" spans="1:56" ht="27.75" customHeight="1" x14ac:dyDescent="0.45">
      <c r="A177" s="3">
        <v>45727</v>
      </c>
      <c r="B177" s="14" t="s">
        <v>260</v>
      </c>
      <c r="C177" s="9" t="s">
        <v>112</v>
      </c>
      <c r="D177" s="13" t="s">
        <v>59</v>
      </c>
      <c r="E177" s="9">
        <v>23</v>
      </c>
      <c r="F177" s="9">
        <v>40</v>
      </c>
      <c r="G177" s="9" t="s">
        <v>60</v>
      </c>
      <c r="H177" s="9" t="s">
        <v>66</v>
      </c>
      <c r="I177" s="9">
        <v>125</v>
      </c>
      <c r="J177" s="9" t="s">
        <v>57</v>
      </c>
      <c r="K177" s="9">
        <v>5</v>
      </c>
      <c r="L177" s="9" t="s">
        <v>205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1000</v>
      </c>
      <c r="V177" s="10">
        <v>0</v>
      </c>
      <c r="W177" s="10">
        <v>1000</v>
      </c>
      <c r="X177" s="10">
        <v>0</v>
      </c>
      <c r="Y177" s="10">
        <v>0</v>
      </c>
      <c r="Z177" s="9" t="s">
        <v>224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226</v>
      </c>
      <c r="AG177" s="1" t="s">
        <v>116</v>
      </c>
      <c r="AH177" s="1" t="s">
        <v>149</v>
      </c>
      <c r="AI177" s="1">
        <v>2</v>
      </c>
      <c r="AJ177" s="3" t="s">
        <v>63</v>
      </c>
      <c r="AK177" s="3" t="e">
        <v>#VALUE!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146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85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224</v>
      </c>
      <c r="AA178" s="8">
        <v>1159.5100000000002</v>
      </c>
      <c r="AB178" s="8">
        <v>1159.5100000000002</v>
      </c>
      <c r="AC178" s="8">
        <v>0</v>
      </c>
      <c r="AD178" s="8">
        <v>1159.5100000000002</v>
      </c>
      <c r="AE178" s="8">
        <v>0</v>
      </c>
      <c r="AF178" s="8" t="s">
        <v>58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225</v>
      </c>
      <c r="BD178" s="56">
        <v>0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902.91416629708795</v>
      </c>
      <c r="Q179" s="10">
        <v>0</v>
      </c>
      <c r="R179" s="10">
        <v>902.91416629708795</v>
      </c>
      <c r="S179" s="9" t="s">
        <v>385</v>
      </c>
      <c r="T179" s="12">
        <v>45883</v>
      </c>
      <c r="U179" s="11">
        <v>50000</v>
      </c>
      <c r="V179" s="10">
        <v>22274</v>
      </c>
      <c r="W179" s="10">
        <v>27726</v>
      </c>
      <c r="X179" s="10">
        <v>7300</v>
      </c>
      <c r="Y179" s="10">
        <v>29112.300000000003</v>
      </c>
      <c r="Z179" s="9" t="s">
        <v>99</v>
      </c>
      <c r="AA179" s="8">
        <v>29824.58094</v>
      </c>
      <c r="AB179" s="8">
        <v>29824.58094</v>
      </c>
      <c r="AC179" s="8">
        <v>0</v>
      </c>
      <c r="AD179" s="8">
        <v>0</v>
      </c>
      <c r="AE179" s="8">
        <v>0</v>
      </c>
      <c r="AF179" s="8">
        <v>0</v>
      </c>
      <c r="AG179" s="1" t="s">
        <v>117</v>
      </c>
      <c r="AH179" s="1" t="s">
        <v>72</v>
      </c>
      <c r="AI179" s="1">
        <v>3</v>
      </c>
      <c r="AJ179" s="3">
        <v>45883</v>
      </c>
      <c r="AK179" s="3">
        <v>0</v>
      </c>
      <c r="AL179" s="3">
        <v>45873</v>
      </c>
      <c r="AM179" s="3">
        <v>45880</v>
      </c>
      <c r="AN179" s="3">
        <v>45881</v>
      </c>
      <c r="AO179" s="3">
        <v>45881</v>
      </c>
      <c r="AP179" s="3">
        <v>45878</v>
      </c>
      <c r="AQ179" s="3">
        <v>45882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478</v>
      </c>
      <c r="AZ179" s="2">
        <v>0</v>
      </c>
      <c r="BA179" s="2">
        <v>0</v>
      </c>
      <c r="BB179" s="2">
        <v>0</v>
      </c>
      <c r="BC179" s="1" t="s">
        <v>114</v>
      </c>
      <c r="BD179" s="56">
        <v>0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1628.2806143999999</v>
      </c>
      <c r="Q180" s="10">
        <v>0</v>
      </c>
      <c r="R180" s="10">
        <v>1628.2806143999999</v>
      </c>
      <c r="S180" s="9" t="s">
        <v>385</v>
      </c>
      <c r="T180" s="12">
        <v>45887</v>
      </c>
      <c r="U180" s="11">
        <v>50000</v>
      </c>
      <c r="V180" s="10">
        <v>0</v>
      </c>
      <c r="W180" s="10">
        <v>50000</v>
      </c>
      <c r="X180" s="10">
        <v>0</v>
      </c>
      <c r="Y180" s="10">
        <v>52500</v>
      </c>
      <c r="Z180" s="9" t="s">
        <v>99</v>
      </c>
      <c r="AA180" s="8">
        <v>53784.500000000007</v>
      </c>
      <c r="AB180" s="8">
        <v>21180</v>
      </c>
      <c r="AC180" s="8">
        <v>32604.500000000007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45887</v>
      </c>
      <c r="AK180" s="3">
        <v>0</v>
      </c>
      <c r="AL180" s="3">
        <v>45877</v>
      </c>
      <c r="AM180" s="3">
        <v>45884</v>
      </c>
      <c r="AN180" s="3">
        <v>45885</v>
      </c>
      <c r="AO180" s="3">
        <v>45885</v>
      </c>
      <c r="AP180" s="3">
        <v>45882</v>
      </c>
      <c r="AQ180" s="3">
        <v>45886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479</v>
      </c>
      <c r="AZ180" s="2">
        <v>0</v>
      </c>
      <c r="BA180" s="2">
        <v>0</v>
      </c>
      <c r="BB180" s="2">
        <v>0</v>
      </c>
      <c r="BC180" s="1" t="s">
        <v>114</v>
      </c>
      <c r="BD180" s="56">
        <v>4176.7541884722232</v>
      </c>
    </row>
    <row r="181" spans="1:56" ht="27.75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3256.5612287999998</v>
      </c>
      <c r="Q181" s="10">
        <v>0</v>
      </c>
      <c r="R181" s="10">
        <v>3256.5612287999998</v>
      </c>
      <c r="S181" s="9" t="s">
        <v>385</v>
      </c>
      <c r="T181" s="12">
        <v>45920</v>
      </c>
      <c r="U181" s="11">
        <v>100000</v>
      </c>
      <c r="V181" s="10">
        <v>0</v>
      </c>
      <c r="W181" s="10">
        <v>100000</v>
      </c>
      <c r="X181" s="10">
        <v>0</v>
      </c>
      <c r="Y181" s="10">
        <v>105000</v>
      </c>
      <c r="Z181" s="9" t="s">
        <v>99</v>
      </c>
      <c r="AA181" s="8">
        <v>107569.00000000001</v>
      </c>
      <c r="AB181" s="8">
        <v>0</v>
      </c>
      <c r="AC181" s="8">
        <v>107569.00000000001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>
        <v>45920</v>
      </c>
      <c r="AK181" s="3">
        <v>0</v>
      </c>
      <c r="AL181" s="3">
        <v>45910</v>
      </c>
      <c r="AM181" s="3">
        <v>45917</v>
      </c>
      <c r="AN181" s="3">
        <v>45918</v>
      </c>
      <c r="AO181" s="3">
        <v>45918</v>
      </c>
      <c r="AP181" s="3">
        <v>45915</v>
      </c>
      <c r="AQ181" s="3">
        <v>45919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13779.977343611114</v>
      </c>
    </row>
    <row r="182" spans="1:56" ht="27.75" customHeight="1" x14ac:dyDescent="0.45">
      <c r="A182" s="3">
        <v>45601</v>
      </c>
      <c r="B182" s="14" t="s">
        <v>202</v>
      </c>
      <c r="C182" s="9" t="s">
        <v>93</v>
      </c>
      <c r="D182" s="13" t="s">
        <v>145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11003.203948644863</v>
      </c>
      <c r="Q182" s="10">
        <v>0</v>
      </c>
      <c r="R182" s="10">
        <v>11003.203948644863</v>
      </c>
      <c r="S182" s="9" t="s">
        <v>385</v>
      </c>
      <c r="T182" s="12" t="s">
        <v>63</v>
      </c>
      <c r="U182" s="11">
        <v>337878</v>
      </c>
      <c r="V182" s="10">
        <v>0</v>
      </c>
      <c r="W182" s="10">
        <v>337878</v>
      </c>
      <c r="X182" s="10">
        <v>0</v>
      </c>
      <c r="Y182" s="10">
        <v>354771.9</v>
      </c>
      <c r="Z182" s="9" t="s">
        <v>99</v>
      </c>
      <c r="AA182" s="8">
        <v>363451.98582000006</v>
      </c>
      <c r="AB182" s="8">
        <v>0</v>
      </c>
      <c r="AC182" s="8">
        <v>363451.98582000006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46559.511849046357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99</v>
      </c>
      <c r="AA183" s="8">
        <v>554630.06676000007</v>
      </c>
      <c r="AB183" s="8">
        <v>51004.58094</v>
      </c>
      <c r="AC183" s="8">
        <v>503625.48582000006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186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192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>
        <v>0</v>
      </c>
      <c r="AG184" s="1" t="s">
        <v>119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624.52598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1765</v>
      </c>
      <c r="AC185" s="8">
        <v>7734.6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customHeight="1" x14ac:dyDescent="0.45">
      <c r="A186" s="3">
        <v>45874</v>
      </c>
      <c r="B186" s="14" t="s">
        <v>543</v>
      </c>
      <c r="C186" s="9" t="s">
        <v>516</v>
      </c>
      <c r="D186" s="13" t="s">
        <v>517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140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518</v>
      </c>
      <c r="T186" s="12">
        <v>45883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150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499</v>
      </c>
      <c r="AG186" s="1" t="s">
        <v>116</v>
      </c>
      <c r="AH186" s="1" t="s">
        <v>75</v>
      </c>
      <c r="AI186" s="1">
        <v>4</v>
      </c>
      <c r="AJ186" s="3">
        <v>45883</v>
      </c>
      <c r="AK186" s="3">
        <v>45879</v>
      </c>
      <c r="AL186" s="3">
        <v>45872</v>
      </c>
      <c r="AM186" s="3">
        <v>45880</v>
      </c>
      <c r="AN186" s="3">
        <v>45881</v>
      </c>
      <c r="AO186" s="3">
        <v>45882</v>
      </c>
      <c r="AP186" s="3">
        <v>45878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 t="s">
        <v>519</v>
      </c>
      <c r="AZ186" s="2">
        <v>0</v>
      </c>
      <c r="BA186" s="2">
        <v>0</v>
      </c>
      <c r="BB186" s="2">
        <v>0</v>
      </c>
      <c r="BC186" s="1" t="s">
        <v>104</v>
      </c>
      <c r="BD186" s="56">
        <v>470.00324222222213</v>
      </c>
    </row>
    <row r="187" spans="1:56" ht="27.75" customHeight="1" x14ac:dyDescent="0.45">
      <c r="A187" s="3">
        <v>45873</v>
      </c>
      <c r="B187" s="14" t="s">
        <v>129</v>
      </c>
      <c r="C187" s="9" t="s">
        <v>140</v>
      </c>
      <c r="D187" s="13" t="s">
        <v>59</v>
      </c>
      <c r="E187" s="9">
        <v>26</v>
      </c>
      <c r="F187" s="9">
        <v>39</v>
      </c>
      <c r="G187" s="9" t="s">
        <v>60</v>
      </c>
      <c r="H187" s="9">
        <v>0</v>
      </c>
      <c r="I187" s="9">
        <v>93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124</v>
      </c>
      <c r="T187" s="12">
        <v>45880</v>
      </c>
      <c r="U187" s="11">
        <v>10000</v>
      </c>
      <c r="V187" s="10">
        <v>10500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77</v>
      </c>
      <c r="AI187" s="1">
        <v>1</v>
      </c>
      <c r="AJ187" s="3">
        <v>45880</v>
      </c>
      <c r="AK187" s="3">
        <v>0</v>
      </c>
      <c r="AL187" s="3">
        <v>0</v>
      </c>
      <c r="AM187" s="3">
        <v>0</v>
      </c>
      <c r="AN187" s="3">
        <v>0</v>
      </c>
      <c r="AO187" s="3">
        <v>45879</v>
      </c>
      <c r="AP187" s="3">
        <v>45875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100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150</v>
      </c>
      <c r="AA188" s="8">
        <v>12433.3</v>
      </c>
      <c r="AB188" s="8">
        <v>7202</v>
      </c>
      <c r="AC188" s="8">
        <v>5231.2999999999993</v>
      </c>
      <c r="AD188" s="8">
        <v>0</v>
      </c>
      <c r="AE188" s="8">
        <v>12433.3</v>
      </c>
      <c r="AF188" s="8" t="s">
        <v>58</v>
      </c>
      <c r="AG188" s="1" t="s">
        <v>119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45">
      <c r="A189" s="3" t="s">
        <v>136</v>
      </c>
      <c r="B189" s="14" t="s">
        <v>136</v>
      </c>
      <c r="C189" s="9" t="s">
        <v>110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45925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>
        <v>0</v>
      </c>
      <c r="AG189" s="1" t="s">
        <v>119</v>
      </c>
      <c r="AH189" s="1" t="s">
        <v>77</v>
      </c>
      <c r="AI189" s="1">
        <v>1</v>
      </c>
      <c r="AJ189" s="3">
        <v>45925</v>
      </c>
      <c r="AK189" s="3">
        <v>0</v>
      </c>
      <c r="AL189" s="3">
        <v>0</v>
      </c>
      <c r="AM189" s="3">
        <v>0</v>
      </c>
      <c r="AN189" s="3">
        <v>0</v>
      </c>
      <c r="AO189" s="3">
        <v>45924</v>
      </c>
      <c r="AP189" s="3">
        <v>45920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102</v>
      </c>
      <c r="BD189" s="56">
        <v>0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206</v>
      </c>
      <c r="AA190" s="8">
        <v>12433.3</v>
      </c>
      <c r="AB190" s="8">
        <v>12433.3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207</v>
      </c>
      <c r="BD190" s="56">
        <v>0</v>
      </c>
    </row>
    <row r="191" spans="1:56" ht="27.75" customHeight="1" x14ac:dyDescent="0.45">
      <c r="A191" s="3">
        <v>45832</v>
      </c>
      <c r="B191" s="14" t="s">
        <v>311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10000</v>
      </c>
      <c r="W191" s="10">
        <v>10000</v>
      </c>
      <c r="X191" s="10">
        <v>15905</v>
      </c>
      <c r="Y191" s="10">
        <v>4299.75</v>
      </c>
      <c r="Z191" s="9" t="s">
        <v>88</v>
      </c>
      <c r="AA191" s="8">
        <v>5346.0081675000001</v>
      </c>
      <c r="AB191" s="8">
        <v>5346.0081675000001</v>
      </c>
      <c r="AC191" s="8">
        <v>0</v>
      </c>
      <c r="AD191" s="8">
        <v>0</v>
      </c>
      <c r="AE191" s="8">
        <v>5346.0081675000001</v>
      </c>
      <c r="AF191" s="8" t="s">
        <v>226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520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45861</v>
      </c>
      <c r="B192" s="14" t="s">
        <v>424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8828</v>
      </c>
      <c r="W192" s="10">
        <v>6172</v>
      </c>
      <c r="X192" s="10">
        <v>0</v>
      </c>
      <c r="Y192" s="10">
        <v>0</v>
      </c>
      <c r="Z192" s="9" t="s">
        <v>88</v>
      </c>
      <c r="AA192" s="8">
        <v>7673.8327599999993</v>
      </c>
      <c r="AB192" s="8">
        <v>7673.8327599999993</v>
      </c>
      <c r="AC192" s="8">
        <v>0</v>
      </c>
      <c r="AD192" s="8">
        <v>0</v>
      </c>
      <c r="AE192" s="8">
        <v>7673.8327599999993</v>
      </c>
      <c r="AF192" s="8" t="s">
        <v>226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24866.6</v>
      </c>
      <c r="AC193" s="8">
        <v>0</v>
      </c>
      <c r="AD193" s="8">
        <v>0</v>
      </c>
      <c r="AE193" s="8">
        <v>24866.6</v>
      </c>
      <c r="AF193" s="8">
        <v>0</v>
      </c>
      <c r="AG193" s="1" t="s">
        <v>120</v>
      </c>
      <c r="AH193" s="1" t="s">
        <v>75</v>
      </c>
      <c r="AI193" s="1">
        <v>4</v>
      </c>
      <c r="AJ193" s="3">
        <v>45925</v>
      </c>
      <c r="AK193" s="3">
        <v>45921</v>
      </c>
      <c r="AL193" s="3">
        <v>45914</v>
      </c>
      <c r="AM193" s="3">
        <v>45922</v>
      </c>
      <c r="AN193" s="3">
        <v>45923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37886.4409275</v>
      </c>
      <c r="AB194" s="8">
        <v>37886.4409275</v>
      </c>
      <c r="AC194" s="8">
        <v>0</v>
      </c>
      <c r="AD194" s="8">
        <v>0</v>
      </c>
      <c r="AE194" s="8">
        <v>37886.4409275</v>
      </c>
      <c r="AF194" s="8" t="s">
        <v>58</v>
      </c>
      <c r="AG194" s="1" t="s">
        <v>117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391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34000</v>
      </c>
      <c r="V195" s="10">
        <v>13000</v>
      </c>
      <c r="W195" s="10">
        <v>21000</v>
      </c>
      <c r="X195" s="10">
        <v>13920</v>
      </c>
      <c r="Y195" s="10">
        <v>21084</v>
      </c>
      <c r="Z195" s="9" t="s">
        <v>128</v>
      </c>
      <c r="AA195" s="8">
        <v>25036.195799999998</v>
      </c>
      <c r="AB195" s="8">
        <v>21480</v>
      </c>
      <c r="AC195" s="8">
        <v>3556.1957999999977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399.67689463333306</v>
      </c>
    </row>
    <row r="196" spans="1:56" ht="27.75" customHeight="1" x14ac:dyDescent="0.45">
      <c r="A196" s="3">
        <v>0</v>
      </c>
      <c r="B196" s="14" t="s">
        <v>129</v>
      </c>
      <c r="C196" s="9" t="s">
        <v>151</v>
      </c>
      <c r="D196" s="13" t="s">
        <v>152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45897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128</v>
      </c>
      <c r="AA196" s="8">
        <v>59372.5</v>
      </c>
      <c r="AB196" s="8">
        <v>0</v>
      </c>
      <c r="AC196" s="8">
        <v>59372.5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45897</v>
      </c>
      <c r="AK196" s="3">
        <v>0</v>
      </c>
      <c r="AL196" s="3">
        <v>45888</v>
      </c>
      <c r="AM196" s="3">
        <v>45895</v>
      </c>
      <c r="AN196" s="3">
        <v>45896</v>
      </c>
      <c r="AO196" s="3">
        <v>45896</v>
      </c>
      <c r="AP196" s="3">
        <v>45892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6672.8093055555564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5000</v>
      </c>
      <c r="V197" s="10">
        <v>0</v>
      </c>
      <c r="W197" s="10">
        <v>5000</v>
      </c>
      <c r="X197" s="10">
        <v>0</v>
      </c>
      <c r="Y197" s="10">
        <v>0</v>
      </c>
      <c r="Z197" s="9" t="s">
        <v>128</v>
      </c>
      <c r="AA197" s="8">
        <v>6775.4500000000007</v>
      </c>
      <c r="AB197" s="8">
        <v>0</v>
      </c>
      <c r="AC197" s="8">
        <v>6775.4500000000007</v>
      </c>
      <c r="AD197" s="8">
        <v>0</v>
      </c>
      <c r="AE197" s="8">
        <v>6775.4500000000007</v>
      </c>
      <c r="AF197" s="8">
        <v>0</v>
      </c>
      <c r="AG197" s="1">
        <v>0</v>
      </c>
      <c r="AH197" s="1" t="s">
        <v>149</v>
      </c>
      <c r="AI197" s="1">
        <v>2</v>
      </c>
      <c r="AJ197" s="3">
        <v>45925</v>
      </c>
      <c r="AK197" s="3">
        <v>45923</v>
      </c>
      <c r="AL197" s="3">
        <v>0</v>
      </c>
      <c r="AM197" s="3">
        <v>0</v>
      </c>
      <c r="AN197" s="3">
        <v>0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146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761.48529722222236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91184.145799999998</v>
      </c>
      <c r="AB198" s="8">
        <v>21480</v>
      </c>
      <c r="AC198" s="8">
        <v>69704.145799999998</v>
      </c>
      <c r="AD198" s="8">
        <v>0</v>
      </c>
      <c r="AE198" s="8">
        <v>6775.4500000000007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153</v>
      </c>
      <c r="BD198" s="56">
        <v>0</v>
      </c>
    </row>
  </sheetData>
  <autoFilter ref="A5:BD19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8">
    <cfRule type="expression" dxfId="6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539B-53C6-4460-BF29-AC029570BC37}">
  <sheetPr>
    <tabColor rgb="FFFFFF00"/>
  </sheetPr>
  <dimension ref="A1:BD196"/>
  <sheetViews>
    <sheetView zoomScale="80" zoomScaleNormal="80" workbookViewId="0">
      <selection activeCell="D9" sqref="D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45875</v>
      </c>
      <c r="E3" s="82" t="s">
        <v>52</v>
      </c>
      <c r="F3" s="82"/>
      <c r="G3" s="83">
        <v>10.31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470</v>
      </c>
      <c r="C17" s="9" t="s">
        <v>316</v>
      </c>
      <c r="D17" s="13" t="s">
        <v>333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214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 t="s">
        <v>63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327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364</v>
      </c>
      <c r="AG23" s="1" t="s">
        <v>116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364</v>
      </c>
      <c r="AG24" s="1" t="s">
        <v>116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364</v>
      </c>
      <c r="AG25" s="1" t="s">
        <v>116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398</v>
      </c>
      <c r="AG27" s="1" t="s">
        <v>116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392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398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398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5000</v>
      </c>
      <c r="W30" s="10">
        <v>0</v>
      </c>
      <c r="X30" s="10">
        <v>5500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398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366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471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20000</v>
      </c>
      <c r="W32" s="10">
        <v>0</v>
      </c>
      <c r="X32" s="10">
        <v>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45870</v>
      </c>
      <c r="B33" s="14" t="s">
        <v>472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10000</v>
      </c>
      <c r="W33" s="10">
        <v>10000</v>
      </c>
      <c r="X33" s="10">
        <v>0</v>
      </c>
      <c r="Y33" s="10">
        <v>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312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393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366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299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399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399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394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10000</v>
      </c>
      <c r="W38" s="10">
        <v>0</v>
      </c>
      <c r="X38" s="10">
        <v>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386</v>
      </c>
      <c r="AG38" s="1" t="s">
        <v>116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386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400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5000</v>
      </c>
      <c r="W41" s="10">
        <v>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386</v>
      </c>
      <c r="AG41" s="1" t="s">
        <v>116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197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401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401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5000</v>
      </c>
      <c r="W44" s="10">
        <v>0</v>
      </c>
      <c r="X44" s="10">
        <v>5200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401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355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401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396</v>
      </c>
      <c r="C46" s="9" t="s">
        <v>73</v>
      </c>
      <c r="D46" s="13" t="s">
        <v>297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402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298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402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330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402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347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402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455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455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456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455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455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457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455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459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327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459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459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460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459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355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459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297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461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298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461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461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330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461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461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197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462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361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462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331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462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362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462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457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462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471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472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202355.45</v>
      </c>
      <c r="AB72" s="8">
        <v>37439.600000000006</v>
      </c>
      <c r="AC72" s="8">
        <v>164915.84999999998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494</v>
      </c>
      <c r="C73" s="9" t="s">
        <v>317</v>
      </c>
      <c r="D73" s="13" t="s">
        <v>484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227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485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422.13987199999997</v>
      </c>
    </row>
    <row r="76" spans="1:56" ht="27.75" customHeight="1" x14ac:dyDescent="0.45">
      <c r="A76" s="3">
        <v>45796</v>
      </c>
      <c r="B76" s="14" t="s">
        <v>280</v>
      </c>
      <c r="C76" s="9" t="s">
        <v>142</v>
      </c>
      <c r="D76" s="13" t="s">
        <v>275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200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201</v>
      </c>
      <c r="BD77" s="56">
        <v>0</v>
      </c>
    </row>
    <row r="78" spans="1:56" ht="27.75" customHeight="1" x14ac:dyDescent="0.45">
      <c r="A78" s="3">
        <v>45857</v>
      </c>
      <c r="B78" s="14" t="s">
        <v>381</v>
      </c>
      <c r="C78" s="9" t="s">
        <v>142</v>
      </c>
      <c r="D78" s="13" t="s">
        <v>258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296</v>
      </c>
      <c r="C79" s="9" t="s">
        <v>79</v>
      </c>
      <c r="D79" s="13" t="s">
        <v>234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335</v>
      </c>
      <c r="C80" s="9" t="s">
        <v>79</v>
      </c>
      <c r="D80" s="13" t="s">
        <v>334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3000</v>
      </c>
      <c r="W80" s="10">
        <v>0</v>
      </c>
      <c r="X80" s="10">
        <v>3841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463</v>
      </c>
      <c r="C81" s="9" t="s">
        <v>79</v>
      </c>
      <c r="D81" s="13" t="s">
        <v>464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465</v>
      </c>
      <c r="C82" s="9" t="s">
        <v>79</v>
      </c>
      <c r="D82" s="13" t="s">
        <v>466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2631</v>
      </c>
      <c r="W82" s="10">
        <v>369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473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10000</v>
      </c>
      <c r="W84" s="10">
        <v>20000</v>
      </c>
      <c r="X84" s="10">
        <v>24370</v>
      </c>
      <c r="Y84" s="10">
        <v>5911.5</v>
      </c>
      <c r="Z84" s="9" t="s">
        <v>80</v>
      </c>
      <c r="AA84" s="8">
        <v>6358.9414350000006</v>
      </c>
      <c r="AB84" s="8">
        <v>6358.9414350000006</v>
      </c>
      <c r="AC84" s="8">
        <v>0</v>
      </c>
      <c r="AD84" s="8">
        <v>0</v>
      </c>
      <c r="AE84" s="8">
        <v>6358.9414350000006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473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473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45873</v>
      </c>
      <c r="B87" s="14" t="s">
        <v>495</v>
      </c>
      <c r="C87" s="9" t="s">
        <v>300</v>
      </c>
      <c r="D87" s="13" t="s">
        <v>486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1503</v>
      </c>
      <c r="AC87" s="8">
        <v>9253.9000000000015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699.18355555555559</v>
      </c>
    </row>
    <row r="88" spans="1:56" ht="27.75" customHeight="1" x14ac:dyDescent="0.45">
      <c r="A88" s="3">
        <v>45873</v>
      </c>
      <c r="B88" s="14" t="s">
        <v>495</v>
      </c>
      <c r="C88" s="9" t="s">
        <v>300</v>
      </c>
      <c r="D88" s="13" t="s">
        <v>487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496</v>
      </c>
      <c r="C89" s="9" t="s">
        <v>300</v>
      </c>
      <c r="D89" s="13" t="s">
        <v>488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496</v>
      </c>
      <c r="C90" s="9" t="s">
        <v>300</v>
      </c>
      <c r="D90" s="13" t="s">
        <v>489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286</v>
      </c>
      <c r="C93" s="9" t="s">
        <v>142</v>
      </c>
      <c r="D93" s="13" t="s">
        <v>239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117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313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>
        <v>45873</v>
      </c>
      <c r="B96" s="14" t="s">
        <v>497</v>
      </c>
      <c r="C96" s="9" t="s">
        <v>108</v>
      </c>
      <c r="D96" s="13" t="s">
        <v>498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>
        <v>45873</v>
      </c>
      <c r="B97" s="14" t="s">
        <v>500</v>
      </c>
      <c r="C97" s="9" t="s">
        <v>108</v>
      </c>
      <c r="D97" s="13" t="s">
        <v>501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 t="s">
        <v>499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333.54151111111111</v>
      </c>
    </row>
    <row r="98" spans="1:56" ht="27.75" customHeight="1" x14ac:dyDescent="0.45">
      <c r="A98" s="3">
        <v>45873</v>
      </c>
      <c r="B98" s="14" t="s">
        <v>502</v>
      </c>
      <c r="C98" s="9" t="s">
        <v>108</v>
      </c>
      <c r="D98" s="13" t="s">
        <v>503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499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333.54151111111111</v>
      </c>
    </row>
    <row r="99" spans="1:56" ht="27.75" customHeight="1" x14ac:dyDescent="0.45">
      <c r="A99" s="3">
        <v>45873</v>
      </c>
      <c r="B99" s="14" t="s">
        <v>504</v>
      </c>
      <c r="C99" s="9" t="s">
        <v>108</v>
      </c>
      <c r="D99" s="13" t="s">
        <v>505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 t="s">
        <v>499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333.54151111111111</v>
      </c>
    </row>
    <row r="100" spans="1:56" ht="27.75" customHeight="1" x14ac:dyDescent="0.45">
      <c r="A100" s="3" t="s">
        <v>136</v>
      </c>
      <c r="B100" s="14" t="s">
        <v>136</v>
      </c>
      <c r="C100" s="9" t="s">
        <v>142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>
        <v>45899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45899</v>
      </c>
      <c r="AK100" s="3">
        <v>45895</v>
      </c>
      <c r="AL100" s="3">
        <v>45888</v>
      </c>
      <c r="AM100" s="3">
        <v>45896</v>
      </c>
      <c r="AN100" s="3">
        <v>45897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7916.333333333333</v>
      </c>
    </row>
    <row r="101" spans="1:56" ht="27.75" customHeight="1" x14ac:dyDescent="0.45">
      <c r="A101" s="3" t="s">
        <v>136</v>
      </c>
      <c r="B101" s="14" t="s">
        <v>136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45899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45899</v>
      </c>
      <c r="AK101" s="3">
        <v>45895</v>
      </c>
      <c r="AL101" s="3">
        <v>45888</v>
      </c>
      <c r="AM101" s="3">
        <v>45896</v>
      </c>
      <c r="AN101" s="3">
        <v>45897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1667.7075555555555</v>
      </c>
    </row>
    <row r="102" spans="1:56" ht="27.75" customHeight="1" x14ac:dyDescent="0.45">
      <c r="A102" s="3" t="s">
        <v>136</v>
      </c>
      <c r="B102" s="14" t="s">
        <v>136</v>
      </c>
      <c r="C102" s="9" t="s">
        <v>97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45899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45899</v>
      </c>
      <c r="AK102" s="3">
        <v>45895</v>
      </c>
      <c r="AL102" s="3">
        <v>45888</v>
      </c>
      <c r="AM102" s="3">
        <v>45896</v>
      </c>
      <c r="AN102" s="3">
        <v>45897</v>
      </c>
      <c r="AO102" s="3">
        <v>45898</v>
      </c>
      <c r="AP102" s="3">
        <v>45894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1625.4871111111113</v>
      </c>
    </row>
    <row r="103" spans="1:56" ht="27.75" customHeight="1" x14ac:dyDescent="0.45">
      <c r="A103" s="3" t="s">
        <v>136</v>
      </c>
      <c r="B103" s="14" t="s">
        <v>136</v>
      </c>
      <c r="C103" s="9" t="s">
        <v>305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80</v>
      </c>
      <c r="AA103" s="8">
        <v>110363</v>
      </c>
      <c r="AB103" s="8">
        <v>0</v>
      </c>
      <c r="AC103" s="8">
        <v>110363</v>
      </c>
      <c r="AD103" s="8">
        <v>0</v>
      </c>
      <c r="AE103" s="8">
        <v>110363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8338.5377777777776</v>
      </c>
    </row>
    <row r="104" spans="1:56" ht="27.75" customHeight="1" x14ac:dyDescent="0.45">
      <c r="A104" s="3">
        <v>45825</v>
      </c>
      <c r="B104" s="14" t="s">
        <v>303</v>
      </c>
      <c r="C104" s="9" t="s">
        <v>142</v>
      </c>
      <c r="D104" s="13" t="s">
        <v>277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205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127</v>
      </c>
      <c r="V104" s="10">
        <v>0</v>
      </c>
      <c r="W104" s="10">
        <v>127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45825</v>
      </c>
      <c r="B105" s="14" t="s">
        <v>304</v>
      </c>
      <c r="C105" s="9" t="s">
        <v>142</v>
      </c>
      <c r="D105" s="13" t="s">
        <v>259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267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894</v>
      </c>
      <c r="V105" s="10">
        <v>525</v>
      </c>
      <c r="W105" s="10">
        <v>369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285</v>
      </c>
      <c r="C106" s="9" t="s">
        <v>142</v>
      </c>
      <c r="D106" s="13" t="s">
        <v>148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3360</v>
      </c>
      <c r="V106" s="10">
        <v>0</v>
      </c>
      <c r="W106" s="10">
        <v>3360</v>
      </c>
      <c r="X106" s="10">
        <v>35200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279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281</v>
      </c>
      <c r="C107" s="9" t="s">
        <v>142</v>
      </c>
      <c r="D107" s="13" t="s">
        <v>276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366</v>
      </c>
      <c r="V107" s="10">
        <v>0</v>
      </c>
      <c r="W107" s="10">
        <v>366</v>
      </c>
      <c r="X107" s="10">
        <v>5113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283</v>
      </c>
      <c r="C108" s="9" t="s">
        <v>142</v>
      </c>
      <c r="D108" s="13" t="s">
        <v>278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302</v>
      </c>
      <c r="V108" s="10">
        <v>0</v>
      </c>
      <c r="W108" s="10">
        <v>302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45796</v>
      </c>
      <c r="B109" s="14" t="s">
        <v>284</v>
      </c>
      <c r="C109" s="9" t="s">
        <v>142</v>
      </c>
      <c r="D109" s="13" t="s">
        <v>132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1200</v>
      </c>
      <c r="V109" s="10">
        <v>0</v>
      </c>
      <c r="W109" s="10">
        <v>1200</v>
      </c>
      <c r="X109" s="10">
        <v>10700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45850</v>
      </c>
      <c r="B110" s="14" t="s">
        <v>336</v>
      </c>
      <c r="C110" s="9" t="s">
        <v>108</v>
      </c>
      <c r="D110" s="13" t="s">
        <v>337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250.15613333333337</v>
      </c>
    </row>
    <row r="111" spans="1:56" ht="27.75" customHeight="1" x14ac:dyDescent="0.45">
      <c r="A111" s="3">
        <v>45782</v>
      </c>
      <c r="B111" s="14" t="s">
        <v>274</v>
      </c>
      <c r="C111" s="9" t="s">
        <v>79</v>
      </c>
      <c r="D111" s="13" t="s">
        <v>264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11036.3</v>
      </c>
      <c r="AB111" s="8">
        <v>0</v>
      </c>
      <c r="AC111" s="8">
        <v>11036.3</v>
      </c>
      <c r="AD111" s="8">
        <v>0</v>
      </c>
      <c r="AE111" s="8">
        <v>11036.3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833.85377777777774</v>
      </c>
    </row>
    <row r="112" spans="1:56" ht="27.75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45850</v>
      </c>
      <c r="B113" s="14" t="s">
        <v>340</v>
      </c>
      <c r="C113" s="9" t="s">
        <v>108</v>
      </c>
      <c r="D113" s="13" t="s">
        <v>309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80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333.54151111111111</v>
      </c>
    </row>
    <row r="114" spans="1:56" ht="27.75" customHeight="1" x14ac:dyDescent="0.45">
      <c r="A114" s="3">
        <v>45798</v>
      </c>
      <c r="B114" s="14" t="s">
        <v>293</v>
      </c>
      <c r="C114" s="9" t="s">
        <v>108</v>
      </c>
      <c r="D114" s="13" t="s">
        <v>291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416.92688888888887</v>
      </c>
    </row>
    <row r="115" spans="1:56" ht="27.75" customHeight="1" x14ac:dyDescent="0.45">
      <c r="A115" s="3">
        <v>45674</v>
      </c>
      <c r="B115" s="14" t="s">
        <v>241</v>
      </c>
      <c r="C115" s="9" t="s">
        <v>142</v>
      </c>
      <c r="D115" s="13" t="s">
        <v>240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205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204</v>
      </c>
      <c r="C116" s="9" t="s">
        <v>142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262</v>
      </c>
      <c r="C119" s="9" t="s">
        <v>108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265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119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236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195</v>
      </c>
      <c r="C123" s="9" t="s">
        <v>108</v>
      </c>
      <c r="D123" s="13" t="s">
        <v>196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388007.95588500012</v>
      </c>
      <c r="AB124" s="8">
        <v>13240.391435000001</v>
      </c>
      <c r="AC124" s="8">
        <v>374767.56445000006</v>
      </c>
      <c r="AD124" s="8">
        <v>0</v>
      </c>
      <c r="AE124" s="8">
        <v>388007.95588500012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45875</v>
      </c>
      <c r="B125" s="14" t="s">
        <v>506</v>
      </c>
      <c r="C125" s="9" t="s">
        <v>97</v>
      </c>
      <c r="D125" s="13" t="s">
        <v>59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45882</v>
      </c>
      <c r="U125" s="11">
        <v>30000</v>
      </c>
      <c r="V125" s="10">
        <v>6000</v>
      </c>
      <c r="W125" s="10">
        <v>24000</v>
      </c>
      <c r="X125" s="10">
        <v>0</v>
      </c>
      <c r="Y125" s="10">
        <v>0</v>
      </c>
      <c r="Z125" s="9" t="s">
        <v>306</v>
      </c>
      <c r="AA125" s="8">
        <v>25816.560000000001</v>
      </c>
      <c r="AB125" s="8">
        <v>25816.560000000001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77</v>
      </c>
      <c r="AI125" s="1">
        <v>1</v>
      </c>
      <c r="AJ125" s="3">
        <v>45882</v>
      </c>
      <c r="AK125" s="3">
        <v>0</v>
      </c>
      <c r="AL125" s="3">
        <v>0</v>
      </c>
      <c r="AM125" s="3">
        <v>0</v>
      </c>
      <c r="AN125" s="3">
        <v>0</v>
      </c>
      <c r="AO125" s="3">
        <v>45881</v>
      </c>
      <c r="AP125" s="3">
        <v>45877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305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307</v>
      </c>
      <c r="BD126" s="56">
        <v>8914.2570000000014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306</v>
      </c>
      <c r="AA127" s="8">
        <v>138973.56000000003</v>
      </c>
      <c r="AB127" s="8">
        <v>25816.560000000001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308</v>
      </c>
      <c r="BD127" s="56">
        <v>0</v>
      </c>
    </row>
    <row r="128" spans="1:56" ht="27.75" customHeight="1" x14ac:dyDescent="0.45">
      <c r="A128" s="3">
        <v>45857</v>
      </c>
      <c r="B128" s="14" t="s">
        <v>384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45876</v>
      </c>
      <c r="U128" s="11">
        <v>27120</v>
      </c>
      <c r="V128" s="10">
        <v>25440</v>
      </c>
      <c r="W128" s="10">
        <v>1680</v>
      </c>
      <c r="X128" s="10">
        <v>152931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45876</v>
      </c>
      <c r="AK128" s="3">
        <v>0</v>
      </c>
      <c r="AL128" s="3">
        <v>45867</v>
      </c>
      <c r="AM128" s="3">
        <v>45874</v>
      </c>
      <c r="AN128" s="3">
        <v>45875</v>
      </c>
      <c r="AO128" s="3">
        <v>45875</v>
      </c>
      <c r="AP128" s="3">
        <v>45871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390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10000</v>
      </c>
      <c r="W129" s="10">
        <v>114000</v>
      </c>
      <c r="X129" s="10">
        <v>69035</v>
      </c>
      <c r="Y129" s="10">
        <v>57713.25</v>
      </c>
      <c r="Z129" s="9" t="s">
        <v>81</v>
      </c>
      <c r="AA129" s="8">
        <v>62081.565892500003</v>
      </c>
      <c r="AB129" s="8">
        <v>62081.565892500003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117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273</v>
      </c>
      <c r="AG135" s="1" t="s">
        <v>61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14764</v>
      </c>
      <c r="AC136" s="8">
        <v>6749.8000000000029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515.98471111111132</v>
      </c>
    </row>
    <row r="137" spans="1:56" ht="27.75" customHeight="1" x14ac:dyDescent="0.45">
      <c r="A137" s="3">
        <v>45874</v>
      </c>
      <c r="B137" s="14" t="s">
        <v>129</v>
      </c>
      <c r="C137" s="9" t="s">
        <v>142</v>
      </c>
      <c r="D137" s="13" t="s">
        <v>302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45888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81</v>
      </c>
      <c r="AA137" s="8">
        <v>31432.500000000004</v>
      </c>
      <c r="AB137" s="8">
        <v>0</v>
      </c>
      <c r="AC137" s="8">
        <v>31432.500000000004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45888</v>
      </c>
      <c r="AK137" s="3">
        <v>0</v>
      </c>
      <c r="AL137" s="3">
        <v>45879</v>
      </c>
      <c r="AM137" s="3">
        <v>45886</v>
      </c>
      <c r="AN137" s="3">
        <v>45887</v>
      </c>
      <c r="AO137" s="3">
        <v>45887</v>
      </c>
      <c r="AP137" s="3">
        <v>45883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2402.84</v>
      </c>
    </row>
    <row r="138" spans="1:56" ht="27.75" customHeight="1" x14ac:dyDescent="0.45">
      <c r="A138" s="3" t="s">
        <v>136</v>
      </c>
      <c r="B138" s="14" t="s">
        <v>136</v>
      </c>
      <c r="C138" s="9" t="s">
        <v>142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205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109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220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13616.093333333334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364140.90589250001</v>
      </c>
      <c r="AB139" s="8">
        <v>147841.10589250003</v>
      </c>
      <c r="AC139" s="8">
        <v>216299.8</v>
      </c>
      <c r="AD139" s="8">
        <v>0</v>
      </c>
      <c r="AE139" s="8">
        <v>0</v>
      </c>
      <c r="AF139" s="8" t="s">
        <v>58</v>
      </c>
      <c r="AG139" s="1" t="s">
        <v>116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0</v>
      </c>
      <c r="B140" s="14" t="s">
        <v>129</v>
      </c>
      <c r="C140" s="9" t="s">
        <v>214</v>
      </c>
      <c r="D140" s="13" t="s">
        <v>507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71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131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508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131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45867</v>
      </c>
      <c r="B142" s="14" t="s">
        <v>437</v>
      </c>
      <c r="C142" s="9" t="s">
        <v>411</v>
      </c>
      <c r="D142" s="13" t="s">
        <v>438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45876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45876</v>
      </c>
      <c r="AK142" s="3">
        <v>45872</v>
      </c>
      <c r="AL142" s="3">
        <v>45866</v>
      </c>
      <c r="AM142" s="3">
        <v>45873</v>
      </c>
      <c r="AN142" s="3">
        <v>45874</v>
      </c>
      <c r="AO142" s="3">
        <v>45874</v>
      </c>
      <c r="AP142" s="3">
        <v>45871</v>
      </c>
      <c r="AQ142" s="3">
        <v>45875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509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45867</v>
      </c>
      <c r="B143" s="14" t="s">
        <v>437</v>
      </c>
      <c r="C143" s="9" t="s">
        <v>411</v>
      </c>
      <c r="D143" s="13" t="s">
        <v>439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45876</v>
      </c>
      <c r="U143" s="11">
        <v>10000</v>
      </c>
      <c r="V143" s="10">
        <v>10000</v>
      </c>
      <c r="W143" s="10">
        <v>0</v>
      </c>
      <c r="X143" s="10">
        <v>10500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45876</v>
      </c>
      <c r="AK143" s="3">
        <v>45872</v>
      </c>
      <c r="AL143" s="3">
        <v>45866</v>
      </c>
      <c r="AM143" s="3">
        <v>45873</v>
      </c>
      <c r="AN143" s="3">
        <v>45874</v>
      </c>
      <c r="AO143" s="3">
        <v>45874</v>
      </c>
      <c r="AP143" s="3">
        <v>45871</v>
      </c>
      <c r="AQ143" s="3">
        <v>45875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509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45867</v>
      </c>
      <c r="B144" s="14" t="s">
        <v>440</v>
      </c>
      <c r="C144" s="9" t="s">
        <v>325</v>
      </c>
      <c r="D144" s="13" t="s">
        <v>441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71</v>
      </c>
      <c r="T144" s="12">
        <v>45876</v>
      </c>
      <c r="U144" s="11">
        <v>5000</v>
      </c>
      <c r="V144" s="10">
        <v>5000</v>
      </c>
      <c r="W144" s="10">
        <v>0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45876</v>
      </c>
      <c r="AK144" s="3">
        <v>45872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45871</v>
      </c>
      <c r="AQ144" s="3">
        <v>45875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509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448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45869</v>
      </c>
      <c r="B146" s="14" t="s">
        <v>468</v>
      </c>
      <c r="C146" s="9" t="s">
        <v>112</v>
      </c>
      <c r="D146" s="13" t="s">
        <v>450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5378.4500000000007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449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451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121</v>
      </c>
      <c r="AA147" s="8">
        <v>5378.4500000000007</v>
      </c>
      <c r="AB147" s="8">
        <v>5378.4500000000007</v>
      </c>
      <c r="AC147" s="8">
        <v>0</v>
      </c>
      <c r="AD147" s="8">
        <v>0</v>
      </c>
      <c r="AE147" s="8">
        <v>5378.4500000000007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452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45870</v>
      </c>
      <c r="B150" s="14" t="s">
        <v>474</v>
      </c>
      <c r="C150" s="9" t="s">
        <v>79</v>
      </c>
      <c r="D150" s="13" t="s">
        <v>475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45882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45882</v>
      </c>
      <c r="AK150" s="3">
        <v>45878</v>
      </c>
      <c r="AL150" s="3">
        <v>45872</v>
      </c>
      <c r="AM150" s="3">
        <v>45879</v>
      </c>
      <c r="AN150" s="3">
        <v>45880</v>
      </c>
      <c r="AO150" s="3">
        <v>45880</v>
      </c>
      <c r="AP150" s="3">
        <v>45877</v>
      </c>
      <c r="AQ150" s="3">
        <v>45881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45870</v>
      </c>
      <c r="B151" s="14" t="s">
        <v>476</v>
      </c>
      <c r="C151" s="9" t="s">
        <v>79</v>
      </c>
      <c r="D151" s="13" t="s">
        <v>477</v>
      </c>
      <c r="E151" s="9">
        <v>21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67</v>
      </c>
      <c r="T151" s="12">
        <v>45882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>
        <v>45882</v>
      </c>
      <c r="AK151" s="3">
        <v>45878</v>
      </c>
      <c r="AL151" s="3">
        <v>45872</v>
      </c>
      <c r="AM151" s="3">
        <v>45879</v>
      </c>
      <c r="AN151" s="3">
        <v>45880</v>
      </c>
      <c r="AO151" s="3">
        <v>45880</v>
      </c>
      <c r="AP151" s="3">
        <v>45877</v>
      </c>
      <c r="AQ151" s="3">
        <v>45881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45871</v>
      </c>
      <c r="B152" s="14" t="s">
        <v>480</v>
      </c>
      <c r="C152" s="9" t="s">
        <v>79</v>
      </c>
      <c r="D152" s="13" t="s">
        <v>481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125.37760730879998</v>
      </c>
      <c r="Q152" s="10">
        <v>0</v>
      </c>
      <c r="R152" s="10">
        <v>125.37760730879998</v>
      </c>
      <c r="S152" s="9" t="s">
        <v>67</v>
      </c>
      <c r="T152" s="12">
        <v>45882</v>
      </c>
      <c r="U152" s="11">
        <v>5500</v>
      </c>
      <c r="V152" s="10">
        <v>0</v>
      </c>
      <c r="W152" s="10">
        <v>5500</v>
      </c>
      <c r="X152" s="10">
        <v>0</v>
      </c>
      <c r="Y152" s="10">
        <v>5775</v>
      </c>
      <c r="Z152" s="9" t="s">
        <v>121</v>
      </c>
      <c r="AA152" s="8">
        <v>6377.3050000000003</v>
      </c>
      <c r="AB152" s="8">
        <v>6377.3050000000003</v>
      </c>
      <c r="AC152" s="8">
        <v>0</v>
      </c>
      <c r="AD152" s="8">
        <v>6377.3050000000003</v>
      </c>
      <c r="AE152" s="8">
        <v>0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45882</v>
      </c>
      <c r="AK152" s="3">
        <v>45878</v>
      </c>
      <c r="AL152" s="3">
        <v>45872</v>
      </c>
      <c r="AM152" s="3">
        <v>45879</v>
      </c>
      <c r="AN152" s="3">
        <v>45880</v>
      </c>
      <c r="AO152" s="3">
        <v>45880</v>
      </c>
      <c r="AP152" s="3">
        <v>45877</v>
      </c>
      <c r="AQ152" s="3">
        <v>45881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45874</v>
      </c>
      <c r="B153" s="14" t="s">
        <v>510</v>
      </c>
      <c r="C153" s="9" t="s">
        <v>108</v>
      </c>
      <c r="D153" s="13" t="s">
        <v>511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>
        <v>45883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45882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 t="s">
        <v>136</v>
      </c>
      <c r="B154" s="14" t="s">
        <v>136</v>
      </c>
      <c r="C154" s="9" t="s">
        <v>411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45899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121</v>
      </c>
      <c r="AA154" s="8">
        <v>21513.800000000003</v>
      </c>
      <c r="AB154" s="8">
        <v>21513.800000000003</v>
      </c>
      <c r="AC154" s="8">
        <v>0</v>
      </c>
      <c r="AD154" s="8">
        <v>0</v>
      </c>
      <c r="AE154" s="8">
        <v>21513.800000000003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45898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112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45899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121</v>
      </c>
      <c r="AA155" s="8">
        <v>107569.00000000001</v>
      </c>
      <c r="AB155" s="8">
        <v>107569.00000000001</v>
      </c>
      <c r="AC155" s="8">
        <v>0</v>
      </c>
      <c r="AD155" s="8">
        <v>0</v>
      </c>
      <c r="AE155" s="8">
        <v>107569.00000000001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45899</v>
      </c>
      <c r="AK155" s="3">
        <v>45895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>
        <v>45899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121</v>
      </c>
      <c r="AA156" s="8">
        <v>10756.900000000001</v>
      </c>
      <c r="AB156" s="8">
        <v>10590</v>
      </c>
      <c r="AC156" s="8">
        <v>166.90000000000146</v>
      </c>
      <c r="AD156" s="8">
        <v>0</v>
      </c>
      <c r="AE156" s="8">
        <v>10756.900000000001</v>
      </c>
      <c r="AF156" s="8">
        <v>0</v>
      </c>
      <c r="AG156" s="1" t="s">
        <v>117</v>
      </c>
      <c r="AH156" s="1" t="s">
        <v>68</v>
      </c>
      <c r="AI156" s="1">
        <v>4</v>
      </c>
      <c r="AJ156" s="3">
        <v>45899</v>
      </c>
      <c r="AK156" s="3">
        <v>45895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12.002335333333438</v>
      </c>
    </row>
    <row r="157" spans="1:56" ht="27.75" customHeight="1" x14ac:dyDescent="0.45">
      <c r="A157" s="3">
        <v>45854</v>
      </c>
      <c r="B157" s="14" t="s">
        <v>368</v>
      </c>
      <c r="C157" s="9" t="s">
        <v>79</v>
      </c>
      <c r="D157" s="13" t="s">
        <v>369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45854</v>
      </c>
      <c r="B158" s="14" t="s">
        <v>370</v>
      </c>
      <c r="C158" s="9" t="s">
        <v>79</v>
      </c>
      <c r="D158" s="13" t="s">
        <v>371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121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238.09713619999999</v>
      </c>
    </row>
    <row r="159" spans="1:56" ht="27.75" customHeight="1" x14ac:dyDescent="0.45">
      <c r="A159" s="3">
        <v>45826</v>
      </c>
      <c r="B159" s="14" t="s">
        <v>310</v>
      </c>
      <c r="C159" s="9" t="s">
        <v>108</v>
      </c>
      <c r="D159" s="13" t="s">
        <v>292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121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597.62381186199991</v>
      </c>
    </row>
    <row r="160" spans="1:56" ht="27.75" customHeight="1" x14ac:dyDescent="0.45">
      <c r="A160" s="3">
        <v>45628</v>
      </c>
      <c r="B160" s="14" t="s">
        <v>209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121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230</v>
      </c>
      <c r="AZ160" s="2">
        <v>0</v>
      </c>
      <c r="BA160" s="2">
        <v>0</v>
      </c>
      <c r="BB160" s="2">
        <v>0</v>
      </c>
      <c r="BC160" s="1" t="s">
        <v>122</v>
      </c>
      <c r="BD160" s="56">
        <v>618.85162826666658</v>
      </c>
    </row>
    <row r="161" spans="1:56" ht="27.75" customHeight="1" x14ac:dyDescent="0.45">
      <c r="A161" s="3">
        <v>45631</v>
      </c>
      <c r="B161" s="14" t="s">
        <v>212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231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customHeight="1" x14ac:dyDescent="0.45">
      <c r="A162" s="3">
        <v>45631</v>
      </c>
      <c r="B162" s="14" t="s">
        <v>213</v>
      </c>
      <c r="C162" s="9" t="s">
        <v>110</v>
      </c>
      <c r="D162" s="13" t="s">
        <v>147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121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232</v>
      </c>
      <c r="AZ162" s="2">
        <v>0</v>
      </c>
      <c r="BA162" s="2">
        <v>0</v>
      </c>
      <c r="BB162" s="2">
        <v>0</v>
      </c>
      <c r="BC162" s="1" t="s">
        <v>122</v>
      </c>
      <c r="BD162" s="56">
        <v>1237.7032565333332</v>
      </c>
    </row>
    <row r="163" spans="1:56" ht="27.75" customHeight="1" x14ac:dyDescent="0.45">
      <c r="A163" s="3">
        <v>45066</v>
      </c>
      <c r="B163" s="14" t="s">
        <v>127</v>
      </c>
      <c r="C163" s="9" t="s">
        <v>79</v>
      </c>
      <c r="D163" s="13" t="s">
        <v>126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121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396.82856033333326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121</v>
      </c>
      <c r="AA164" s="8">
        <v>257444.32890000002</v>
      </c>
      <c r="AB164" s="8">
        <v>190488.67500000005</v>
      </c>
      <c r="AC164" s="8">
        <v>66955.653900000005</v>
      </c>
      <c r="AD164" s="8">
        <v>13166.725</v>
      </c>
      <c r="AE164" s="8">
        <v>244277.60390000005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45">
      <c r="A165" s="3">
        <v>45860</v>
      </c>
      <c r="B165" s="14" t="s">
        <v>406</v>
      </c>
      <c r="C165" s="9" t="s">
        <v>407</v>
      </c>
      <c r="D165" s="13" t="s">
        <v>416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0</v>
      </c>
      <c r="B166" s="14" t="s">
        <v>129</v>
      </c>
      <c r="C166" s="9" t="s">
        <v>407</v>
      </c>
      <c r="D166" s="13" t="s">
        <v>512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0</v>
      </c>
      <c r="B167" s="14" t="s">
        <v>129</v>
      </c>
      <c r="C167" s="9" t="s">
        <v>407</v>
      </c>
      <c r="D167" s="13" t="s">
        <v>513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116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229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45899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21613</v>
      </c>
      <c r="AC168" s="8">
        <v>8143.1000000000022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74</v>
      </c>
      <c r="AI168" s="1">
        <v>2</v>
      </c>
      <c r="AJ168" s="3">
        <v>45899</v>
      </c>
      <c r="AK168" s="3">
        <v>0</v>
      </c>
      <c r="AL168" s="3">
        <v>45890</v>
      </c>
      <c r="AM168" s="3">
        <v>45897</v>
      </c>
      <c r="AN168" s="3">
        <v>45898</v>
      </c>
      <c r="AO168" s="3">
        <v>45898</v>
      </c>
      <c r="AP168" s="3">
        <v>45894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608.69672500000013</v>
      </c>
    </row>
    <row r="169" spans="1:56" ht="27.75" customHeight="1" x14ac:dyDescent="0.45">
      <c r="A169" s="3" t="s">
        <v>136</v>
      </c>
      <c r="B169" s="14" t="s">
        <v>136</v>
      </c>
      <c r="C169" s="9" t="s">
        <v>235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37</v>
      </c>
      <c r="O169" s="9">
        <v>50</v>
      </c>
      <c r="P169" s="10">
        <v>821.54158271999995</v>
      </c>
      <c r="Q169" s="10">
        <v>0</v>
      </c>
      <c r="R169" s="10">
        <v>821.54158271999995</v>
      </c>
      <c r="S169" s="9" t="s">
        <v>124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0</v>
      </c>
      <c r="AC169" s="8">
        <v>29756.100000000002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72</v>
      </c>
      <c r="AI169" s="1">
        <v>3</v>
      </c>
      <c r="AJ169" s="3">
        <v>45899</v>
      </c>
      <c r="AK169" s="3">
        <v>0</v>
      </c>
      <c r="AL169" s="3">
        <v>45889</v>
      </c>
      <c r="AM169" s="3">
        <v>45896</v>
      </c>
      <c r="AN169" s="3">
        <v>45897</v>
      </c>
      <c r="AO169" s="3">
        <v>45897</v>
      </c>
      <c r="AP169" s="3">
        <v>45894</v>
      </c>
      <c r="AQ169" s="3">
        <v>45898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2224.2684750000003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83</v>
      </c>
      <c r="AA170" s="8">
        <v>76066.650000000009</v>
      </c>
      <c r="AB170" s="8">
        <v>38167.449999999997</v>
      </c>
      <c r="AC170" s="8">
        <v>37899.200000000004</v>
      </c>
      <c r="AD170" s="8">
        <v>1715</v>
      </c>
      <c r="AE170" s="8">
        <v>14839.449999999999</v>
      </c>
      <c r="AF170" s="8" t="s">
        <v>58</v>
      </c>
      <c r="AG170" s="1" t="s">
        <v>61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45874</v>
      </c>
      <c r="B171" s="14" t="s">
        <v>514</v>
      </c>
      <c r="C171" s="9" t="s">
        <v>515</v>
      </c>
      <c r="D171" s="13" t="s">
        <v>492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181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45889</v>
      </c>
      <c r="AK171" s="3">
        <v>0</v>
      </c>
      <c r="AL171" s="3">
        <v>45880</v>
      </c>
      <c r="AM171" s="3">
        <v>45887</v>
      </c>
      <c r="AN171" s="3">
        <v>45888</v>
      </c>
      <c r="AO171" s="3">
        <v>45888</v>
      </c>
      <c r="AP171" s="3">
        <v>45884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800.41704844444439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181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0</v>
      </c>
    </row>
    <row r="173" spans="1:56" ht="27.75" customHeight="1" x14ac:dyDescent="0.45">
      <c r="A173" s="3" t="s">
        <v>136</v>
      </c>
      <c r="B173" s="14" t="s">
        <v>136</v>
      </c>
      <c r="C173" s="9" t="s">
        <v>229</v>
      </c>
      <c r="D173" s="13" t="s">
        <v>61</v>
      </c>
      <c r="E173" s="9">
        <v>23</v>
      </c>
      <c r="F173" s="9">
        <v>34</v>
      </c>
      <c r="G173" s="9" t="s">
        <v>343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344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343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344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58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>
        <v>45727</v>
      </c>
      <c r="B175" s="14" t="s">
        <v>260</v>
      </c>
      <c r="C175" s="9" t="s">
        <v>112</v>
      </c>
      <c r="D175" s="13" t="s">
        <v>59</v>
      </c>
      <c r="E175" s="9">
        <v>23</v>
      </c>
      <c r="F175" s="9">
        <v>40</v>
      </c>
      <c r="G175" s="9" t="s">
        <v>60</v>
      </c>
      <c r="H175" s="9" t="s">
        <v>66</v>
      </c>
      <c r="I175" s="9">
        <v>125</v>
      </c>
      <c r="J175" s="9" t="s">
        <v>57</v>
      </c>
      <c r="K175" s="9">
        <v>5</v>
      </c>
      <c r="L175" s="9" t="s">
        <v>205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</v>
      </c>
      <c r="V175" s="10">
        <v>0</v>
      </c>
      <c r="W175" s="10">
        <v>1000</v>
      </c>
      <c r="X175" s="10">
        <v>0</v>
      </c>
      <c r="Y175" s="10">
        <v>0</v>
      </c>
      <c r="Z175" s="9" t="s">
        <v>224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226</v>
      </c>
      <c r="AG175" s="1" t="s">
        <v>116</v>
      </c>
      <c r="AH175" s="1" t="s">
        <v>149</v>
      </c>
      <c r="AI175" s="1">
        <v>2</v>
      </c>
      <c r="AJ175" s="3" t="s">
        <v>63</v>
      </c>
      <c r="AK175" s="3" t="e">
        <v>#VALUE!</v>
      </c>
      <c r="AL175" s="3">
        <v>0</v>
      </c>
      <c r="AM175" s="3">
        <v>0</v>
      </c>
      <c r="AN175" s="3">
        <v>0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224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225</v>
      </c>
      <c r="BD176" s="56">
        <v>0</v>
      </c>
    </row>
    <row r="177" spans="1:56" ht="27.75" customHeight="1" x14ac:dyDescent="0.45">
      <c r="A177" s="3">
        <v>45601</v>
      </c>
      <c r="B177" s="14" t="s">
        <v>202</v>
      </c>
      <c r="C177" s="9" t="s">
        <v>93</v>
      </c>
      <c r="D177" s="13" t="s">
        <v>145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902.91416629708795</v>
      </c>
      <c r="Q177" s="10">
        <v>0</v>
      </c>
      <c r="R177" s="10">
        <v>902.91416629708795</v>
      </c>
      <c r="S177" s="9" t="s">
        <v>385</v>
      </c>
      <c r="T177" s="12">
        <v>45883</v>
      </c>
      <c r="U177" s="11">
        <v>50000</v>
      </c>
      <c r="V177" s="10">
        <v>22274</v>
      </c>
      <c r="W177" s="10">
        <v>27726</v>
      </c>
      <c r="X177" s="10">
        <v>0</v>
      </c>
      <c r="Y177" s="10">
        <v>29112.300000000003</v>
      </c>
      <c r="Z177" s="9" t="s">
        <v>99</v>
      </c>
      <c r="AA177" s="8">
        <v>29824.58094</v>
      </c>
      <c r="AB177" s="8">
        <v>29824.58094</v>
      </c>
      <c r="AC177" s="8">
        <v>0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72</v>
      </c>
      <c r="AI177" s="1">
        <v>3</v>
      </c>
      <c r="AJ177" s="3">
        <v>45883</v>
      </c>
      <c r="AK177" s="3">
        <v>0</v>
      </c>
      <c r="AL177" s="3">
        <v>45873</v>
      </c>
      <c r="AM177" s="3">
        <v>45880</v>
      </c>
      <c r="AN177" s="3">
        <v>45881</v>
      </c>
      <c r="AO177" s="3">
        <v>45881</v>
      </c>
      <c r="AP177" s="3">
        <v>45878</v>
      </c>
      <c r="AQ177" s="3">
        <v>45882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478</v>
      </c>
      <c r="AZ177" s="2">
        <v>0</v>
      </c>
      <c r="BA177" s="2">
        <v>0</v>
      </c>
      <c r="BB177" s="2">
        <v>0</v>
      </c>
      <c r="BC177" s="1" t="s">
        <v>114</v>
      </c>
      <c r="BD177" s="56">
        <v>0</v>
      </c>
    </row>
    <row r="178" spans="1:56" ht="27.75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1628.2806143999999</v>
      </c>
      <c r="Q178" s="10">
        <v>0</v>
      </c>
      <c r="R178" s="10">
        <v>1628.2806143999999</v>
      </c>
      <c r="S178" s="9" t="s">
        <v>385</v>
      </c>
      <c r="T178" s="12">
        <v>45887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99</v>
      </c>
      <c r="AA178" s="8">
        <v>53784.500000000007</v>
      </c>
      <c r="AB178" s="8">
        <v>13601</v>
      </c>
      <c r="AC178" s="8">
        <v>40183.500000000007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45887</v>
      </c>
      <c r="AK178" s="3">
        <v>0</v>
      </c>
      <c r="AL178" s="3">
        <v>45877</v>
      </c>
      <c r="AM178" s="3">
        <v>45884</v>
      </c>
      <c r="AN178" s="3">
        <v>45885</v>
      </c>
      <c r="AO178" s="3">
        <v>45885</v>
      </c>
      <c r="AP178" s="3">
        <v>45882</v>
      </c>
      <c r="AQ178" s="3">
        <v>45886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479</v>
      </c>
      <c r="AZ178" s="2">
        <v>0</v>
      </c>
      <c r="BA178" s="2">
        <v>0</v>
      </c>
      <c r="BB178" s="2">
        <v>0</v>
      </c>
      <c r="BC178" s="1" t="s">
        <v>114</v>
      </c>
      <c r="BD178" s="56">
        <v>5147.6514570833342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3256.5612287999998</v>
      </c>
      <c r="Q179" s="10">
        <v>0</v>
      </c>
      <c r="R179" s="10">
        <v>3256.5612287999998</v>
      </c>
      <c r="S179" s="9" t="s">
        <v>385</v>
      </c>
      <c r="T179" s="12">
        <v>45920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99</v>
      </c>
      <c r="AA179" s="8">
        <v>107569.00000000001</v>
      </c>
      <c r="AB179" s="8">
        <v>0</v>
      </c>
      <c r="AC179" s="8">
        <v>107569.00000000001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45920</v>
      </c>
      <c r="AK179" s="3">
        <v>0</v>
      </c>
      <c r="AL179" s="3">
        <v>45910</v>
      </c>
      <c r="AM179" s="3">
        <v>45917</v>
      </c>
      <c r="AN179" s="3">
        <v>45918</v>
      </c>
      <c r="AO179" s="3">
        <v>45918</v>
      </c>
      <c r="AP179" s="3">
        <v>45915</v>
      </c>
      <c r="AQ179" s="3">
        <v>45919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114</v>
      </c>
      <c r="BD179" s="56">
        <v>13779.977343611114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11003.203948644863</v>
      </c>
      <c r="Q180" s="10">
        <v>0</v>
      </c>
      <c r="R180" s="10">
        <v>11003.203948644863</v>
      </c>
      <c r="S180" s="9" t="s">
        <v>385</v>
      </c>
      <c r="T180" s="12" t="s">
        <v>63</v>
      </c>
      <c r="U180" s="11">
        <v>337878</v>
      </c>
      <c r="V180" s="10">
        <v>0</v>
      </c>
      <c r="W180" s="10">
        <v>337878</v>
      </c>
      <c r="X180" s="10">
        <v>0</v>
      </c>
      <c r="Y180" s="10">
        <v>354771.9</v>
      </c>
      <c r="Z180" s="9" t="s">
        <v>99</v>
      </c>
      <c r="AA180" s="8">
        <v>363451.98582000006</v>
      </c>
      <c r="AB180" s="8">
        <v>0</v>
      </c>
      <c r="AC180" s="8">
        <v>363451.98582000006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46559.511849046357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99</v>
      </c>
      <c r="AA181" s="8">
        <v>554630.06676000007</v>
      </c>
      <c r="AB181" s="8">
        <v>43425.58094</v>
      </c>
      <c r="AC181" s="8">
        <v>511204.48582000006</v>
      </c>
      <c r="AD181" s="8">
        <v>0</v>
      </c>
      <c r="AE181" s="8">
        <v>0</v>
      </c>
      <c r="AF181" s="8" t="s">
        <v>58</v>
      </c>
      <c r="AG181" s="1" t="s">
        <v>116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115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186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192</v>
      </c>
      <c r="T182" s="12">
        <v>45899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1765</v>
      </c>
      <c r="AC182" s="8">
        <v>7734.6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72</v>
      </c>
      <c r="AI182" s="1">
        <v>3</v>
      </c>
      <c r="AJ182" s="3">
        <v>45899</v>
      </c>
      <c r="AK182" s="3">
        <v>0</v>
      </c>
      <c r="AL182" s="3">
        <v>45889</v>
      </c>
      <c r="AM182" s="3">
        <v>45896</v>
      </c>
      <c r="AN182" s="3">
        <v>45897</v>
      </c>
      <c r="AO182" s="3">
        <v>45897</v>
      </c>
      <c r="AP182" s="3">
        <v>45894</v>
      </c>
      <c r="AQ182" s="3">
        <v>45898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624.52598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7.75" customHeight="1" x14ac:dyDescent="0.45">
      <c r="A184" s="3">
        <v>45874</v>
      </c>
      <c r="B184" s="14" t="s">
        <v>129</v>
      </c>
      <c r="C184" s="9" t="s">
        <v>516</v>
      </c>
      <c r="D184" s="13" t="s">
        <v>517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518</v>
      </c>
      <c r="T184" s="12">
        <v>45883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12433.3</v>
      </c>
      <c r="AB184" s="8">
        <v>7202</v>
      </c>
      <c r="AC184" s="8">
        <v>5231.2999999999993</v>
      </c>
      <c r="AD184" s="8">
        <v>0</v>
      </c>
      <c r="AE184" s="8">
        <v>12433.3</v>
      </c>
      <c r="AF184" s="8" t="s">
        <v>499</v>
      </c>
      <c r="AG184" s="1" t="s">
        <v>116</v>
      </c>
      <c r="AH184" s="1" t="s">
        <v>75</v>
      </c>
      <c r="AI184" s="1">
        <v>4</v>
      </c>
      <c r="AJ184" s="3">
        <v>45883</v>
      </c>
      <c r="AK184" s="3">
        <v>45879</v>
      </c>
      <c r="AL184" s="3">
        <v>45872</v>
      </c>
      <c r="AM184" s="3">
        <v>45880</v>
      </c>
      <c r="AN184" s="3">
        <v>45881</v>
      </c>
      <c r="AO184" s="3">
        <v>45882</v>
      </c>
      <c r="AP184" s="3">
        <v>45878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 t="s">
        <v>519</v>
      </c>
      <c r="AZ184" s="2">
        <v>0</v>
      </c>
      <c r="BA184" s="2">
        <v>0</v>
      </c>
      <c r="BB184" s="2">
        <v>0</v>
      </c>
      <c r="BC184" s="1" t="s">
        <v>104</v>
      </c>
      <c r="BD184" s="56">
        <v>470.00324222222213</v>
      </c>
    </row>
    <row r="185" spans="1:56" ht="27.75" customHeight="1" x14ac:dyDescent="0.45">
      <c r="A185" s="3">
        <v>45873</v>
      </c>
      <c r="B185" s="14" t="s">
        <v>129</v>
      </c>
      <c r="C185" s="9" t="s">
        <v>140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124</v>
      </c>
      <c r="T185" s="12">
        <v>45880</v>
      </c>
      <c r="U185" s="11">
        <v>10000</v>
      </c>
      <c r="V185" s="10">
        <v>10500</v>
      </c>
      <c r="W185" s="10">
        <v>0</v>
      </c>
      <c r="X185" s="10">
        <v>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77</v>
      </c>
      <c r="AI185" s="1">
        <v>1</v>
      </c>
      <c r="AJ185" s="3">
        <v>45880</v>
      </c>
      <c r="AK185" s="3">
        <v>0</v>
      </c>
      <c r="AL185" s="3">
        <v>0</v>
      </c>
      <c r="AM185" s="3">
        <v>0</v>
      </c>
      <c r="AN185" s="3">
        <v>0</v>
      </c>
      <c r="AO185" s="3">
        <v>45879</v>
      </c>
      <c r="AP185" s="3">
        <v>45875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100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150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58</v>
      </c>
      <c r="AG186" s="1" t="s">
        <v>119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206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77</v>
      </c>
      <c r="AI187" s="1">
        <v>1</v>
      </c>
      <c r="AJ187" s="3">
        <v>45899</v>
      </c>
      <c r="AK187" s="3">
        <v>0</v>
      </c>
      <c r="AL187" s="3">
        <v>0</v>
      </c>
      <c r="AM187" s="3">
        <v>0</v>
      </c>
      <c r="AN187" s="3">
        <v>0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102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61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207</v>
      </c>
      <c r="BD188" s="56">
        <v>0</v>
      </c>
    </row>
    <row r="189" spans="1:56" ht="27.75" customHeight="1" x14ac:dyDescent="0.45">
      <c r="A189" s="3">
        <v>45832</v>
      </c>
      <c r="B189" s="14" t="s">
        <v>311</v>
      </c>
      <c r="C189" s="9" t="s">
        <v>110</v>
      </c>
      <c r="D189" s="13" t="s">
        <v>147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45883</v>
      </c>
      <c r="U189" s="11">
        <v>20000</v>
      </c>
      <c r="V189" s="10">
        <v>10000</v>
      </c>
      <c r="W189" s="10">
        <v>10000</v>
      </c>
      <c r="X189" s="10">
        <v>10712</v>
      </c>
      <c r="Y189" s="10">
        <v>9752.4</v>
      </c>
      <c r="Z189" s="9" t="s">
        <v>88</v>
      </c>
      <c r="AA189" s="8">
        <v>12125.451492</v>
      </c>
      <c r="AB189" s="8">
        <v>12125.451492</v>
      </c>
      <c r="AC189" s="8">
        <v>0</v>
      </c>
      <c r="AD189" s="8">
        <v>2988</v>
      </c>
      <c r="AE189" s="8">
        <v>9137.4514920000001</v>
      </c>
      <c r="AF189" s="8" t="s">
        <v>226</v>
      </c>
      <c r="AG189" s="1" t="s">
        <v>116</v>
      </c>
      <c r="AH189" s="1" t="s">
        <v>75</v>
      </c>
      <c r="AI189" s="1">
        <v>4</v>
      </c>
      <c r="AJ189" s="3">
        <v>45883</v>
      </c>
      <c r="AK189" s="3">
        <v>45879</v>
      </c>
      <c r="AL189" s="3">
        <v>45872</v>
      </c>
      <c r="AM189" s="3">
        <v>45880</v>
      </c>
      <c r="AN189" s="3">
        <v>45881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520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45">
      <c r="A190" s="3">
        <v>45861</v>
      </c>
      <c r="B190" s="14" t="s">
        <v>424</v>
      </c>
      <c r="C190" s="9" t="s">
        <v>110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45887</v>
      </c>
      <c r="U190" s="11">
        <v>15000</v>
      </c>
      <c r="V190" s="10">
        <v>8828</v>
      </c>
      <c r="W190" s="10">
        <v>6172</v>
      </c>
      <c r="X190" s="10">
        <v>0</v>
      </c>
      <c r="Y190" s="10">
        <v>0</v>
      </c>
      <c r="Z190" s="9" t="s">
        <v>88</v>
      </c>
      <c r="AA190" s="8">
        <v>7673.8327599999993</v>
      </c>
      <c r="AB190" s="8">
        <v>7673.8327599999993</v>
      </c>
      <c r="AC190" s="8">
        <v>0</v>
      </c>
      <c r="AD190" s="8">
        <v>0</v>
      </c>
      <c r="AE190" s="8">
        <v>7673.8327599999993</v>
      </c>
      <c r="AF190" s="8" t="s">
        <v>226</v>
      </c>
      <c r="AG190" s="1" t="s">
        <v>116</v>
      </c>
      <c r="AH190" s="1" t="s">
        <v>149</v>
      </c>
      <c r="AI190" s="1">
        <v>2</v>
      </c>
      <c r="AJ190" s="3">
        <v>45887</v>
      </c>
      <c r="AK190" s="3">
        <v>45885</v>
      </c>
      <c r="AL190" s="3">
        <v>0</v>
      </c>
      <c r="AM190" s="3">
        <v>0</v>
      </c>
      <c r="AN190" s="3">
        <v>0</v>
      </c>
      <c r="AO190" s="3">
        <v>45886</v>
      </c>
      <c r="AP190" s="3">
        <v>45882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 t="s">
        <v>136</v>
      </c>
      <c r="B191" s="14" t="s">
        <v>136</v>
      </c>
      <c r="C191" s="9" t="s">
        <v>110</v>
      </c>
      <c r="D191" s="13" t="s">
        <v>61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45899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88</v>
      </c>
      <c r="AA191" s="8">
        <v>24866.6</v>
      </c>
      <c r="AB191" s="8">
        <v>24866.6</v>
      </c>
      <c r="AC191" s="8">
        <v>0</v>
      </c>
      <c r="AD191" s="8">
        <v>0</v>
      </c>
      <c r="AE191" s="8">
        <v>24866.6</v>
      </c>
      <c r="AF191" s="8">
        <v>0</v>
      </c>
      <c r="AG191" s="1" t="s">
        <v>120</v>
      </c>
      <c r="AH191" s="1" t="s">
        <v>75</v>
      </c>
      <c r="AI191" s="1">
        <v>4</v>
      </c>
      <c r="AJ191" s="3">
        <v>45899</v>
      </c>
      <c r="AK191" s="3">
        <v>45895</v>
      </c>
      <c r="AL191" s="3">
        <v>45888</v>
      </c>
      <c r="AM191" s="3">
        <v>45896</v>
      </c>
      <c r="AN191" s="3">
        <v>45897</v>
      </c>
      <c r="AO191" s="3">
        <v>45898</v>
      </c>
      <c r="AP191" s="3">
        <v>45894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88</v>
      </c>
      <c r="AA192" s="8">
        <v>44665.884251999996</v>
      </c>
      <c r="AB192" s="8">
        <v>44665.884251999996</v>
      </c>
      <c r="AC192" s="8">
        <v>0</v>
      </c>
      <c r="AD192" s="8">
        <v>2988</v>
      </c>
      <c r="AE192" s="8">
        <v>41677.884251999996</v>
      </c>
      <c r="AF192" s="8" t="s">
        <v>58</v>
      </c>
      <c r="AG192" s="1" t="s">
        <v>117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45857</v>
      </c>
      <c r="B193" s="14" t="s">
        <v>391</v>
      </c>
      <c r="C193" s="9" t="s">
        <v>151</v>
      </c>
      <c r="D193" s="13" t="s">
        <v>152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45883</v>
      </c>
      <c r="U193" s="11">
        <v>34000</v>
      </c>
      <c r="V193" s="10">
        <v>13000</v>
      </c>
      <c r="W193" s="10">
        <v>21000</v>
      </c>
      <c r="X193" s="10">
        <v>13920</v>
      </c>
      <c r="Y193" s="10">
        <v>21084</v>
      </c>
      <c r="Z193" s="9" t="s">
        <v>128</v>
      </c>
      <c r="AA193" s="8">
        <v>25036.195799999998</v>
      </c>
      <c r="AB193" s="8">
        <v>15460</v>
      </c>
      <c r="AC193" s="8">
        <v>9576.1957999999977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45883</v>
      </c>
      <c r="AK193" s="3">
        <v>0</v>
      </c>
      <c r="AL193" s="3">
        <v>45874</v>
      </c>
      <c r="AM193" s="3">
        <v>45881</v>
      </c>
      <c r="AN193" s="3">
        <v>45882</v>
      </c>
      <c r="AO193" s="3">
        <v>45882</v>
      </c>
      <c r="AP193" s="3">
        <v>45878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1076.2580057444443</v>
      </c>
    </row>
    <row r="194" spans="1:56" ht="27.75" customHeight="1" x14ac:dyDescent="0.45">
      <c r="A194" s="3">
        <v>0</v>
      </c>
      <c r="B194" s="14" t="s">
        <v>129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45897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128</v>
      </c>
      <c r="AA194" s="8">
        <v>59372.5</v>
      </c>
      <c r="AB194" s="8">
        <v>0</v>
      </c>
      <c r="AC194" s="8">
        <v>59372.5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45897</v>
      </c>
      <c r="AK194" s="3">
        <v>0</v>
      </c>
      <c r="AL194" s="3">
        <v>45888</v>
      </c>
      <c r="AM194" s="3">
        <v>45895</v>
      </c>
      <c r="AN194" s="3">
        <v>45896</v>
      </c>
      <c r="AO194" s="3">
        <v>45896</v>
      </c>
      <c r="AP194" s="3">
        <v>45892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6672.8093055555564</v>
      </c>
    </row>
    <row r="195" spans="1:56" ht="27.75" customHeight="1" x14ac:dyDescent="0.45">
      <c r="A195" s="3" t="s">
        <v>136</v>
      </c>
      <c r="B195" s="14" t="s">
        <v>136</v>
      </c>
      <c r="C195" s="9" t="s">
        <v>110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45899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128</v>
      </c>
      <c r="AA195" s="8">
        <v>6775.4500000000007</v>
      </c>
      <c r="AB195" s="8">
        <v>0</v>
      </c>
      <c r="AC195" s="8">
        <v>6775.4500000000007</v>
      </c>
      <c r="AD195" s="8">
        <v>0</v>
      </c>
      <c r="AE195" s="8">
        <v>6775.4500000000007</v>
      </c>
      <c r="AF195" s="8">
        <v>0</v>
      </c>
      <c r="AG195" s="1">
        <v>0</v>
      </c>
      <c r="AH195" s="1" t="s">
        <v>149</v>
      </c>
      <c r="AI195" s="1">
        <v>2</v>
      </c>
      <c r="AJ195" s="3">
        <v>45899</v>
      </c>
      <c r="AK195" s="3">
        <v>45897</v>
      </c>
      <c r="AL195" s="3">
        <v>0</v>
      </c>
      <c r="AM195" s="3">
        <v>0</v>
      </c>
      <c r="AN195" s="3">
        <v>0</v>
      </c>
      <c r="AO195" s="3">
        <v>45898</v>
      </c>
      <c r="AP195" s="3">
        <v>45894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761.48529722222236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128</v>
      </c>
      <c r="AA196" s="8">
        <v>91184.145799999998</v>
      </c>
      <c r="AB196" s="8">
        <v>15460</v>
      </c>
      <c r="AC196" s="8">
        <v>75724.145799999998</v>
      </c>
      <c r="AD196" s="8">
        <v>0</v>
      </c>
      <c r="AE196" s="8">
        <v>6775.4500000000007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153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6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F76C-FB75-4B49-BF5D-8BD58296C10D}">
  <sheetPr>
    <tabColor rgb="FFFFFF00"/>
  </sheetPr>
  <dimension ref="A1:BD185"/>
  <sheetViews>
    <sheetView zoomScale="80" zoomScaleNormal="80" workbookViewId="0">
      <selection activeCell="R23" sqref="R22:R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45874</v>
      </c>
      <c r="E3" s="82" t="s">
        <v>52</v>
      </c>
      <c r="F3" s="82"/>
      <c r="G3" s="83">
        <v>11.12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129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470</v>
      </c>
      <c r="C17" s="9" t="s">
        <v>316</v>
      </c>
      <c r="D17" s="13" t="s">
        <v>333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214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45894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327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364</v>
      </c>
      <c r="AG23" s="1" t="s">
        <v>118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364</v>
      </c>
      <c r="AG24" s="1" t="s">
        <v>120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364</v>
      </c>
      <c r="AG25" s="1" t="s">
        <v>117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5000</v>
      </c>
      <c r="W26" s="10">
        <v>5000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0</v>
      </c>
      <c r="W27" s="10">
        <v>5000</v>
      </c>
      <c r="X27" s="10">
        <v>3350</v>
      </c>
      <c r="Y27" s="10">
        <v>1732.5</v>
      </c>
      <c r="Z27" s="9" t="s">
        <v>176</v>
      </c>
      <c r="AA27" s="8">
        <v>1621.6026750000001</v>
      </c>
      <c r="AB27" s="8">
        <v>1621.6026750000001</v>
      </c>
      <c r="AC27" s="8">
        <v>0</v>
      </c>
      <c r="AD27" s="8">
        <v>0</v>
      </c>
      <c r="AE27" s="8">
        <v>0</v>
      </c>
      <c r="AF27" s="8" t="s">
        <v>398</v>
      </c>
      <c r="AG27" s="1" t="s">
        <v>117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392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398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398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398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366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471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176</v>
      </c>
      <c r="AA32" s="8">
        <v>18719.800000000003</v>
      </c>
      <c r="AB32" s="8">
        <v>15500</v>
      </c>
      <c r="AC32" s="8">
        <v>3219.8000000000029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242.52964622222242</v>
      </c>
    </row>
    <row r="33" spans="1:56" ht="27.75" customHeight="1" x14ac:dyDescent="0.45">
      <c r="A33" s="3">
        <v>45870</v>
      </c>
      <c r="B33" s="14" t="s">
        <v>472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176</v>
      </c>
      <c r="AA33" s="8">
        <v>18719.800000000003</v>
      </c>
      <c r="AB33" s="8">
        <v>0</v>
      </c>
      <c r="AC33" s="8">
        <v>18719.800000000003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1410.0585351111113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312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393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366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299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399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8417</v>
      </c>
      <c r="AC37" s="8">
        <v>942.90000000000146</v>
      </c>
      <c r="AD37" s="8">
        <v>0</v>
      </c>
      <c r="AE37" s="8">
        <v>0</v>
      </c>
      <c r="AF37" s="8" t="s">
        <v>399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71.023418666666785</v>
      </c>
    </row>
    <row r="38" spans="1:56" ht="27.75" customHeight="1" x14ac:dyDescent="0.45">
      <c r="A38" s="3">
        <v>45857</v>
      </c>
      <c r="B38" s="14" t="s">
        <v>394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0</v>
      </c>
      <c r="W38" s="10">
        <v>10000</v>
      </c>
      <c r="X38" s="10">
        <v>0</v>
      </c>
      <c r="Y38" s="10">
        <v>0</v>
      </c>
      <c r="Z38" s="9" t="s">
        <v>176</v>
      </c>
      <c r="AA38" s="8">
        <v>10477.5</v>
      </c>
      <c r="AB38" s="8">
        <v>0</v>
      </c>
      <c r="AC38" s="8">
        <v>10477.5</v>
      </c>
      <c r="AD38" s="8">
        <v>0</v>
      </c>
      <c r="AE38" s="8">
        <v>0</v>
      </c>
      <c r="AF38" s="8" t="s">
        <v>386</v>
      </c>
      <c r="AG38" s="1" t="s">
        <v>118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789.21186666666665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386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400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386</v>
      </c>
      <c r="AG41" s="1" t="s">
        <v>117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197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401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401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401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355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401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396</v>
      </c>
      <c r="C46" s="9" t="s">
        <v>73</v>
      </c>
      <c r="D46" s="13" t="s">
        <v>297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402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298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402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330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402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347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402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455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455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456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455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455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457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455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459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327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459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459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460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459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355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459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297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461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298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461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461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330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461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461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197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462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361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462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331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462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362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462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457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462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471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472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261254.05267500022</v>
      </c>
      <c r="AB72" s="8">
        <v>53618.302674999999</v>
      </c>
      <c r="AC72" s="8">
        <v>207635.75000000006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129</v>
      </c>
      <c r="C73" s="9" t="s">
        <v>317</v>
      </c>
      <c r="D73" s="13" t="s">
        <v>484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227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485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422.13987199999997</v>
      </c>
    </row>
    <row r="76" spans="1:56" ht="27.75" customHeight="1" x14ac:dyDescent="0.45">
      <c r="A76" s="3">
        <v>45796</v>
      </c>
      <c r="B76" s="14" t="s">
        <v>280</v>
      </c>
      <c r="C76" s="9" t="s">
        <v>142</v>
      </c>
      <c r="D76" s="13" t="s">
        <v>275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200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201</v>
      </c>
      <c r="BD77" s="56">
        <v>0</v>
      </c>
    </row>
    <row r="78" spans="1:56" ht="27.75" customHeight="1" x14ac:dyDescent="0.45">
      <c r="A78" s="3">
        <v>45857</v>
      </c>
      <c r="B78" s="14" t="s">
        <v>381</v>
      </c>
      <c r="C78" s="9" t="s">
        <v>142</v>
      </c>
      <c r="D78" s="13" t="s">
        <v>258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296</v>
      </c>
      <c r="C79" s="9" t="s">
        <v>79</v>
      </c>
      <c r="D79" s="13" t="s">
        <v>234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335</v>
      </c>
      <c r="C80" s="9" t="s">
        <v>79</v>
      </c>
      <c r="D80" s="13" t="s">
        <v>334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463</v>
      </c>
      <c r="C81" s="9" t="s">
        <v>79</v>
      </c>
      <c r="D81" s="13" t="s">
        <v>464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465</v>
      </c>
      <c r="C82" s="9" t="s">
        <v>79</v>
      </c>
      <c r="D82" s="13" t="s">
        <v>466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473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25152</v>
      </c>
      <c r="AC84" s="8">
        <v>7118.7000000000044</v>
      </c>
      <c r="AD84" s="8">
        <v>4300</v>
      </c>
      <c r="AE84" s="8">
        <v>27970.700000000004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537.8573333333336</v>
      </c>
    </row>
    <row r="85" spans="1:56" ht="27.75" customHeight="1" x14ac:dyDescent="0.45">
      <c r="A85" s="3">
        <v>45868</v>
      </c>
      <c r="B85" s="14" t="s">
        <v>473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473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406.37177777777782</v>
      </c>
    </row>
    <row r="87" spans="1:56" ht="27.75" customHeight="1" x14ac:dyDescent="0.45">
      <c r="A87" s="3">
        <v>45873</v>
      </c>
      <c r="B87" s="14" t="s">
        <v>129</v>
      </c>
      <c r="C87" s="9" t="s">
        <v>300</v>
      </c>
      <c r="D87" s="13" t="s">
        <v>486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45873</v>
      </c>
      <c r="B88" s="14" t="s">
        <v>129</v>
      </c>
      <c r="C88" s="9" t="s">
        <v>300</v>
      </c>
      <c r="D88" s="13" t="s">
        <v>487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129</v>
      </c>
      <c r="C89" s="9" t="s">
        <v>300</v>
      </c>
      <c r="D89" s="13" t="s">
        <v>488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129</v>
      </c>
      <c r="C90" s="9" t="s">
        <v>300</v>
      </c>
      <c r="D90" s="13" t="s">
        <v>489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286</v>
      </c>
      <c r="C93" s="9" t="s">
        <v>142</v>
      </c>
      <c r="D93" s="13" t="s">
        <v>239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313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 t="s">
        <v>136</v>
      </c>
      <c r="B96" s="14" t="s">
        <v>136</v>
      </c>
      <c r="C96" s="9" t="s">
        <v>142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>
        <v>45899</v>
      </c>
      <c r="U96" s="11">
        <v>65000</v>
      </c>
      <c r="V96" s="10">
        <v>0</v>
      </c>
      <c r="W96" s="10">
        <v>65000</v>
      </c>
      <c r="X96" s="10">
        <v>0</v>
      </c>
      <c r="Y96" s="10">
        <v>68250</v>
      </c>
      <c r="Z96" s="9" t="s">
        <v>80</v>
      </c>
      <c r="AA96" s="8">
        <v>66246</v>
      </c>
      <c r="AB96" s="8">
        <v>0</v>
      </c>
      <c r="AC96" s="8">
        <v>66246</v>
      </c>
      <c r="AD96" s="8">
        <v>0</v>
      </c>
      <c r="AE96" s="8">
        <v>66246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45899</v>
      </c>
      <c r="AK96" s="3">
        <v>45895</v>
      </c>
      <c r="AL96" s="3">
        <v>45888</v>
      </c>
      <c r="AM96" s="3">
        <v>45896</v>
      </c>
      <c r="AN96" s="3">
        <v>45897</v>
      </c>
      <c r="AO96" s="3">
        <v>45898</v>
      </c>
      <c r="AP96" s="3">
        <v>45894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7916.333333333333</v>
      </c>
    </row>
    <row r="97" spans="1:56" ht="27.75" customHeight="1" x14ac:dyDescent="0.45">
      <c r="A97" s="3" t="s">
        <v>136</v>
      </c>
      <c r="B97" s="14" t="s">
        <v>136</v>
      </c>
      <c r="C97" s="9" t="s">
        <v>79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45899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22072.6</v>
      </c>
      <c r="AB97" s="8">
        <v>0</v>
      </c>
      <c r="AC97" s="8">
        <v>22072.6</v>
      </c>
      <c r="AD97" s="8">
        <v>0</v>
      </c>
      <c r="AE97" s="8">
        <v>22072.6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1667.7075555555555</v>
      </c>
    </row>
    <row r="98" spans="1:56" ht="27.75" customHeight="1" x14ac:dyDescent="0.45">
      <c r="A98" s="3" t="s">
        <v>136</v>
      </c>
      <c r="B98" s="14" t="s">
        <v>136</v>
      </c>
      <c r="C98" s="9" t="s">
        <v>97</v>
      </c>
      <c r="D98" s="13" t="s">
        <v>61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21513.800000000003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1625.4871111111113</v>
      </c>
    </row>
    <row r="99" spans="1:56" ht="27.75" customHeight="1" x14ac:dyDescent="0.45">
      <c r="A99" s="3" t="s">
        <v>136</v>
      </c>
      <c r="B99" s="14" t="s">
        <v>136</v>
      </c>
      <c r="C99" s="9" t="s">
        <v>305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110363</v>
      </c>
      <c r="AB99" s="8">
        <v>0</v>
      </c>
      <c r="AC99" s="8">
        <v>110363</v>
      </c>
      <c r="AD99" s="8">
        <v>0</v>
      </c>
      <c r="AE99" s="8">
        <v>110363</v>
      </c>
      <c r="AF99" s="8">
        <v>0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8338.5377777777776</v>
      </c>
    </row>
    <row r="100" spans="1:56" ht="27.75" customHeight="1" x14ac:dyDescent="0.45">
      <c r="A100" s="3">
        <v>45825</v>
      </c>
      <c r="B100" s="14" t="s">
        <v>303</v>
      </c>
      <c r="C100" s="9" t="s">
        <v>142</v>
      </c>
      <c r="D100" s="13" t="s">
        <v>277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205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127</v>
      </c>
      <c r="V100" s="10">
        <v>0</v>
      </c>
      <c r="W100" s="10">
        <v>127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45825</v>
      </c>
      <c r="B101" s="14" t="s">
        <v>304</v>
      </c>
      <c r="C101" s="9" t="s">
        <v>142</v>
      </c>
      <c r="D101" s="13" t="s">
        <v>259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267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894</v>
      </c>
      <c r="V101" s="10">
        <v>525</v>
      </c>
      <c r="W101" s="10">
        <v>369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285</v>
      </c>
      <c r="C102" s="9" t="s">
        <v>142</v>
      </c>
      <c r="D102" s="13" t="s">
        <v>148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3360</v>
      </c>
      <c r="V102" s="10">
        <v>0</v>
      </c>
      <c r="W102" s="10">
        <v>3360</v>
      </c>
      <c r="X102" s="10">
        <v>35200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279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281</v>
      </c>
      <c r="C103" s="9" t="s">
        <v>142</v>
      </c>
      <c r="D103" s="13" t="s">
        <v>276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366</v>
      </c>
      <c r="V103" s="10">
        <v>0</v>
      </c>
      <c r="W103" s="10">
        <v>366</v>
      </c>
      <c r="X103" s="10">
        <v>5113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283</v>
      </c>
      <c r="C104" s="9" t="s">
        <v>142</v>
      </c>
      <c r="D104" s="13" t="s">
        <v>278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284</v>
      </c>
      <c r="C105" s="9" t="s">
        <v>142</v>
      </c>
      <c r="D105" s="13" t="s">
        <v>132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1200</v>
      </c>
      <c r="V105" s="10">
        <v>0</v>
      </c>
      <c r="W105" s="10">
        <v>1200</v>
      </c>
      <c r="X105" s="10">
        <v>10700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45850</v>
      </c>
      <c r="B106" s="14" t="s">
        <v>336</v>
      </c>
      <c r="C106" s="9" t="s">
        <v>108</v>
      </c>
      <c r="D106" s="13" t="s">
        <v>337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>
        <v>45799</v>
      </c>
      <c r="B107" s="14" t="s">
        <v>294</v>
      </c>
      <c r="C107" s="9" t="s">
        <v>289</v>
      </c>
      <c r="D107" s="13" t="s">
        <v>290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220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340</v>
      </c>
      <c r="C108" s="9" t="s">
        <v>108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293</v>
      </c>
      <c r="C109" s="9" t="s">
        <v>108</v>
      </c>
      <c r="D109" s="13" t="s">
        <v>291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241</v>
      </c>
      <c r="C111" s="9" t="s">
        <v>142</v>
      </c>
      <c r="D111" s="13" t="s">
        <v>240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205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255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204</v>
      </c>
      <c r="C112" s="9" t="s">
        <v>142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262</v>
      </c>
      <c r="C115" s="9" t="s">
        <v>108</v>
      </c>
      <c r="D115" s="13" t="s">
        <v>261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119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236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195</v>
      </c>
      <c r="C119" s="9" t="s">
        <v>108</v>
      </c>
      <c r="D119" s="13" t="s">
        <v>196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403987.04445000004</v>
      </c>
      <c r="AB120" s="8">
        <v>32877.410000000003</v>
      </c>
      <c r="AC120" s="8">
        <v>371109.63445000007</v>
      </c>
      <c r="AD120" s="8">
        <v>12025.41</v>
      </c>
      <c r="AE120" s="8">
        <v>391961.63445000007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0</v>
      </c>
      <c r="B121" s="14" t="s">
        <v>129</v>
      </c>
      <c r="C121" s="9" t="s">
        <v>97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45883</v>
      </c>
      <c r="U121" s="11">
        <v>30000</v>
      </c>
      <c r="V121" s="10">
        <v>0</v>
      </c>
      <c r="W121" s="10">
        <v>30000</v>
      </c>
      <c r="X121" s="10">
        <v>0</v>
      </c>
      <c r="Y121" s="10">
        <v>0</v>
      </c>
      <c r="Z121" s="9" t="s">
        <v>306</v>
      </c>
      <c r="AA121" s="8">
        <v>32270.700000000004</v>
      </c>
      <c r="AB121" s="8">
        <v>32270.700000000004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77</v>
      </c>
      <c r="AI121" s="1">
        <v>1</v>
      </c>
      <c r="AJ121" s="3">
        <v>45883</v>
      </c>
      <c r="AK121" s="3">
        <v>0</v>
      </c>
      <c r="AL121" s="3">
        <v>0</v>
      </c>
      <c r="AM121" s="3">
        <v>0</v>
      </c>
      <c r="AN121" s="3">
        <v>0</v>
      </c>
      <c r="AO121" s="3">
        <v>45882</v>
      </c>
      <c r="AP121" s="3">
        <v>45878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307</v>
      </c>
      <c r="BD121" s="56">
        <v>0</v>
      </c>
    </row>
    <row r="122" spans="1:56" ht="27.75" customHeight="1" x14ac:dyDescent="0.45">
      <c r="A122" s="3" t="s">
        <v>136</v>
      </c>
      <c r="B122" s="14" t="s">
        <v>136</v>
      </c>
      <c r="C122" s="9" t="s">
        <v>305</v>
      </c>
      <c r="D122" s="13" t="s">
        <v>61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306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307</v>
      </c>
      <c r="BD122" s="56">
        <v>8914.2570000000014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82</v>
      </c>
      <c r="J123" s="9" t="s">
        <v>78</v>
      </c>
      <c r="K123" s="9">
        <v>2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306</v>
      </c>
      <c r="AA123" s="8">
        <v>145427.70000000001</v>
      </c>
      <c r="AB123" s="8">
        <v>32270.700000000004</v>
      </c>
      <c r="AC123" s="8">
        <v>113157.00000000001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308</v>
      </c>
      <c r="BD123" s="56">
        <v>0</v>
      </c>
    </row>
    <row r="124" spans="1:56" ht="27.75" customHeight="1" x14ac:dyDescent="0.45">
      <c r="A124" s="3">
        <v>45857</v>
      </c>
      <c r="B124" s="14" t="s">
        <v>384</v>
      </c>
      <c r="C124" s="9" t="s">
        <v>142</v>
      </c>
      <c r="D124" s="13" t="s">
        <v>302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27120</v>
      </c>
      <c r="V124" s="10">
        <v>25440</v>
      </c>
      <c r="W124" s="10">
        <v>1680</v>
      </c>
      <c r="X124" s="10">
        <v>152931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390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45160</v>
      </c>
      <c r="Y125" s="10">
        <v>82782</v>
      </c>
      <c r="Z125" s="9" t="s">
        <v>81</v>
      </c>
      <c r="AA125" s="8">
        <v>89047.769580000007</v>
      </c>
      <c r="AB125" s="8">
        <v>89047.769580000007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2237</v>
      </c>
      <c r="AC129" s="8">
        <v>5292.8300000000008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404.607448888889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273</v>
      </c>
      <c r="AG131" s="1" t="s">
        <v>61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467</v>
      </c>
      <c r="C132" s="9" t="s">
        <v>85</v>
      </c>
      <c r="D132" s="13" t="s">
        <v>446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273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>
        <v>45874</v>
      </c>
      <c r="B133" s="14" t="s">
        <v>129</v>
      </c>
      <c r="C133" s="9" t="s">
        <v>142</v>
      </c>
      <c r="D133" s="13" t="s">
        <v>302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205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45888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81</v>
      </c>
      <c r="AA133" s="8">
        <v>31432.500000000004</v>
      </c>
      <c r="AB133" s="8">
        <v>0</v>
      </c>
      <c r="AC133" s="8">
        <v>31432.500000000004</v>
      </c>
      <c r="AD133" s="8">
        <v>0</v>
      </c>
      <c r="AE133" s="8">
        <v>0</v>
      </c>
      <c r="AF133" s="8" t="s">
        <v>220</v>
      </c>
      <c r="AG133" s="1" t="s">
        <v>116</v>
      </c>
      <c r="AH133" s="1" t="s">
        <v>74</v>
      </c>
      <c r="AI133" s="1">
        <v>2</v>
      </c>
      <c r="AJ133" s="3">
        <v>45888</v>
      </c>
      <c r="AK133" s="3">
        <v>0</v>
      </c>
      <c r="AL133" s="3">
        <v>45879</v>
      </c>
      <c r="AM133" s="3">
        <v>45886</v>
      </c>
      <c r="AN133" s="3">
        <v>45887</v>
      </c>
      <c r="AO133" s="3">
        <v>45887</v>
      </c>
      <c r="AP133" s="3">
        <v>45883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2402.84</v>
      </c>
    </row>
    <row r="134" spans="1:56" ht="27.75" customHeight="1" x14ac:dyDescent="0.45">
      <c r="A134" s="3" t="s">
        <v>136</v>
      </c>
      <c r="B134" s="14" t="s">
        <v>136</v>
      </c>
      <c r="C134" s="9" t="s">
        <v>142</v>
      </c>
      <c r="D134" s="13" t="s">
        <v>61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205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109</v>
      </c>
      <c r="T134" s="12">
        <v>45899</v>
      </c>
      <c r="U134" s="11">
        <v>170000</v>
      </c>
      <c r="V134" s="10">
        <v>0</v>
      </c>
      <c r="W134" s="10">
        <v>170000</v>
      </c>
      <c r="X134" s="10">
        <v>0</v>
      </c>
      <c r="Y134" s="10">
        <v>178500</v>
      </c>
      <c r="Z134" s="9" t="s">
        <v>81</v>
      </c>
      <c r="AA134" s="8">
        <v>178117.5</v>
      </c>
      <c r="AB134" s="8">
        <v>0</v>
      </c>
      <c r="AC134" s="8">
        <v>178117.5</v>
      </c>
      <c r="AD134" s="8">
        <v>0</v>
      </c>
      <c r="AE134" s="8">
        <v>0</v>
      </c>
      <c r="AF134" s="8" t="s">
        <v>220</v>
      </c>
      <c r="AG134" s="1" t="s">
        <v>116</v>
      </c>
      <c r="AH134" s="1" t="s">
        <v>74</v>
      </c>
      <c r="AI134" s="1">
        <v>2</v>
      </c>
      <c r="AJ134" s="3">
        <v>45899</v>
      </c>
      <c r="AK134" s="3">
        <v>0</v>
      </c>
      <c r="AL134" s="3">
        <v>45890</v>
      </c>
      <c r="AM134" s="3">
        <v>45897</v>
      </c>
      <c r="AN134" s="3">
        <v>45898</v>
      </c>
      <c r="AO134" s="3">
        <v>45898</v>
      </c>
      <c r="AP134" s="3">
        <v>45894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13616.093333333334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391107.10958000005</v>
      </c>
      <c r="AB135" s="8">
        <v>134312.36958000003</v>
      </c>
      <c r="AC135" s="8">
        <v>256794.74</v>
      </c>
      <c r="AD135" s="8">
        <v>0</v>
      </c>
      <c r="AE135" s="8">
        <v>0</v>
      </c>
      <c r="AF135" s="8" t="s">
        <v>58</v>
      </c>
      <c r="AG135" s="1" t="s">
        <v>116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45867</v>
      </c>
      <c r="B136" s="14" t="s">
        <v>437</v>
      </c>
      <c r="C136" s="9" t="s">
        <v>411</v>
      </c>
      <c r="D136" s="13" t="s">
        <v>438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5000</v>
      </c>
      <c r="V136" s="10">
        <v>5000</v>
      </c>
      <c r="W136" s="10">
        <v>0</v>
      </c>
      <c r="X136" s="10">
        <v>5400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437</v>
      </c>
      <c r="C137" s="9" t="s">
        <v>411</v>
      </c>
      <c r="D137" s="13" t="s">
        <v>439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10000</v>
      </c>
      <c r="V137" s="10">
        <v>10000</v>
      </c>
      <c r="W137" s="10">
        <v>0</v>
      </c>
      <c r="X137" s="10">
        <v>10500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45867</v>
      </c>
      <c r="B138" s="14" t="s">
        <v>440</v>
      </c>
      <c r="C138" s="9" t="s">
        <v>325</v>
      </c>
      <c r="D138" s="13" t="s">
        <v>441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45874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468</v>
      </c>
      <c r="C139" s="9" t="s">
        <v>112</v>
      </c>
      <c r="D139" s="13" t="s">
        <v>448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45883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121</v>
      </c>
      <c r="AA139" s="8">
        <v>10756.900000000001</v>
      </c>
      <c r="AB139" s="8">
        <v>10756.900000000001</v>
      </c>
      <c r="AC139" s="8">
        <v>0</v>
      </c>
      <c r="AD139" s="8">
        <v>0</v>
      </c>
      <c r="AE139" s="8">
        <v>10756.900000000001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45883</v>
      </c>
      <c r="AK139" s="3">
        <v>45879</v>
      </c>
      <c r="AL139" s="3">
        <v>45873</v>
      </c>
      <c r="AM139" s="3">
        <v>45880</v>
      </c>
      <c r="AN139" s="3">
        <v>45881</v>
      </c>
      <c r="AO139" s="3">
        <v>45881</v>
      </c>
      <c r="AP139" s="3">
        <v>45878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449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468</v>
      </c>
      <c r="C140" s="9" t="s">
        <v>112</v>
      </c>
      <c r="D140" s="13" t="s">
        <v>450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45883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121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5378.4500000000007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45883</v>
      </c>
      <c r="AK140" s="3">
        <v>45879</v>
      </c>
      <c r="AL140" s="3">
        <v>45873</v>
      </c>
      <c r="AM140" s="3">
        <v>45880</v>
      </c>
      <c r="AN140" s="3">
        <v>45881</v>
      </c>
      <c r="AO140" s="3">
        <v>45881</v>
      </c>
      <c r="AP140" s="3">
        <v>45878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449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451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121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5378.4500000000007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45870</v>
      </c>
      <c r="B144" s="14" t="s">
        <v>474</v>
      </c>
      <c r="C144" s="9" t="s">
        <v>79</v>
      </c>
      <c r="D144" s="13" t="s">
        <v>475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45882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3310.89</v>
      </c>
      <c r="AE144" s="8">
        <v>0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476</v>
      </c>
      <c r="C145" s="9" t="s">
        <v>79</v>
      </c>
      <c r="D145" s="13" t="s">
        <v>477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45871</v>
      </c>
      <c r="B146" s="14" t="s">
        <v>480</v>
      </c>
      <c r="C146" s="9" t="s">
        <v>79</v>
      </c>
      <c r="D146" s="13" t="s">
        <v>481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121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 t="s">
        <v>136</v>
      </c>
      <c r="B147" s="14" t="s">
        <v>136</v>
      </c>
      <c r="C147" s="9" t="s">
        <v>411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434.20816383999994</v>
      </c>
      <c r="Q147" s="10">
        <v>0</v>
      </c>
      <c r="R147" s="10">
        <v>434.20816383999994</v>
      </c>
      <c r="S147" s="9" t="s">
        <v>71</v>
      </c>
      <c r="T147" s="12">
        <v>45899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121</v>
      </c>
      <c r="AA147" s="8">
        <v>21513.800000000003</v>
      </c>
      <c r="AB147" s="8">
        <v>21513.800000000003</v>
      </c>
      <c r="AC147" s="8">
        <v>0</v>
      </c>
      <c r="AD147" s="8">
        <v>0</v>
      </c>
      <c r="AE147" s="8">
        <v>21513.800000000003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45899</v>
      </c>
      <c r="AK147" s="3">
        <v>45895</v>
      </c>
      <c r="AL147" s="3">
        <v>45889</v>
      </c>
      <c r="AM147" s="3">
        <v>45896</v>
      </c>
      <c r="AN147" s="3">
        <v>45897</v>
      </c>
      <c r="AO147" s="3">
        <v>45897</v>
      </c>
      <c r="AP147" s="3">
        <v>45894</v>
      </c>
      <c r="AQ147" s="3">
        <v>45898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 t="s">
        <v>136</v>
      </c>
      <c r="B148" s="14" t="s">
        <v>136</v>
      </c>
      <c r="C148" s="9" t="s">
        <v>112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45899</v>
      </c>
      <c r="U148" s="11">
        <v>100000</v>
      </c>
      <c r="V148" s="10">
        <v>0</v>
      </c>
      <c r="W148" s="10">
        <v>100000</v>
      </c>
      <c r="X148" s="10">
        <v>0</v>
      </c>
      <c r="Y148" s="10">
        <v>105000</v>
      </c>
      <c r="Z148" s="9" t="s">
        <v>121</v>
      </c>
      <c r="AA148" s="8">
        <v>107569.00000000001</v>
      </c>
      <c r="AB148" s="8">
        <v>107569.00000000001</v>
      </c>
      <c r="AC148" s="8">
        <v>0</v>
      </c>
      <c r="AD148" s="8">
        <v>0</v>
      </c>
      <c r="AE148" s="8">
        <v>107569.00000000001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45899</v>
      </c>
      <c r="AK148" s="3">
        <v>45895</v>
      </c>
      <c r="AL148" s="3">
        <v>45889</v>
      </c>
      <c r="AM148" s="3">
        <v>45896</v>
      </c>
      <c r="AN148" s="3">
        <v>45897</v>
      </c>
      <c r="AO148" s="3">
        <v>45897</v>
      </c>
      <c r="AP148" s="3">
        <v>45894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10590</v>
      </c>
      <c r="AC149" s="8">
        <v>166.90000000000146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12.002335333333438</v>
      </c>
    </row>
    <row r="150" spans="1:56" ht="27.75" customHeight="1" x14ac:dyDescent="0.45">
      <c r="A150" s="3">
        <v>45854</v>
      </c>
      <c r="B150" s="14" t="s">
        <v>368</v>
      </c>
      <c r="C150" s="9" t="s">
        <v>79</v>
      </c>
      <c r="D150" s="13" t="s">
        <v>369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238.09713619999999</v>
      </c>
    </row>
    <row r="151" spans="1:56" ht="27.75" customHeight="1" x14ac:dyDescent="0.45">
      <c r="A151" s="3">
        <v>45854</v>
      </c>
      <c r="B151" s="14" t="s">
        <v>370</v>
      </c>
      <c r="C151" s="9" t="s">
        <v>79</v>
      </c>
      <c r="D151" s="13" t="s">
        <v>371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65.13122457599998</v>
      </c>
      <c r="Q151" s="10">
        <v>0</v>
      </c>
      <c r="R151" s="10">
        <v>65.13122457599998</v>
      </c>
      <c r="S151" s="9" t="s">
        <v>67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3310.89</v>
      </c>
      <c r="AB151" s="8">
        <v>0</v>
      </c>
      <c r="AC151" s="8">
        <v>3310.89</v>
      </c>
      <c r="AD151" s="8">
        <v>0</v>
      </c>
      <c r="AE151" s="8">
        <v>3310.89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238.09713619999999</v>
      </c>
    </row>
    <row r="152" spans="1:56" ht="27.75" customHeight="1" x14ac:dyDescent="0.45">
      <c r="A152" s="3">
        <v>45826</v>
      </c>
      <c r="B152" s="14" t="s">
        <v>310</v>
      </c>
      <c r="C152" s="9" t="s">
        <v>108</v>
      </c>
      <c r="D152" s="13" t="s">
        <v>292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163.47937368575995</v>
      </c>
      <c r="Q152" s="10">
        <v>0</v>
      </c>
      <c r="R152" s="10">
        <v>163.47937368575995</v>
      </c>
      <c r="S152" s="9" t="s">
        <v>67</v>
      </c>
      <c r="T152" s="12" t="s">
        <v>63</v>
      </c>
      <c r="U152" s="11">
        <v>8000</v>
      </c>
      <c r="V152" s="10">
        <v>470</v>
      </c>
      <c r="W152" s="10">
        <v>7530</v>
      </c>
      <c r="X152" s="10">
        <v>0</v>
      </c>
      <c r="Y152" s="10">
        <v>7906.5</v>
      </c>
      <c r="Z152" s="9" t="s">
        <v>121</v>
      </c>
      <c r="AA152" s="8">
        <v>8310.3338999999996</v>
      </c>
      <c r="AB152" s="8">
        <v>0</v>
      </c>
      <c r="AC152" s="8">
        <v>8310.3338999999996</v>
      </c>
      <c r="AD152" s="8">
        <v>0</v>
      </c>
      <c r="AE152" s="8">
        <v>8310.3338999999996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597.62381186199991</v>
      </c>
    </row>
    <row r="153" spans="1:56" ht="27.75" customHeight="1" x14ac:dyDescent="0.45">
      <c r="A153" s="3">
        <v>45628</v>
      </c>
      <c r="B153" s="14" t="s">
        <v>209</v>
      </c>
      <c r="C153" s="9" t="s">
        <v>110</v>
      </c>
      <c r="D153" s="13" t="s">
        <v>147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 t="s">
        <v>63</v>
      </c>
      <c r="U153" s="11">
        <v>8000</v>
      </c>
      <c r="V153" s="10">
        <v>0</v>
      </c>
      <c r="W153" s="10">
        <v>8000</v>
      </c>
      <c r="X153" s="10">
        <v>0</v>
      </c>
      <c r="Y153" s="10">
        <v>8400</v>
      </c>
      <c r="Z153" s="9" t="s">
        <v>121</v>
      </c>
      <c r="AA153" s="8">
        <v>8605.52</v>
      </c>
      <c r="AB153" s="8">
        <v>0</v>
      </c>
      <c r="AC153" s="8">
        <v>8605.52</v>
      </c>
      <c r="AD153" s="8">
        <v>0</v>
      </c>
      <c r="AE153" s="8">
        <v>8605.52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230</v>
      </c>
      <c r="AZ153" s="2">
        <v>0</v>
      </c>
      <c r="BA153" s="2">
        <v>0</v>
      </c>
      <c r="BB153" s="2">
        <v>0</v>
      </c>
      <c r="BC153" s="1" t="s">
        <v>122</v>
      </c>
      <c r="BD153" s="56">
        <v>618.85162826666658</v>
      </c>
    </row>
    <row r="154" spans="1:56" ht="27.75" customHeight="1" x14ac:dyDescent="0.45">
      <c r="A154" s="3">
        <v>45631</v>
      </c>
      <c r="B154" s="14" t="s">
        <v>212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121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116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231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1237.7032565333332</v>
      </c>
    </row>
    <row r="155" spans="1:56" ht="27.75" customHeight="1" x14ac:dyDescent="0.45">
      <c r="A155" s="3">
        <v>45631</v>
      </c>
      <c r="B155" s="14" t="s">
        <v>213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121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232</v>
      </c>
      <c r="AZ155" s="2">
        <v>0</v>
      </c>
      <c r="BA155" s="2">
        <v>0</v>
      </c>
      <c r="BB155" s="2">
        <v>0</v>
      </c>
      <c r="BC155" s="1" t="s">
        <v>122</v>
      </c>
      <c r="BD155" s="56">
        <v>1237.7032565333332</v>
      </c>
    </row>
    <row r="156" spans="1:56" ht="27.75" customHeight="1" x14ac:dyDescent="0.45">
      <c r="A156" s="3">
        <v>45066</v>
      </c>
      <c r="B156" s="14" t="s">
        <v>127</v>
      </c>
      <c r="C156" s="9" t="s">
        <v>79</v>
      </c>
      <c r="D156" s="13" t="s">
        <v>126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396.82856033333326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21</v>
      </c>
      <c r="F157" s="9">
        <v>37</v>
      </c>
      <c r="G157" s="9">
        <v>0</v>
      </c>
      <c r="H157" s="9">
        <v>0</v>
      </c>
      <c r="I157" s="9">
        <v>74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 t="s">
        <v>82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121</v>
      </c>
      <c r="AA157" s="8">
        <v>254133.43890000007</v>
      </c>
      <c r="AB157" s="8">
        <v>190488.67500000005</v>
      </c>
      <c r="AC157" s="8">
        <v>63644.763900000005</v>
      </c>
      <c r="AD157" s="8">
        <v>13166.725</v>
      </c>
      <c r="AE157" s="8">
        <v>240966.71390000003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123</v>
      </c>
      <c r="BD157" s="56">
        <v>0</v>
      </c>
    </row>
    <row r="158" spans="1:56" ht="27.75" customHeight="1" x14ac:dyDescent="0.45">
      <c r="A158" s="3">
        <v>45860</v>
      </c>
      <c r="B158" s="14" t="s">
        <v>406</v>
      </c>
      <c r="C158" s="9" t="s">
        <v>407</v>
      </c>
      <c r="D158" s="13" t="s">
        <v>416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45883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83</v>
      </c>
      <c r="AA158" s="8">
        <v>5518.15</v>
      </c>
      <c r="AB158" s="8">
        <v>5518.15</v>
      </c>
      <c r="AC158" s="8">
        <v>0</v>
      </c>
      <c r="AD158" s="8">
        <v>1715</v>
      </c>
      <c r="AE158" s="8">
        <v>3803.1499999999996</v>
      </c>
      <c r="AF158" s="8">
        <v>0</v>
      </c>
      <c r="AG158" s="1" t="s">
        <v>116</v>
      </c>
      <c r="AH158" s="1" t="s">
        <v>68</v>
      </c>
      <c r="AI158" s="1">
        <v>4</v>
      </c>
      <c r="AJ158" s="3">
        <v>45883</v>
      </c>
      <c r="AK158" s="3">
        <v>45879</v>
      </c>
      <c r="AL158" s="3">
        <v>45873</v>
      </c>
      <c r="AM158" s="3">
        <v>45880</v>
      </c>
      <c r="AN158" s="3">
        <v>45881</v>
      </c>
      <c r="AO158" s="3">
        <v>45881</v>
      </c>
      <c r="AP158" s="3">
        <v>45878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229</v>
      </c>
      <c r="D159" s="13" t="s">
        <v>229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45899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83</v>
      </c>
      <c r="AA159" s="8">
        <v>29756.100000000002</v>
      </c>
      <c r="AB159" s="8">
        <v>29756.100000000002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117</v>
      </c>
      <c r="AH159" s="1" t="s">
        <v>74</v>
      </c>
      <c r="AI159" s="1">
        <v>2</v>
      </c>
      <c r="AJ159" s="3">
        <v>45899</v>
      </c>
      <c r="AK159" s="3">
        <v>0</v>
      </c>
      <c r="AL159" s="3">
        <v>45890</v>
      </c>
      <c r="AM159" s="3">
        <v>45897</v>
      </c>
      <c r="AN159" s="3">
        <v>45898</v>
      </c>
      <c r="AO159" s="3">
        <v>45898</v>
      </c>
      <c r="AP159" s="3">
        <v>45894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235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821.54158271999995</v>
      </c>
      <c r="Q160" s="10">
        <v>0</v>
      </c>
      <c r="R160" s="10">
        <v>821.54158271999995</v>
      </c>
      <c r="S160" s="9" t="s">
        <v>124</v>
      </c>
      <c r="T160" s="12">
        <v>45899</v>
      </c>
      <c r="U160" s="11">
        <v>30000</v>
      </c>
      <c r="V160" s="10">
        <v>0</v>
      </c>
      <c r="W160" s="10">
        <v>30000</v>
      </c>
      <c r="X160" s="10">
        <v>0</v>
      </c>
      <c r="Y160" s="10">
        <v>31500</v>
      </c>
      <c r="Z160" s="9" t="s">
        <v>83</v>
      </c>
      <c r="AA160" s="8">
        <v>29756.100000000002</v>
      </c>
      <c r="AB160" s="8">
        <v>393</v>
      </c>
      <c r="AC160" s="8">
        <v>29363.100000000002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72</v>
      </c>
      <c r="AI160" s="1">
        <v>3</v>
      </c>
      <c r="AJ160" s="3">
        <v>45899</v>
      </c>
      <c r="AK160" s="3">
        <v>0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45898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2194.8917249999995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83</v>
      </c>
      <c r="AA161" s="8">
        <v>65030.350000000006</v>
      </c>
      <c r="AB161" s="8">
        <v>35667.25</v>
      </c>
      <c r="AC161" s="8">
        <v>29363.100000000002</v>
      </c>
      <c r="AD161" s="8">
        <v>1715</v>
      </c>
      <c r="AE161" s="8">
        <v>3803.1499999999996</v>
      </c>
      <c r="AF161" s="8" t="s">
        <v>58</v>
      </c>
      <c r="AG161" s="1" t="s">
        <v>61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0</v>
      </c>
      <c r="B162" s="14" t="s">
        <v>129</v>
      </c>
      <c r="C162" s="9" t="s">
        <v>491</v>
      </c>
      <c r="D162" s="13" t="s">
        <v>492</v>
      </c>
      <c r="E162" s="9">
        <v>23</v>
      </c>
      <c r="F162" s="9">
        <v>34</v>
      </c>
      <c r="G162" s="9" t="s">
        <v>179</v>
      </c>
      <c r="H162" s="9">
        <v>0</v>
      </c>
      <c r="I162" s="9">
        <v>68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45889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181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45889</v>
      </c>
      <c r="AK162" s="3">
        <v>0</v>
      </c>
      <c r="AL162" s="3">
        <v>45880</v>
      </c>
      <c r="AM162" s="3">
        <v>45887</v>
      </c>
      <c r="AN162" s="3">
        <v>45888</v>
      </c>
      <c r="AO162" s="3">
        <v>45888</v>
      </c>
      <c r="AP162" s="3">
        <v>45884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180</v>
      </c>
      <c r="BD162" s="56">
        <v>800.41704844444439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179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181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116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180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229</v>
      </c>
      <c r="D164" s="13" t="s">
        <v>61</v>
      </c>
      <c r="E164" s="9">
        <v>23</v>
      </c>
      <c r="F164" s="9">
        <v>34</v>
      </c>
      <c r="G164" s="9" t="s">
        <v>343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344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343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344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>
        <v>45727</v>
      </c>
      <c r="B166" s="14" t="s">
        <v>260</v>
      </c>
      <c r="C166" s="9" t="s">
        <v>112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205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224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226</v>
      </c>
      <c r="AG166" s="1" t="s">
        <v>116</v>
      </c>
      <c r="AH166" s="1" t="s">
        <v>149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224</v>
      </c>
      <c r="AA167" s="8">
        <v>1159.5100000000002</v>
      </c>
      <c r="AB167" s="8">
        <v>1159.5100000000002</v>
      </c>
      <c r="AC167" s="8">
        <v>0</v>
      </c>
      <c r="AD167" s="8">
        <v>1159.5100000000002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225</v>
      </c>
      <c r="BD167" s="56">
        <v>0</v>
      </c>
    </row>
    <row r="168" spans="1:56" ht="27.75" customHeight="1" x14ac:dyDescent="0.45">
      <c r="A168" s="3">
        <v>45601</v>
      </c>
      <c r="B168" s="14" t="s">
        <v>202</v>
      </c>
      <c r="C168" s="9" t="s">
        <v>93</v>
      </c>
      <c r="D168" s="13" t="s">
        <v>145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902.91416629708795</v>
      </c>
      <c r="Q168" s="10">
        <v>0</v>
      </c>
      <c r="R168" s="10">
        <v>902.91416629708795</v>
      </c>
      <c r="S168" s="9" t="s">
        <v>385</v>
      </c>
      <c r="T168" s="12">
        <v>45883</v>
      </c>
      <c r="U168" s="11">
        <v>50000</v>
      </c>
      <c r="V168" s="10">
        <v>22274</v>
      </c>
      <c r="W168" s="10">
        <v>27726</v>
      </c>
      <c r="X168" s="10">
        <v>0</v>
      </c>
      <c r="Y168" s="10">
        <v>29112.300000000003</v>
      </c>
      <c r="Z168" s="9" t="s">
        <v>99</v>
      </c>
      <c r="AA168" s="8">
        <v>29824.58094</v>
      </c>
      <c r="AB168" s="8">
        <v>29824.58094</v>
      </c>
      <c r="AC168" s="8">
        <v>0</v>
      </c>
      <c r="AD168" s="8">
        <v>0</v>
      </c>
      <c r="AE168" s="8">
        <v>0</v>
      </c>
      <c r="AF168" s="8" t="s">
        <v>249</v>
      </c>
      <c r="AG168" s="1" t="s">
        <v>116</v>
      </c>
      <c r="AH168" s="1" t="s">
        <v>72</v>
      </c>
      <c r="AI168" s="1">
        <v>3</v>
      </c>
      <c r="AJ168" s="3">
        <v>45883</v>
      </c>
      <c r="AK168" s="3">
        <v>0</v>
      </c>
      <c r="AL168" s="3">
        <v>45873</v>
      </c>
      <c r="AM168" s="3">
        <v>45880</v>
      </c>
      <c r="AN168" s="3">
        <v>45881</v>
      </c>
      <c r="AO168" s="3">
        <v>45881</v>
      </c>
      <c r="AP168" s="3">
        <v>45878</v>
      </c>
      <c r="AQ168" s="3">
        <v>45882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478</v>
      </c>
      <c r="AZ168" s="2">
        <v>0</v>
      </c>
      <c r="BA168" s="2">
        <v>0</v>
      </c>
      <c r="BB168" s="2">
        <v>0</v>
      </c>
      <c r="BC168" s="1" t="s">
        <v>114</v>
      </c>
      <c r="BD168" s="56">
        <v>0</v>
      </c>
    </row>
    <row r="169" spans="1:56" ht="27.75" customHeight="1" x14ac:dyDescent="0.45">
      <c r="A169" s="3">
        <v>45601</v>
      </c>
      <c r="B169" s="14" t="s">
        <v>202</v>
      </c>
      <c r="C169" s="9" t="s">
        <v>93</v>
      </c>
      <c r="D169" s="13" t="s">
        <v>145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1628.2806143999999</v>
      </c>
      <c r="Q169" s="10">
        <v>0</v>
      </c>
      <c r="R169" s="10">
        <v>1628.2806143999999</v>
      </c>
      <c r="S169" s="9" t="s">
        <v>385</v>
      </c>
      <c r="T169" s="12">
        <v>45887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99</v>
      </c>
      <c r="AA169" s="8">
        <v>53784.500000000007</v>
      </c>
      <c r="AB169" s="8">
        <v>8926</v>
      </c>
      <c r="AC169" s="8">
        <v>44858.500000000007</v>
      </c>
      <c r="AD169" s="8">
        <v>0</v>
      </c>
      <c r="AE169" s="8">
        <v>0</v>
      </c>
      <c r="AF169" s="8" t="s">
        <v>249</v>
      </c>
      <c r="AG169" s="1" t="s">
        <v>116</v>
      </c>
      <c r="AH169" s="1" t="s">
        <v>72</v>
      </c>
      <c r="AI169" s="1">
        <v>3</v>
      </c>
      <c r="AJ169" s="3">
        <v>45887</v>
      </c>
      <c r="AK169" s="3">
        <v>0</v>
      </c>
      <c r="AL169" s="3">
        <v>45877</v>
      </c>
      <c r="AM169" s="3">
        <v>45884</v>
      </c>
      <c r="AN169" s="3">
        <v>45885</v>
      </c>
      <c r="AO169" s="3">
        <v>45885</v>
      </c>
      <c r="AP169" s="3">
        <v>45882</v>
      </c>
      <c r="AQ169" s="3">
        <v>45886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479</v>
      </c>
      <c r="AZ169" s="2">
        <v>0</v>
      </c>
      <c r="BA169" s="2">
        <v>0</v>
      </c>
      <c r="BB169" s="2">
        <v>0</v>
      </c>
      <c r="BC169" s="1" t="s">
        <v>114</v>
      </c>
      <c r="BD169" s="56">
        <v>5746.5358390277788</v>
      </c>
    </row>
    <row r="170" spans="1:56" ht="27.75" customHeight="1" x14ac:dyDescent="0.45">
      <c r="A170" s="3">
        <v>45601</v>
      </c>
      <c r="B170" s="14" t="s">
        <v>202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14259.765177444862</v>
      </c>
      <c r="Q170" s="10">
        <v>0</v>
      </c>
      <c r="R170" s="10">
        <v>14259.765177444862</v>
      </c>
      <c r="S170" s="9" t="s">
        <v>385</v>
      </c>
      <c r="T170" s="12" t="s">
        <v>63</v>
      </c>
      <c r="U170" s="11">
        <v>437878</v>
      </c>
      <c r="V170" s="10">
        <v>0</v>
      </c>
      <c r="W170" s="10">
        <v>437878</v>
      </c>
      <c r="X170" s="10">
        <v>0</v>
      </c>
      <c r="Y170" s="10">
        <v>459771.9</v>
      </c>
      <c r="Z170" s="9" t="s">
        <v>99</v>
      </c>
      <c r="AA170" s="8">
        <v>471020.98582000006</v>
      </c>
      <c r="AB170" s="8">
        <v>0</v>
      </c>
      <c r="AC170" s="8">
        <v>471020.98582000006</v>
      </c>
      <c r="AD170" s="8">
        <v>0</v>
      </c>
      <c r="AE170" s="8">
        <v>0</v>
      </c>
      <c r="AF170" s="8" t="s">
        <v>249</v>
      </c>
      <c r="AG170" s="1" t="s">
        <v>116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114</v>
      </c>
      <c r="BD170" s="56">
        <v>60339.489192657471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99</v>
      </c>
      <c r="AA171" s="8">
        <v>554630.06676000007</v>
      </c>
      <c r="AB171" s="8">
        <v>38750.58094</v>
      </c>
      <c r="AC171" s="8">
        <v>515879.48582000006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115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186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91</v>
      </c>
      <c r="M172" s="10">
        <v>27</v>
      </c>
      <c r="N172" s="9">
        <v>43</v>
      </c>
      <c r="O172" s="9">
        <v>40</v>
      </c>
      <c r="P172" s="10">
        <v>229.14349009919997</v>
      </c>
      <c r="Q172" s="10">
        <v>0</v>
      </c>
      <c r="R172" s="10">
        <v>229.14349009919997</v>
      </c>
      <c r="S172" s="9" t="s">
        <v>192</v>
      </c>
      <c r="T172" s="12">
        <v>45899</v>
      </c>
      <c r="U172" s="11">
        <v>8000</v>
      </c>
      <c r="V172" s="10">
        <v>0</v>
      </c>
      <c r="W172" s="10">
        <v>8000</v>
      </c>
      <c r="X172" s="10">
        <v>0</v>
      </c>
      <c r="Y172" s="10">
        <v>8400</v>
      </c>
      <c r="Z172" s="9" t="s">
        <v>84</v>
      </c>
      <c r="AA172" s="8">
        <v>9499.6</v>
      </c>
      <c r="AB172" s="8">
        <v>0</v>
      </c>
      <c r="AC172" s="8">
        <v>9499.6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72</v>
      </c>
      <c r="AI172" s="1">
        <v>3</v>
      </c>
      <c r="AJ172" s="3">
        <v>45899</v>
      </c>
      <c r="AK172" s="3">
        <v>0</v>
      </c>
      <c r="AL172" s="3">
        <v>45889</v>
      </c>
      <c r="AM172" s="3">
        <v>45896</v>
      </c>
      <c r="AN172" s="3">
        <v>45897</v>
      </c>
      <c r="AO172" s="3">
        <v>45897</v>
      </c>
      <c r="AP172" s="3">
        <v>45894</v>
      </c>
      <c r="AQ172" s="3">
        <v>45898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767.03992444444452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84</v>
      </c>
      <c r="AA173" s="8">
        <v>9499.6</v>
      </c>
      <c r="AB173" s="8">
        <v>0</v>
      </c>
      <c r="AC173" s="8">
        <v>9499.6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7.75" customHeight="1" x14ac:dyDescent="0.45">
      <c r="A174" s="3">
        <v>45873</v>
      </c>
      <c r="B174" s="14" t="s">
        <v>129</v>
      </c>
      <c r="C174" s="9" t="s">
        <v>140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124</v>
      </c>
      <c r="T174" s="12">
        <v>45880</v>
      </c>
      <c r="U174" s="11">
        <v>10000</v>
      </c>
      <c r="V174" s="10">
        <v>5000</v>
      </c>
      <c r="W174" s="10">
        <v>5000</v>
      </c>
      <c r="X174" s="10">
        <v>0</v>
      </c>
      <c r="Y174" s="10">
        <v>0</v>
      </c>
      <c r="Z174" s="9" t="s">
        <v>150</v>
      </c>
      <c r="AA174" s="8">
        <v>5657.85</v>
      </c>
      <c r="AB174" s="8">
        <v>5657.85</v>
      </c>
      <c r="AC174" s="8">
        <v>0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77</v>
      </c>
      <c r="AI174" s="1">
        <v>1</v>
      </c>
      <c r="AJ174" s="3">
        <v>45880</v>
      </c>
      <c r="AK174" s="3">
        <v>0</v>
      </c>
      <c r="AL174" s="3">
        <v>0</v>
      </c>
      <c r="AM174" s="3">
        <v>0</v>
      </c>
      <c r="AN174" s="3">
        <v>0</v>
      </c>
      <c r="AO174" s="3">
        <v>45879</v>
      </c>
      <c r="AP174" s="3">
        <v>45875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150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0</v>
      </c>
    </row>
    <row r="176" spans="1:56" ht="27.75" customHeight="1" x14ac:dyDescent="0.45">
      <c r="A176" s="3" t="s">
        <v>136</v>
      </c>
      <c r="B176" s="14" t="s">
        <v>136</v>
      </c>
      <c r="C176" s="9" t="s">
        <v>110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111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206</v>
      </c>
      <c r="AA176" s="8">
        <v>12433.3</v>
      </c>
      <c r="AB176" s="8">
        <v>12433.3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77</v>
      </c>
      <c r="AI176" s="1">
        <v>1</v>
      </c>
      <c r="AJ176" s="3">
        <v>45899</v>
      </c>
      <c r="AK176" s="3">
        <v>0</v>
      </c>
      <c r="AL176" s="3">
        <v>0</v>
      </c>
      <c r="AM176" s="3">
        <v>0</v>
      </c>
      <c r="AN176" s="3">
        <v>0</v>
      </c>
      <c r="AO176" s="3">
        <v>45898</v>
      </c>
      <c r="AP176" s="3">
        <v>45894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116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206</v>
      </c>
      <c r="AA177" s="8">
        <v>12433.3</v>
      </c>
      <c r="AB177" s="8">
        <v>12433.3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207</v>
      </c>
      <c r="BD177" s="56">
        <v>0</v>
      </c>
    </row>
    <row r="178" spans="1:56" ht="27.75" customHeight="1" x14ac:dyDescent="0.45">
      <c r="A178" s="3">
        <v>45861</v>
      </c>
      <c r="B178" s="14" t="s">
        <v>423</v>
      </c>
      <c r="C178" s="9" t="s">
        <v>110</v>
      </c>
      <c r="D178" s="13" t="s">
        <v>221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45875</v>
      </c>
      <c r="U178" s="11">
        <v>10000</v>
      </c>
      <c r="V178" s="10">
        <v>10000</v>
      </c>
      <c r="W178" s="10">
        <v>0</v>
      </c>
      <c r="X178" s="10">
        <v>10900</v>
      </c>
      <c r="Y178" s="10">
        <v>0</v>
      </c>
      <c r="Z178" s="9" t="s">
        <v>88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 t="s">
        <v>226</v>
      </c>
      <c r="AG178" s="1" t="s">
        <v>61</v>
      </c>
      <c r="AH178" s="1" t="s">
        <v>75</v>
      </c>
      <c r="AI178" s="1">
        <v>4</v>
      </c>
      <c r="AJ178" s="3">
        <v>45875</v>
      </c>
      <c r="AK178" s="3">
        <v>45871</v>
      </c>
      <c r="AL178" s="3">
        <v>45864</v>
      </c>
      <c r="AM178" s="3">
        <v>45872</v>
      </c>
      <c r="AN178" s="3">
        <v>45873</v>
      </c>
      <c r="AO178" s="3">
        <v>45874</v>
      </c>
      <c r="AP178" s="3">
        <v>45870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45">
      <c r="A179" s="3">
        <v>45832</v>
      </c>
      <c r="B179" s="14" t="s">
        <v>311</v>
      </c>
      <c r="C179" s="9" t="s">
        <v>110</v>
      </c>
      <c r="D179" s="13" t="s">
        <v>147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111</v>
      </c>
      <c r="T179" s="12">
        <v>45883</v>
      </c>
      <c r="U179" s="11">
        <v>20000</v>
      </c>
      <c r="V179" s="10">
        <v>5000</v>
      </c>
      <c r="W179" s="10">
        <v>15000</v>
      </c>
      <c r="X179" s="10">
        <v>10712</v>
      </c>
      <c r="Y179" s="10">
        <v>9752.4</v>
      </c>
      <c r="Z179" s="9" t="s">
        <v>88</v>
      </c>
      <c r="AA179" s="8">
        <v>12125.451492</v>
      </c>
      <c r="AB179" s="8">
        <v>12125.451492</v>
      </c>
      <c r="AC179" s="8">
        <v>0</v>
      </c>
      <c r="AD179" s="8">
        <v>2988</v>
      </c>
      <c r="AE179" s="8">
        <v>9137.4514920000001</v>
      </c>
      <c r="AF179" s="8" t="s">
        <v>226</v>
      </c>
      <c r="AG179" s="1" t="s">
        <v>116</v>
      </c>
      <c r="AH179" s="1" t="s">
        <v>75</v>
      </c>
      <c r="AI179" s="1">
        <v>4</v>
      </c>
      <c r="AJ179" s="3">
        <v>45883</v>
      </c>
      <c r="AK179" s="3">
        <v>45879</v>
      </c>
      <c r="AL179" s="3">
        <v>45872</v>
      </c>
      <c r="AM179" s="3">
        <v>45880</v>
      </c>
      <c r="AN179" s="3">
        <v>45881</v>
      </c>
      <c r="AO179" s="3">
        <v>45882</v>
      </c>
      <c r="AP179" s="3">
        <v>45878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45">
      <c r="A180" s="3">
        <v>45861</v>
      </c>
      <c r="B180" s="14" t="s">
        <v>424</v>
      </c>
      <c r="C180" s="9" t="s">
        <v>110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45887</v>
      </c>
      <c r="U180" s="11">
        <v>15000</v>
      </c>
      <c r="V180" s="10">
        <v>8828</v>
      </c>
      <c r="W180" s="10">
        <v>6172</v>
      </c>
      <c r="X180" s="10">
        <v>0</v>
      </c>
      <c r="Y180" s="10">
        <v>0</v>
      </c>
      <c r="Z180" s="9" t="s">
        <v>88</v>
      </c>
      <c r="AA180" s="8">
        <v>7673.8327599999993</v>
      </c>
      <c r="AB180" s="8">
        <v>7673.8327599999993</v>
      </c>
      <c r="AC180" s="8">
        <v>0</v>
      </c>
      <c r="AD180" s="8">
        <v>0</v>
      </c>
      <c r="AE180" s="8">
        <v>7673.8327599999993</v>
      </c>
      <c r="AF180" s="8" t="s">
        <v>226</v>
      </c>
      <c r="AG180" s="1" t="s">
        <v>116</v>
      </c>
      <c r="AH180" s="1" t="s">
        <v>149</v>
      </c>
      <c r="AI180" s="1">
        <v>2</v>
      </c>
      <c r="AJ180" s="3">
        <v>45887</v>
      </c>
      <c r="AK180" s="3">
        <v>45885</v>
      </c>
      <c r="AL180" s="3">
        <v>0</v>
      </c>
      <c r="AM180" s="3">
        <v>0</v>
      </c>
      <c r="AN180" s="3">
        <v>0</v>
      </c>
      <c r="AO180" s="3">
        <v>45886</v>
      </c>
      <c r="AP180" s="3">
        <v>45882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146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 t="s">
        <v>136</v>
      </c>
      <c r="B181" s="14" t="s">
        <v>136</v>
      </c>
      <c r="C181" s="9" t="s">
        <v>110</v>
      </c>
      <c r="D181" s="13" t="s">
        <v>61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88</v>
      </c>
      <c r="AA181" s="8">
        <v>24866.6</v>
      </c>
      <c r="AB181" s="8">
        <v>19617</v>
      </c>
      <c r="AC181" s="8">
        <v>5249.5999999999985</v>
      </c>
      <c r="AD181" s="8">
        <v>0</v>
      </c>
      <c r="AE181" s="8">
        <v>24866.6</v>
      </c>
      <c r="AF181" s="8">
        <v>0</v>
      </c>
      <c r="AG181" s="1" t="s">
        <v>120</v>
      </c>
      <c r="AH181" s="1" t="s">
        <v>75</v>
      </c>
      <c r="AI181" s="1">
        <v>4</v>
      </c>
      <c r="AJ181" s="3">
        <v>45899</v>
      </c>
      <c r="AK181" s="3">
        <v>45895</v>
      </c>
      <c r="AL181" s="3">
        <v>45888</v>
      </c>
      <c r="AM181" s="3">
        <v>45896</v>
      </c>
      <c r="AN181" s="3">
        <v>45897</v>
      </c>
      <c r="AO181" s="3">
        <v>45898</v>
      </c>
      <c r="AP181" s="3">
        <v>45894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541.40874666666662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88</v>
      </c>
      <c r="AA182" s="8">
        <v>44665.884251999996</v>
      </c>
      <c r="AB182" s="8">
        <v>39416.284251999998</v>
      </c>
      <c r="AC182" s="8">
        <v>5249.5999999999985</v>
      </c>
      <c r="AD182" s="8">
        <v>2988</v>
      </c>
      <c r="AE182" s="8">
        <v>41677.884251999996</v>
      </c>
      <c r="AF182" s="8" t="s">
        <v>58</v>
      </c>
      <c r="AG182" s="1" t="s">
        <v>119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>
        <v>45857</v>
      </c>
      <c r="B183" s="14" t="s">
        <v>391</v>
      </c>
      <c r="C183" s="9" t="s">
        <v>151</v>
      </c>
      <c r="D183" s="13" t="s">
        <v>152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78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45883</v>
      </c>
      <c r="U183" s="11">
        <v>34000</v>
      </c>
      <c r="V183" s="10">
        <v>13000</v>
      </c>
      <c r="W183" s="10">
        <v>21000</v>
      </c>
      <c r="X183" s="10">
        <v>13920</v>
      </c>
      <c r="Y183" s="10">
        <v>21084</v>
      </c>
      <c r="Z183" s="9" t="s">
        <v>128</v>
      </c>
      <c r="AA183" s="8">
        <v>25036.195799999998</v>
      </c>
      <c r="AB183" s="8">
        <v>8850</v>
      </c>
      <c r="AC183" s="8">
        <v>16186.195799999998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45883</v>
      </c>
      <c r="AK183" s="3">
        <v>0</v>
      </c>
      <c r="AL183" s="3">
        <v>45874</v>
      </c>
      <c r="AM183" s="3">
        <v>45881</v>
      </c>
      <c r="AN183" s="3">
        <v>45882</v>
      </c>
      <c r="AO183" s="3">
        <v>45882</v>
      </c>
      <c r="AP183" s="3">
        <v>45878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1819.1485612999998</v>
      </c>
    </row>
    <row r="184" spans="1:56" ht="27.75" customHeight="1" x14ac:dyDescent="0.45">
      <c r="A184" s="3" t="s">
        <v>136</v>
      </c>
      <c r="B184" s="14" t="s">
        <v>136</v>
      </c>
      <c r="C184" s="9" t="s">
        <v>110</v>
      </c>
      <c r="D184" s="13" t="s">
        <v>59</v>
      </c>
      <c r="E184" s="9">
        <v>28</v>
      </c>
      <c r="F184" s="9">
        <v>47</v>
      </c>
      <c r="G184" s="9" t="s">
        <v>60</v>
      </c>
      <c r="H184" s="9" t="s">
        <v>66</v>
      </c>
      <c r="I184" s="9">
        <v>180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128</v>
      </c>
      <c r="AA184" s="8">
        <v>6775.4500000000007</v>
      </c>
      <c r="AB184" s="8">
        <v>0</v>
      </c>
      <c r="AC184" s="8">
        <v>6775.4500000000007</v>
      </c>
      <c r="AD184" s="8">
        <v>0</v>
      </c>
      <c r="AE184" s="8">
        <v>6775.4500000000007</v>
      </c>
      <c r="AF184" s="8">
        <v>0</v>
      </c>
      <c r="AG184" s="1">
        <v>0</v>
      </c>
      <c r="AH184" s="1" t="s">
        <v>149</v>
      </c>
      <c r="AI184" s="1">
        <v>2</v>
      </c>
      <c r="AJ184" s="3">
        <v>45899</v>
      </c>
      <c r="AK184" s="3">
        <v>45897</v>
      </c>
      <c r="AL184" s="3">
        <v>0</v>
      </c>
      <c r="AM184" s="3">
        <v>0</v>
      </c>
      <c r="AN184" s="3">
        <v>0</v>
      </c>
      <c r="AO184" s="3">
        <v>45898</v>
      </c>
      <c r="AP184" s="3">
        <v>45894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146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761.48529722222236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28</v>
      </c>
      <c r="F185" s="9">
        <v>43</v>
      </c>
      <c r="G185" s="9">
        <v>0</v>
      </c>
      <c r="H185" s="9">
        <v>0</v>
      </c>
      <c r="I185" s="9">
        <v>130</v>
      </c>
      <c r="J185" s="9" t="s">
        <v>57</v>
      </c>
      <c r="K185" s="9">
        <v>3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128</v>
      </c>
      <c r="AA185" s="8">
        <v>31811.645799999998</v>
      </c>
      <c r="AB185" s="8">
        <v>8850</v>
      </c>
      <c r="AC185" s="8">
        <v>22961.645799999998</v>
      </c>
      <c r="AD185" s="8">
        <v>0</v>
      </c>
      <c r="AE185" s="8">
        <v>6775.4500000000007</v>
      </c>
      <c r="AF185" s="8" t="s">
        <v>58</v>
      </c>
      <c r="AG185" s="1">
        <v>0</v>
      </c>
      <c r="AH185" s="1">
        <v>0</v>
      </c>
      <c r="AI185" s="1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153</v>
      </c>
      <c r="BD185" s="56">
        <v>0</v>
      </c>
    </row>
  </sheetData>
  <autoFilter ref="A5:BD1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5">
    <cfRule type="expression" dxfId="6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8BD9-67C5-4949-9742-ED85B0EE75D0}">
  <sheetPr>
    <tabColor rgb="FFFFFF00"/>
  </sheetPr>
  <dimension ref="A1:BD187"/>
  <sheetViews>
    <sheetView zoomScale="80" zoomScaleNormal="80" workbookViewId="0">
      <selection activeCell="M16" sqref="M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45873</v>
      </c>
      <c r="E3" s="82" t="s">
        <v>52</v>
      </c>
      <c r="F3" s="82"/>
      <c r="G3" s="83">
        <v>10.27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8801.1</v>
      </c>
      <c r="AC14" s="8">
        <v>0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470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347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45874</v>
      </c>
      <c r="U22" s="11">
        <v>10000</v>
      </c>
      <c r="V22" s="10">
        <v>10000</v>
      </c>
      <c r="W22" s="10">
        <v>0</v>
      </c>
      <c r="X22" s="10">
        <v>10300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358</v>
      </c>
      <c r="AG22" s="1" t="s">
        <v>116</v>
      </c>
      <c r="AH22" s="1" t="s">
        <v>74</v>
      </c>
      <c r="AI22" s="1">
        <v>2</v>
      </c>
      <c r="AJ22" s="3">
        <v>45874</v>
      </c>
      <c r="AK22" s="3">
        <v>0</v>
      </c>
      <c r="AL22" s="3">
        <v>45865</v>
      </c>
      <c r="AM22" s="3">
        <v>45872</v>
      </c>
      <c r="AN22" s="3">
        <v>45873</v>
      </c>
      <c r="AO22" s="3">
        <v>45873</v>
      </c>
      <c r="AP22" s="3">
        <v>45869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298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45874</v>
      </c>
      <c r="U23" s="11">
        <v>5000</v>
      </c>
      <c r="V23" s="10">
        <v>5000</v>
      </c>
      <c r="W23" s="10">
        <v>0</v>
      </c>
      <c r="X23" s="10">
        <v>5800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358</v>
      </c>
      <c r="AG23" s="1" t="s">
        <v>116</v>
      </c>
      <c r="AH23" s="1" t="s">
        <v>74</v>
      </c>
      <c r="AI23" s="1">
        <v>2</v>
      </c>
      <c r="AJ23" s="3">
        <v>45874</v>
      </c>
      <c r="AK23" s="3">
        <v>0</v>
      </c>
      <c r="AL23" s="3">
        <v>45865</v>
      </c>
      <c r="AM23" s="3">
        <v>45872</v>
      </c>
      <c r="AN23" s="3">
        <v>45873</v>
      </c>
      <c r="AO23" s="3">
        <v>45873</v>
      </c>
      <c r="AP23" s="3">
        <v>45869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329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45874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358</v>
      </c>
      <c r="AG24" s="1" t="s">
        <v>118</v>
      </c>
      <c r="AH24" s="1" t="s">
        <v>74</v>
      </c>
      <c r="AI24" s="1">
        <v>2</v>
      </c>
      <c r="AJ24" s="3">
        <v>45874</v>
      </c>
      <c r="AK24" s="3">
        <v>0</v>
      </c>
      <c r="AL24" s="3">
        <v>45865</v>
      </c>
      <c r="AM24" s="3">
        <v>45872</v>
      </c>
      <c r="AN24" s="3">
        <v>45873</v>
      </c>
      <c r="AO24" s="3">
        <v>45873</v>
      </c>
      <c r="AP24" s="3">
        <v>45869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354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45874</v>
      </c>
      <c r="U25" s="11">
        <v>5000</v>
      </c>
      <c r="V25" s="10">
        <v>5000</v>
      </c>
      <c r="W25" s="10">
        <v>0</v>
      </c>
      <c r="X25" s="10">
        <v>5200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358</v>
      </c>
      <c r="AG25" s="1" t="s">
        <v>116</v>
      </c>
      <c r="AH25" s="1" t="s">
        <v>74</v>
      </c>
      <c r="AI25" s="1">
        <v>2</v>
      </c>
      <c r="AJ25" s="3">
        <v>45874</v>
      </c>
      <c r="AK25" s="3">
        <v>0</v>
      </c>
      <c r="AL25" s="3">
        <v>45865</v>
      </c>
      <c r="AM25" s="3">
        <v>45872</v>
      </c>
      <c r="AN25" s="3">
        <v>45873</v>
      </c>
      <c r="AO25" s="3">
        <v>45873</v>
      </c>
      <c r="AP25" s="3">
        <v>45869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359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360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0</v>
      </c>
      <c r="W27" s="10">
        <v>5000</v>
      </c>
      <c r="X27" s="10">
        <v>5199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360</v>
      </c>
      <c r="AG27" s="1" t="s">
        <v>116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5398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360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362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5285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360</v>
      </c>
      <c r="AG29" s="1" t="s">
        <v>117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327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5000</v>
      </c>
      <c r="W30" s="10">
        <v>0</v>
      </c>
      <c r="X30" s="10">
        <v>5200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395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435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327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364</v>
      </c>
      <c r="AG31" s="1" t="s">
        <v>118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365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364</v>
      </c>
      <c r="AG32" s="1" t="s">
        <v>117</v>
      </c>
      <c r="AH32" s="1" t="s">
        <v>74</v>
      </c>
      <c r="AI32" s="1">
        <v>2</v>
      </c>
      <c r="AJ32" s="3">
        <v>45876</v>
      </c>
      <c r="AK32" s="3">
        <v>0</v>
      </c>
      <c r="AL32" s="3">
        <v>45867</v>
      </c>
      <c r="AM32" s="3">
        <v>45874</v>
      </c>
      <c r="AN32" s="3">
        <v>45875</v>
      </c>
      <c r="AO32" s="3">
        <v>45875</v>
      </c>
      <c r="AP32" s="3">
        <v>45871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328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364</v>
      </c>
      <c r="AG33" s="1" t="s">
        <v>117</v>
      </c>
      <c r="AH33" s="1" t="s">
        <v>74</v>
      </c>
      <c r="AI33" s="1">
        <v>2</v>
      </c>
      <c r="AJ33" s="3">
        <v>45876</v>
      </c>
      <c r="AK33" s="3">
        <v>0</v>
      </c>
      <c r="AL33" s="3">
        <v>45867</v>
      </c>
      <c r="AM33" s="3">
        <v>45874</v>
      </c>
      <c r="AN33" s="3">
        <v>45875</v>
      </c>
      <c r="AO33" s="3">
        <v>45875</v>
      </c>
      <c r="AP33" s="3">
        <v>45871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197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45876</v>
      </c>
      <c r="U34" s="11">
        <v>10000</v>
      </c>
      <c r="V34" s="10">
        <v>5000</v>
      </c>
      <c r="W34" s="10">
        <v>5000</v>
      </c>
      <c r="X34" s="10">
        <v>10400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397</v>
      </c>
      <c r="AG34" s="1" t="s">
        <v>116</v>
      </c>
      <c r="AH34" s="1" t="s">
        <v>74</v>
      </c>
      <c r="AI34" s="1">
        <v>2</v>
      </c>
      <c r="AJ34" s="3">
        <v>45876</v>
      </c>
      <c r="AK34" s="3">
        <v>0</v>
      </c>
      <c r="AL34" s="3">
        <v>45867</v>
      </c>
      <c r="AM34" s="3">
        <v>45874</v>
      </c>
      <c r="AN34" s="3">
        <v>45875</v>
      </c>
      <c r="AO34" s="3">
        <v>45875</v>
      </c>
      <c r="AP34" s="3">
        <v>45871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392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4251</v>
      </c>
      <c r="AC35" s="8">
        <v>428.95000000000073</v>
      </c>
      <c r="AD35" s="8">
        <v>0</v>
      </c>
      <c r="AE35" s="8">
        <v>0</v>
      </c>
      <c r="AF35" s="8" t="s">
        <v>398</v>
      </c>
      <c r="AG35" s="1" t="s">
        <v>117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32.310420444444496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329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398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355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5200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398</v>
      </c>
      <c r="AG37" s="1" t="s">
        <v>119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392</v>
      </c>
      <c r="C38" s="9" t="s">
        <v>73</v>
      </c>
      <c r="D38" s="13" t="s">
        <v>363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398</v>
      </c>
      <c r="AG38" s="1" t="s">
        <v>119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352.51463377777782</v>
      </c>
    </row>
    <row r="39" spans="1:56" ht="27.75" customHeight="1" x14ac:dyDescent="0.45">
      <c r="A39" s="3">
        <v>45854</v>
      </c>
      <c r="B39" s="14" t="s">
        <v>346</v>
      </c>
      <c r="C39" s="9" t="s">
        <v>73</v>
      </c>
      <c r="D39" s="13" t="s">
        <v>330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366</v>
      </c>
      <c r="AG39" s="1" t="s">
        <v>116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45870</v>
      </c>
      <c r="B40" s="14" t="s">
        <v>471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176</v>
      </c>
      <c r="AA40" s="8">
        <v>18719.800000000003</v>
      </c>
      <c r="AB40" s="8">
        <v>15500</v>
      </c>
      <c r="AC40" s="8">
        <v>3219.8000000000029</v>
      </c>
      <c r="AD40" s="8">
        <v>0</v>
      </c>
      <c r="AE40" s="8">
        <v>0</v>
      </c>
      <c r="AF40" s="8">
        <v>0</v>
      </c>
      <c r="AG40" s="1" t="s">
        <v>118</v>
      </c>
      <c r="AH40" s="1" t="s">
        <v>77</v>
      </c>
      <c r="AI40" s="1">
        <v>1</v>
      </c>
      <c r="AJ40" s="3">
        <v>45877</v>
      </c>
      <c r="AK40" s="3">
        <v>0</v>
      </c>
      <c r="AL40" s="3">
        <v>0</v>
      </c>
      <c r="AM40" s="3">
        <v>0</v>
      </c>
      <c r="AN40" s="3">
        <v>0</v>
      </c>
      <c r="AO40" s="3">
        <v>45876</v>
      </c>
      <c r="AP40" s="3">
        <v>45872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242.52964622222242</v>
      </c>
    </row>
    <row r="41" spans="1:56" ht="27.75" customHeight="1" x14ac:dyDescent="0.45">
      <c r="A41" s="3">
        <v>45870</v>
      </c>
      <c r="B41" s="14" t="s">
        <v>472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176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>
        <v>0</v>
      </c>
      <c r="AG41" s="1" t="s">
        <v>117</v>
      </c>
      <c r="AH41" s="1" t="s">
        <v>77</v>
      </c>
      <c r="AI41" s="1">
        <v>1</v>
      </c>
      <c r="AJ41" s="3">
        <v>45877</v>
      </c>
      <c r="AK41" s="3">
        <v>0</v>
      </c>
      <c r="AL41" s="3">
        <v>0</v>
      </c>
      <c r="AM41" s="3">
        <v>0</v>
      </c>
      <c r="AN41" s="3">
        <v>0</v>
      </c>
      <c r="AO41" s="3">
        <v>45876</v>
      </c>
      <c r="AP41" s="3">
        <v>45872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1410.0585351111113</v>
      </c>
    </row>
    <row r="42" spans="1:56" ht="27.75" customHeight="1" x14ac:dyDescent="0.45">
      <c r="A42" s="3">
        <v>45857</v>
      </c>
      <c r="B42" s="14" t="s">
        <v>392</v>
      </c>
      <c r="C42" s="9" t="s">
        <v>73</v>
      </c>
      <c r="D42" s="13" t="s">
        <v>312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45878</v>
      </c>
      <c r="U42" s="11">
        <v>5000</v>
      </c>
      <c r="V42" s="10">
        <v>4923</v>
      </c>
      <c r="W42" s="10">
        <v>77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393</v>
      </c>
      <c r="AG42" s="1" t="s">
        <v>117</v>
      </c>
      <c r="AH42" s="1" t="s">
        <v>74</v>
      </c>
      <c r="AI42" s="1">
        <v>2</v>
      </c>
      <c r="AJ42" s="3">
        <v>45878</v>
      </c>
      <c r="AK42" s="3">
        <v>0</v>
      </c>
      <c r="AL42" s="3">
        <v>45869</v>
      </c>
      <c r="AM42" s="3">
        <v>45876</v>
      </c>
      <c r="AN42" s="3">
        <v>45877</v>
      </c>
      <c r="AO42" s="3">
        <v>45877</v>
      </c>
      <c r="AP42" s="3">
        <v>45873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347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45878</v>
      </c>
      <c r="U43" s="11">
        <v>10000</v>
      </c>
      <c r="V43" s="10">
        <v>0</v>
      </c>
      <c r="W43" s="10">
        <v>10000</v>
      </c>
      <c r="X43" s="10">
        <v>10300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366</v>
      </c>
      <c r="AG43" s="1" t="s">
        <v>119</v>
      </c>
      <c r="AH43" s="1" t="s">
        <v>74</v>
      </c>
      <c r="AI43" s="1">
        <v>2</v>
      </c>
      <c r="AJ43" s="3">
        <v>45878</v>
      </c>
      <c r="AK43" s="3">
        <v>0</v>
      </c>
      <c r="AL43" s="3">
        <v>45869</v>
      </c>
      <c r="AM43" s="3">
        <v>45876</v>
      </c>
      <c r="AN43" s="3">
        <v>45877</v>
      </c>
      <c r="AO43" s="3">
        <v>45877</v>
      </c>
      <c r="AP43" s="3">
        <v>45873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392</v>
      </c>
      <c r="C44" s="9" t="s">
        <v>73</v>
      </c>
      <c r="D44" s="13" t="s">
        <v>299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399</v>
      </c>
      <c r="AG44" s="1" t="s">
        <v>117</v>
      </c>
      <c r="AH44" s="1" t="s">
        <v>74</v>
      </c>
      <c r="AI44" s="1">
        <v>2</v>
      </c>
      <c r="AJ44" s="3">
        <v>45878</v>
      </c>
      <c r="AK44" s="3">
        <v>0</v>
      </c>
      <c r="AL44" s="3">
        <v>45869</v>
      </c>
      <c r="AM44" s="3">
        <v>45876</v>
      </c>
      <c r="AN44" s="3">
        <v>45877</v>
      </c>
      <c r="AO44" s="3">
        <v>45877</v>
      </c>
      <c r="AP44" s="3">
        <v>45873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392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399</v>
      </c>
      <c r="AG45" s="1" t="s">
        <v>118</v>
      </c>
      <c r="AH45" s="1" t="s">
        <v>74</v>
      </c>
      <c r="AI45" s="1">
        <v>2</v>
      </c>
      <c r="AJ45" s="3">
        <v>45878</v>
      </c>
      <c r="AK45" s="3">
        <v>0</v>
      </c>
      <c r="AL45" s="3">
        <v>45869</v>
      </c>
      <c r="AM45" s="3">
        <v>45876</v>
      </c>
      <c r="AN45" s="3">
        <v>45877</v>
      </c>
      <c r="AO45" s="3">
        <v>45877</v>
      </c>
      <c r="AP45" s="3">
        <v>45873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705.02926755555563</v>
      </c>
    </row>
    <row r="46" spans="1:56" ht="27.75" customHeight="1" x14ac:dyDescent="0.45">
      <c r="A46" s="3">
        <v>45857</v>
      </c>
      <c r="B46" s="14" t="s">
        <v>394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45883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176</v>
      </c>
      <c r="AA46" s="8">
        <v>10477.5</v>
      </c>
      <c r="AB46" s="8">
        <v>0</v>
      </c>
      <c r="AC46" s="8">
        <v>10477.5</v>
      </c>
      <c r="AD46" s="8">
        <v>0</v>
      </c>
      <c r="AE46" s="8">
        <v>0</v>
      </c>
      <c r="AF46" s="8" t="s">
        <v>386</v>
      </c>
      <c r="AG46" s="1" t="s">
        <v>118</v>
      </c>
      <c r="AH46" s="1" t="s">
        <v>77</v>
      </c>
      <c r="AI46" s="1">
        <v>1</v>
      </c>
      <c r="AJ46" s="3">
        <v>45883</v>
      </c>
      <c r="AK46" s="3">
        <v>0</v>
      </c>
      <c r="AL46" s="3">
        <v>0</v>
      </c>
      <c r="AM46" s="3">
        <v>0</v>
      </c>
      <c r="AN46" s="3">
        <v>0</v>
      </c>
      <c r="AO46" s="3">
        <v>45882</v>
      </c>
      <c r="AP46" s="3">
        <v>45878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789.21186666666665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359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386</v>
      </c>
      <c r="AG47" s="1" t="s">
        <v>117</v>
      </c>
      <c r="AH47" s="1" t="s">
        <v>74</v>
      </c>
      <c r="AI47" s="1">
        <v>2</v>
      </c>
      <c r="AJ47" s="3">
        <v>45883</v>
      </c>
      <c r="AK47" s="3">
        <v>0</v>
      </c>
      <c r="AL47" s="3">
        <v>45874</v>
      </c>
      <c r="AM47" s="3">
        <v>45881</v>
      </c>
      <c r="AN47" s="3">
        <v>45882</v>
      </c>
      <c r="AO47" s="3">
        <v>45882</v>
      </c>
      <c r="AP47" s="3">
        <v>45878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272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45883</v>
      </c>
      <c r="U48" s="11">
        <v>5000</v>
      </c>
      <c r="V48" s="10">
        <v>0</v>
      </c>
      <c r="W48" s="10">
        <v>5000</v>
      </c>
      <c r="X48" s="10">
        <v>5199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386</v>
      </c>
      <c r="AG48" s="1" t="s">
        <v>116</v>
      </c>
      <c r="AH48" s="1" t="s">
        <v>74</v>
      </c>
      <c r="AI48" s="1">
        <v>2</v>
      </c>
      <c r="AJ48" s="3">
        <v>45883</v>
      </c>
      <c r="AK48" s="3">
        <v>0</v>
      </c>
      <c r="AL48" s="3">
        <v>45874</v>
      </c>
      <c r="AM48" s="3">
        <v>45881</v>
      </c>
      <c r="AN48" s="3">
        <v>45882</v>
      </c>
      <c r="AO48" s="3">
        <v>45882</v>
      </c>
      <c r="AP48" s="3">
        <v>45878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400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45883</v>
      </c>
      <c r="U49" s="11">
        <v>5000</v>
      </c>
      <c r="V49" s="10">
        <v>0</v>
      </c>
      <c r="W49" s="10">
        <v>5000</v>
      </c>
      <c r="X49" s="10">
        <v>5300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386</v>
      </c>
      <c r="AG49" s="1" t="s">
        <v>117</v>
      </c>
      <c r="AH49" s="1" t="s">
        <v>74</v>
      </c>
      <c r="AI49" s="1">
        <v>2</v>
      </c>
      <c r="AJ49" s="3">
        <v>45883</v>
      </c>
      <c r="AK49" s="3">
        <v>0</v>
      </c>
      <c r="AL49" s="3">
        <v>45874</v>
      </c>
      <c r="AM49" s="3">
        <v>45881</v>
      </c>
      <c r="AN49" s="3">
        <v>45882</v>
      </c>
      <c r="AO49" s="3">
        <v>45882</v>
      </c>
      <c r="AP49" s="3">
        <v>45878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396</v>
      </c>
      <c r="C50" s="9" t="s">
        <v>73</v>
      </c>
      <c r="D50" s="13" t="s">
        <v>197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45885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176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401</v>
      </c>
      <c r="AG50" s="1" t="s">
        <v>116</v>
      </c>
      <c r="AH50" s="1" t="s">
        <v>74</v>
      </c>
      <c r="AI50" s="1">
        <v>2</v>
      </c>
      <c r="AJ50" s="3">
        <v>45885</v>
      </c>
      <c r="AK50" s="3">
        <v>0</v>
      </c>
      <c r="AL50" s="3">
        <v>45876</v>
      </c>
      <c r="AM50" s="3">
        <v>45883</v>
      </c>
      <c r="AN50" s="3">
        <v>45884</v>
      </c>
      <c r="AO50" s="3">
        <v>45884</v>
      </c>
      <c r="AP50" s="3">
        <v>45880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705.02926755555563</v>
      </c>
    </row>
    <row r="51" spans="1:56" ht="27.75" customHeight="1" x14ac:dyDescent="0.45">
      <c r="A51" s="3">
        <v>45857</v>
      </c>
      <c r="B51" s="14" t="s">
        <v>396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45885</v>
      </c>
      <c r="U51" s="11">
        <v>5000</v>
      </c>
      <c r="V51" s="10">
        <v>5000</v>
      </c>
      <c r="W51" s="10">
        <v>0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401</v>
      </c>
      <c r="AG51" s="1" t="s">
        <v>117</v>
      </c>
      <c r="AH51" s="1" t="s">
        <v>74</v>
      </c>
      <c r="AI51" s="1">
        <v>2</v>
      </c>
      <c r="AJ51" s="3">
        <v>45885</v>
      </c>
      <c r="AK51" s="3">
        <v>0</v>
      </c>
      <c r="AL51" s="3">
        <v>45876</v>
      </c>
      <c r="AM51" s="3">
        <v>45883</v>
      </c>
      <c r="AN51" s="3">
        <v>45884</v>
      </c>
      <c r="AO51" s="3">
        <v>45884</v>
      </c>
      <c r="AP51" s="3">
        <v>45880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45857</v>
      </c>
      <c r="B52" s="14" t="s">
        <v>396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401</v>
      </c>
      <c r="AG52" s="1" t="s">
        <v>117</v>
      </c>
      <c r="AH52" s="1" t="s">
        <v>74</v>
      </c>
      <c r="AI52" s="1">
        <v>2</v>
      </c>
      <c r="AJ52" s="3">
        <v>45885</v>
      </c>
      <c r="AK52" s="3">
        <v>0</v>
      </c>
      <c r="AL52" s="3">
        <v>45876</v>
      </c>
      <c r="AM52" s="3">
        <v>45883</v>
      </c>
      <c r="AN52" s="3">
        <v>45884</v>
      </c>
      <c r="AO52" s="3">
        <v>45884</v>
      </c>
      <c r="AP52" s="3">
        <v>45880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396</v>
      </c>
      <c r="C53" s="9" t="s">
        <v>73</v>
      </c>
      <c r="D53" s="13" t="s">
        <v>355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45885</v>
      </c>
      <c r="U53" s="11">
        <v>5000</v>
      </c>
      <c r="V53" s="10">
        <v>5000</v>
      </c>
      <c r="W53" s="10">
        <v>0</v>
      </c>
      <c r="X53" s="10">
        <v>5200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401</v>
      </c>
      <c r="AG53" s="1" t="s">
        <v>117</v>
      </c>
      <c r="AH53" s="1" t="s">
        <v>74</v>
      </c>
      <c r="AI53" s="1">
        <v>2</v>
      </c>
      <c r="AJ53" s="3">
        <v>45885</v>
      </c>
      <c r="AK53" s="3">
        <v>0</v>
      </c>
      <c r="AL53" s="3">
        <v>45876</v>
      </c>
      <c r="AM53" s="3">
        <v>45883</v>
      </c>
      <c r="AN53" s="3">
        <v>45884</v>
      </c>
      <c r="AO53" s="3">
        <v>45884</v>
      </c>
      <c r="AP53" s="3">
        <v>45880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396</v>
      </c>
      <c r="C54" s="9" t="s">
        <v>73</v>
      </c>
      <c r="D54" s="13" t="s">
        <v>297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402</v>
      </c>
      <c r="AG54" s="1" t="s">
        <v>117</v>
      </c>
      <c r="AH54" s="1" t="s">
        <v>74</v>
      </c>
      <c r="AI54" s="1">
        <v>2</v>
      </c>
      <c r="AJ54" s="3">
        <v>45888</v>
      </c>
      <c r="AK54" s="3">
        <v>0</v>
      </c>
      <c r="AL54" s="3">
        <v>45879</v>
      </c>
      <c r="AM54" s="3">
        <v>45886</v>
      </c>
      <c r="AN54" s="3">
        <v>45887</v>
      </c>
      <c r="AO54" s="3">
        <v>45887</v>
      </c>
      <c r="AP54" s="3">
        <v>45883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396</v>
      </c>
      <c r="C55" s="9" t="s">
        <v>73</v>
      </c>
      <c r="D55" s="13" t="s">
        <v>298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402</v>
      </c>
      <c r="AG55" s="1" t="s">
        <v>117</v>
      </c>
      <c r="AH55" s="1" t="s">
        <v>74</v>
      </c>
      <c r="AI55" s="1">
        <v>2</v>
      </c>
      <c r="AJ55" s="3">
        <v>45888</v>
      </c>
      <c r="AK55" s="3">
        <v>0</v>
      </c>
      <c r="AL55" s="3">
        <v>45879</v>
      </c>
      <c r="AM55" s="3">
        <v>45886</v>
      </c>
      <c r="AN55" s="3">
        <v>45887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396</v>
      </c>
      <c r="C56" s="9" t="s">
        <v>73</v>
      </c>
      <c r="D56" s="13" t="s">
        <v>330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402</v>
      </c>
      <c r="AG56" s="1" t="s">
        <v>117</v>
      </c>
      <c r="AH56" s="1" t="s">
        <v>74</v>
      </c>
      <c r="AI56" s="1">
        <v>2</v>
      </c>
      <c r="AJ56" s="3">
        <v>45888</v>
      </c>
      <c r="AK56" s="3">
        <v>0</v>
      </c>
      <c r="AL56" s="3">
        <v>45879</v>
      </c>
      <c r="AM56" s="3">
        <v>45886</v>
      </c>
      <c r="AN56" s="3">
        <v>45887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396</v>
      </c>
      <c r="C57" s="9" t="s">
        <v>73</v>
      </c>
      <c r="D57" s="13" t="s">
        <v>347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402</v>
      </c>
      <c r="AG57" s="1" t="s">
        <v>117</v>
      </c>
      <c r="AH57" s="1" t="s">
        <v>74</v>
      </c>
      <c r="AI57" s="1">
        <v>2</v>
      </c>
      <c r="AJ57" s="3">
        <v>45888</v>
      </c>
      <c r="AK57" s="3">
        <v>0</v>
      </c>
      <c r="AL57" s="3">
        <v>45879</v>
      </c>
      <c r="AM57" s="3">
        <v>45886</v>
      </c>
      <c r="AN57" s="3">
        <v>45887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299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455</v>
      </c>
      <c r="AG58" s="1" t="s">
        <v>117</v>
      </c>
      <c r="AH58" s="1" t="s">
        <v>74</v>
      </c>
      <c r="AI58" s="1">
        <v>2</v>
      </c>
      <c r="AJ58" s="3">
        <v>45890</v>
      </c>
      <c r="AK58" s="3">
        <v>0</v>
      </c>
      <c r="AL58" s="3">
        <v>45881</v>
      </c>
      <c r="AM58" s="3">
        <v>45888</v>
      </c>
      <c r="AN58" s="3">
        <v>45889</v>
      </c>
      <c r="AO58" s="3">
        <v>45889</v>
      </c>
      <c r="AP58" s="3">
        <v>45885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272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455</v>
      </c>
      <c r="AG59" s="1" t="s">
        <v>119</v>
      </c>
      <c r="AH59" s="1" t="s">
        <v>74</v>
      </c>
      <c r="AI59" s="1">
        <v>2</v>
      </c>
      <c r="AJ59" s="3">
        <v>45890</v>
      </c>
      <c r="AK59" s="3">
        <v>0</v>
      </c>
      <c r="AL59" s="3">
        <v>45881</v>
      </c>
      <c r="AM59" s="3">
        <v>45888</v>
      </c>
      <c r="AN59" s="3">
        <v>45889</v>
      </c>
      <c r="AO59" s="3">
        <v>45889</v>
      </c>
      <c r="AP59" s="3">
        <v>45885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456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455</v>
      </c>
      <c r="AG60" s="1" t="s">
        <v>117</v>
      </c>
      <c r="AH60" s="1" t="s">
        <v>74</v>
      </c>
      <c r="AI60" s="1">
        <v>2</v>
      </c>
      <c r="AJ60" s="3">
        <v>45890</v>
      </c>
      <c r="AK60" s="3">
        <v>0</v>
      </c>
      <c r="AL60" s="3">
        <v>45881</v>
      </c>
      <c r="AM60" s="3">
        <v>45888</v>
      </c>
      <c r="AN60" s="3">
        <v>45889</v>
      </c>
      <c r="AO60" s="3">
        <v>45889</v>
      </c>
      <c r="AP60" s="3">
        <v>45885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455</v>
      </c>
      <c r="AG61" s="1" t="s">
        <v>117</v>
      </c>
      <c r="AH61" s="1" t="s">
        <v>74</v>
      </c>
      <c r="AI61" s="1">
        <v>2</v>
      </c>
      <c r="AJ61" s="3">
        <v>45890</v>
      </c>
      <c r="AK61" s="3">
        <v>0</v>
      </c>
      <c r="AL61" s="3">
        <v>45881</v>
      </c>
      <c r="AM61" s="3">
        <v>45888</v>
      </c>
      <c r="AN61" s="3">
        <v>45889</v>
      </c>
      <c r="AO61" s="3">
        <v>45889</v>
      </c>
      <c r="AP61" s="3">
        <v>45885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457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176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 t="s">
        <v>455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394.60593333333333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458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459</v>
      </c>
      <c r="AG63" s="1" t="s">
        <v>117</v>
      </c>
      <c r="AH63" s="1" t="s">
        <v>74</v>
      </c>
      <c r="AI63" s="1">
        <v>2</v>
      </c>
      <c r="AJ63" s="3">
        <v>45892</v>
      </c>
      <c r="AK63" s="3">
        <v>0</v>
      </c>
      <c r="AL63" s="3">
        <v>45883</v>
      </c>
      <c r="AM63" s="3">
        <v>45890</v>
      </c>
      <c r="AN63" s="3">
        <v>45891</v>
      </c>
      <c r="AO63" s="3">
        <v>45891</v>
      </c>
      <c r="AP63" s="3">
        <v>45887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 t="s">
        <v>327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45892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459</v>
      </c>
      <c r="AG64" s="1" t="s">
        <v>117</v>
      </c>
      <c r="AH64" s="1" t="s">
        <v>74</v>
      </c>
      <c r="AI64" s="1">
        <v>2</v>
      </c>
      <c r="AJ64" s="3">
        <v>45892</v>
      </c>
      <c r="AK64" s="3">
        <v>0</v>
      </c>
      <c r="AL64" s="3">
        <v>45883</v>
      </c>
      <c r="AM64" s="3">
        <v>45890</v>
      </c>
      <c r="AN64" s="3">
        <v>45891</v>
      </c>
      <c r="AO64" s="3">
        <v>45891</v>
      </c>
      <c r="AP64" s="3">
        <v>45887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459</v>
      </c>
      <c r="AG65" s="1" t="s">
        <v>117</v>
      </c>
      <c r="AH65" s="1" t="s">
        <v>74</v>
      </c>
      <c r="AI65" s="1">
        <v>2</v>
      </c>
      <c r="AJ65" s="3">
        <v>45892</v>
      </c>
      <c r="AK65" s="3">
        <v>0</v>
      </c>
      <c r="AL65" s="3">
        <v>45883</v>
      </c>
      <c r="AM65" s="3">
        <v>45890</v>
      </c>
      <c r="AN65" s="3">
        <v>45891</v>
      </c>
      <c r="AO65" s="3">
        <v>45891</v>
      </c>
      <c r="AP65" s="3">
        <v>45887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460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45892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459</v>
      </c>
      <c r="AG66" s="1" t="s">
        <v>117</v>
      </c>
      <c r="AH66" s="1" t="s">
        <v>74</v>
      </c>
      <c r="AI66" s="1">
        <v>2</v>
      </c>
      <c r="AJ66" s="3">
        <v>45892</v>
      </c>
      <c r="AK66" s="3">
        <v>0</v>
      </c>
      <c r="AL66" s="3">
        <v>45883</v>
      </c>
      <c r="AM66" s="3">
        <v>45890</v>
      </c>
      <c r="AN66" s="3">
        <v>45891</v>
      </c>
      <c r="AO66" s="3">
        <v>45891</v>
      </c>
      <c r="AP66" s="3">
        <v>45887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355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459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297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461</v>
      </c>
      <c r="AG68" s="1" t="s">
        <v>117</v>
      </c>
      <c r="AH68" s="1" t="s">
        <v>74</v>
      </c>
      <c r="AI68" s="1">
        <v>2</v>
      </c>
      <c r="AJ68" s="3">
        <v>45895</v>
      </c>
      <c r="AK68" s="3">
        <v>0</v>
      </c>
      <c r="AL68" s="3">
        <v>45886</v>
      </c>
      <c r="AM68" s="3">
        <v>45893</v>
      </c>
      <c r="AN68" s="3">
        <v>45894</v>
      </c>
      <c r="AO68" s="3">
        <v>45894</v>
      </c>
      <c r="AP68" s="3">
        <v>45890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454</v>
      </c>
      <c r="C69" s="9" t="s">
        <v>73</v>
      </c>
      <c r="D69" s="13" t="s">
        <v>298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45895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461</v>
      </c>
      <c r="AG69" s="1" t="s">
        <v>117</v>
      </c>
      <c r="AH69" s="1" t="s">
        <v>74</v>
      </c>
      <c r="AI69" s="1">
        <v>2</v>
      </c>
      <c r="AJ69" s="3">
        <v>45895</v>
      </c>
      <c r="AK69" s="3">
        <v>0</v>
      </c>
      <c r="AL69" s="3">
        <v>45886</v>
      </c>
      <c r="AM69" s="3">
        <v>45893</v>
      </c>
      <c r="AN69" s="3">
        <v>45894</v>
      </c>
      <c r="AO69" s="3">
        <v>45894</v>
      </c>
      <c r="AP69" s="3">
        <v>45890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454</v>
      </c>
      <c r="C70" s="9" t="s">
        <v>73</v>
      </c>
      <c r="D70" s="13" t="s">
        <v>328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461</v>
      </c>
      <c r="AG70" s="1" t="s">
        <v>117</v>
      </c>
      <c r="AH70" s="1" t="s">
        <v>74</v>
      </c>
      <c r="AI70" s="1">
        <v>2</v>
      </c>
      <c r="AJ70" s="3">
        <v>45895</v>
      </c>
      <c r="AK70" s="3">
        <v>0</v>
      </c>
      <c r="AL70" s="3">
        <v>45886</v>
      </c>
      <c r="AM70" s="3">
        <v>45893</v>
      </c>
      <c r="AN70" s="3">
        <v>45894</v>
      </c>
      <c r="AO70" s="3">
        <v>45894</v>
      </c>
      <c r="AP70" s="3">
        <v>45890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330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461</v>
      </c>
      <c r="AG71" s="1" t="s">
        <v>117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>
        <v>997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461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197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462</v>
      </c>
      <c r="AG73" s="1" t="s">
        <v>117</v>
      </c>
      <c r="AH73" s="1" t="s">
        <v>74</v>
      </c>
      <c r="AI73" s="1">
        <v>2</v>
      </c>
      <c r="AJ73" s="3">
        <v>45897</v>
      </c>
      <c r="AK73" s="3">
        <v>0</v>
      </c>
      <c r="AL73" s="3">
        <v>45888</v>
      </c>
      <c r="AM73" s="3">
        <v>45895</v>
      </c>
      <c r="AN73" s="3">
        <v>45896</v>
      </c>
      <c r="AO73" s="3">
        <v>45896</v>
      </c>
      <c r="AP73" s="3">
        <v>45892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361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462</v>
      </c>
      <c r="AG74" s="1" t="s">
        <v>119</v>
      </c>
      <c r="AH74" s="1" t="s">
        <v>74</v>
      </c>
      <c r="AI74" s="1">
        <v>2</v>
      </c>
      <c r="AJ74" s="3">
        <v>45897</v>
      </c>
      <c r="AK74" s="3">
        <v>0</v>
      </c>
      <c r="AL74" s="3">
        <v>45888</v>
      </c>
      <c r="AM74" s="3">
        <v>45895</v>
      </c>
      <c r="AN74" s="3">
        <v>45896</v>
      </c>
      <c r="AO74" s="3">
        <v>45896</v>
      </c>
      <c r="AP74" s="3">
        <v>45892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454</v>
      </c>
      <c r="C75" s="9" t="s">
        <v>73</v>
      </c>
      <c r="D75" s="13" t="s">
        <v>331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462</v>
      </c>
      <c r="AG75" s="1" t="s">
        <v>119</v>
      </c>
      <c r="AH75" s="1" t="s">
        <v>74</v>
      </c>
      <c r="AI75" s="1">
        <v>2</v>
      </c>
      <c r="AJ75" s="3">
        <v>45897</v>
      </c>
      <c r="AK75" s="3">
        <v>0</v>
      </c>
      <c r="AL75" s="3">
        <v>45888</v>
      </c>
      <c r="AM75" s="3">
        <v>45895</v>
      </c>
      <c r="AN75" s="3">
        <v>45896</v>
      </c>
      <c r="AO75" s="3">
        <v>45896</v>
      </c>
      <c r="AP75" s="3">
        <v>45892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 t="s">
        <v>362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462</v>
      </c>
      <c r="AG76" s="1" t="s">
        <v>119</v>
      </c>
      <c r="AH76" s="1" t="s">
        <v>74</v>
      </c>
      <c r="AI76" s="1">
        <v>2</v>
      </c>
      <c r="AJ76" s="3">
        <v>45897</v>
      </c>
      <c r="AK76" s="3">
        <v>0</v>
      </c>
      <c r="AL76" s="3">
        <v>45888</v>
      </c>
      <c r="AM76" s="3">
        <v>45895</v>
      </c>
      <c r="AN76" s="3">
        <v>45896</v>
      </c>
      <c r="AO76" s="3">
        <v>45896</v>
      </c>
      <c r="AP76" s="3">
        <v>45892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457</v>
      </c>
      <c r="C77" s="9" t="s">
        <v>73</v>
      </c>
      <c r="D77" s="13" t="s">
        <v>59</v>
      </c>
      <c r="E77" s="9">
        <v>19</v>
      </c>
      <c r="F77" s="9">
        <v>36</v>
      </c>
      <c r="G77" s="9" t="s">
        <v>60</v>
      </c>
      <c r="H77" s="9">
        <v>0</v>
      </c>
      <c r="I77" s="9">
        <v>75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0</v>
      </c>
      <c r="Z77" s="9" t="s">
        <v>176</v>
      </c>
      <c r="AA77" s="8">
        <v>5238.75</v>
      </c>
      <c r="AB77" s="8">
        <v>0</v>
      </c>
      <c r="AC77" s="8">
        <v>5238.75</v>
      </c>
      <c r="AD77" s="8">
        <v>0</v>
      </c>
      <c r="AE77" s="8">
        <v>0</v>
      </c>
      <c r="AF77" s="8" t="s">
        <v>462</v>
      </c>
      <c r="AG77" s="1" t="s">
        <v>116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394.60593333333333</v>
      </c>
    </row>
    <row r="78" spans="1:56" ht="27.75" customHeight="1" x14ac:dyDescent="0.45">
      <c r="A78" s="3">
        <v>45870</v>
      </c>
      <c r="B78" s="14" t="s">
        <v>471</v>
      </c>
      <c r="C78" s="9" t="s">
        <v>73</v>
      </c>
      <c r="D78" s="13" t="s">
        <v>59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45898</v>
      </c>
      <c r="U78" s="11">
        <v>20000</v>
      </c>
      <c r="V78" s="10">
        <v>0</v>
      </c>
      <c r="W78" s="10">
        <v>20000</v>
      </c>
      <c r="X78" s="10">
        <v>0</v>
      </c>
      <c r="Y78" s="10">
        <v>0</v>
      </c>
      <c r="Z78" s="9" t="s">
        <v>176</v>
      </c>
      <c r="AA78" s="8">
        <v>18719.800000000003</v>
      </c>
      <c r="AB78" s="8">
        <v>0</v>
      </c>
      <c r="AC78" s="8">
        <v>18719.800000000003</v>
      </c>
      <c r="AD78" s="8">
        <v>0</v>
      </c>
      <c r="AE78" s="8">
        <v>0</v>
      </c>
      <c r="AF78" s="8">
        <v>0</v>
      </c>
      <c r="AG78" s="1" t="s">
        <v>116</v>
      </c>
      <c r="AH78" s="1" t="s">
        <v>77</v>
      </c>
      <c r="AI78" s="1">
        <v>1</v>
      </c>
      <c r="AJ78" s="3">
        <v>45898</v>
      </c>
      <c r="AK78" s="3">
        <v>0</v>
      </c>
      <c r="AL78" s="3">
        <v>0</v>
      </c>
      <c r="AM78" s="3">
        <v>0</v>
      </c>
      <c r="AN78" s="3">
        <v>0</v>
      </c>
      <c r="AO78" s="3">
        <v>45897</v>
      </c>
      <c r="AP78" s="3">
        <v>45893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1410.0585351111113</v>
      </c>
    </row>
    <row r="79" spans="1:56" ht="27.75" customHeight="1" x14ac:dyDescent="0.45">
      <c r="A79" s="3">
        <v>45870</v>
      </c>
      <c r="B79" s="14" t="s">
        <v>472</v>
      </c>
      <c r="C79" s="9" t="s">
        <v>73</v>
      </c>
      <c r="D79" s="13" t="s">
        <v>59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45898</v>
      </c>
      <c r="U79" s="11">
        <v>20000</v>
      </c>
      <c r="V79" s="10">
        <v>0</v>
      </c>
      <c r="W79" s="10">
        <v>20000</v>
      </c>
      <c r="X79" s="10">
        <v>0</v>
      </c>
      <c r="Y79" s="10">
        <v>0</v>
      </c>
      <c r="Z79" s="9" t="s">
        <v>176</v>
      </c>
      <c r="AA79" s="8">
        <v>18719.800000000003</v>
      </c>
      <c r="AB79" s="8">
        <v>0</v>
      </c>
      <c r="AC79" s="8">
        <v>18719.800000000003</v>
      </c>
      <c r="AD79" s="8">
        <v>0</v>
      </c>
      <c r="AE79" s="8">
        <v>0</v>
      </c>
      <c r="AF79" s="8">
        <v>0</v>
      </c>
      <c r="AG79" s="1" t="s">
        <v>116</v>
      </c>
      <c r="AH79" s="1" t="s">
        <v>77</v>
      </c>
      <c r="AI79" s="1">
        <v>1</v>
      </c>
      <c r="AJ79" s="3">
        <v>45898</v>
      </c>
      <c r="AK79" s="3">
        <v>0</v>
      </c>
      <c r="AL79" s="3">
        <v>0</v>
      </c>
      <c r="AM79" s="3">
        <v>0</v>
      </c>
      <c r="AN79" s="3">
        <v>0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1410.0585351111113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30</v>
      </c>
      <c r="G80" s="9">
        <v>0</v>
      </c>
      <c r="H80" s="9">
        <v>0</v>
      </c>
      <c r="I80" s="9">
        <v>63</v>
      </c>
      <c r="J80" s="9" t="s">
        <v>78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176</v>
      </c>
      <c r="AA80" s="8">
        <v>264312.4000000002</v>
      </c>
      <c r="AB80" s="8">
        <v>29110.9</v>
      </c>
      <c r="AC80" s="8">
        <v>235201.50000000012</v>
      </c>
      <c r="AD80" s="8">
        <v>0</v>
      </c>
      <c r="AE80" s="8">
        <v>0</v>
      </c>
      <c r="AF80" s="8" t="s">
        <v>58</v>
      </c>
      <c r="AG80" s="1" t="s">
        <v>116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178</v>
      </c>
      <c r="BD80" s="56">
        <v>0</v>
      </c>
    </row>
    <row r="81" spans="1:56" ht="27.75" customHeight="1" x14ac:dyDescent="0.45">
      <c r="A81" s="3">
        <v>45796</v>
      </c>
      <c r="B81" s="14" t="s">
        <v>280</v>
      </c>
      <c r="C81" s="9" t="s">
        <v>142</v>
      </c>
      <c r="D81" s="13" t="s">
        <v>275</v>
      </c>
      <c r="E81" s="9">
        <v>19</v>
      </c>
      <c r="F81" s="9">
        <v>34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205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 t="s">
        <v>63</v>
      </c>
      <c r="U81" s="11">
        <v>503</v>
      </c>
      <c r="V81" s="10">
        <v>0</v>
      </c>
      <c r="W81" s="10">
        <v>503</v>
      </c>
      <c r="X81" s="10">
        <v>5250</v>
      </c>
      <c r="Y81" s="10">
        <v>0</v>
      </c>
      <c r="Z81" s="9" t="s">
        <v>113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200</v>
      </c>
      <c r="BD81" s="56">
        <v>0</v>
      </c>
    </row>
    <row r="82" spans="1:56" ht="27.75" customHeight="1" x14ac:dyDescent="0.45">
      <c r="A82" s="3">
        <v>0</v>
      </c>
      <c r="B82" s="14">
        <v>0</v>
      </c>
      <c r="C82" s="9">
        <v>0</v>
      </c>
      <c r="D82" s="13">
        <v>0</v>
      </c>
      <c r="E82" s="9">
        <v>19</v>
      </c>
      <c r="F82" s="9">
        <v>34</v>
      </c>
      <c r="G82" s="9" t="s">
        <v>60</v>
      </c>
      <c r="H82" s="9">
        <v>0</v>
      </c>
      <c r="I82" s="9">
        <v>80</v>
      </c>
      <c r="J82" s="9" t="s">
        <v>57</v>
      </c>
      <c r="K82" s="9">
        <v>5</v>
      </c>
      <c r="L82" s="9">
        <v>0</v>
      </c>
      <c r="M82" s="10">
        <v>0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>
        <v>0</v>
      </c>
      <c r="T82" s="12"/>
      <c r="U82" s="11">
        <v>0</v>
      </c>
      <c r="V82" s="10">
        <v>0</v>
      </c>
      <c r="W82" s="10">
        <v>0</v>
      </c>
      <c r="X82" s="10">
        <v>0</v>
      </c>
      <c r="Y82" s="10">
        <v>0</v>
      </c>
      <c r="Z82" s="9" t="s">
        <v>113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58</v>
      </c>
      <c r="AG82" s="1" t="s">
        <v>116</v>
      </c>
      <c r="AH82" s="1">
        <v>0</v>
      </c>
      <c r="AI82" s="1" t="s">
        <v>15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201</v>
      </c>
      <c r="BD82" s="56">
        <v>0</v>
      </c>
    </row>
    <row r="83" spans="1:56" ht="27.75" customHeight="1" x14ac:dyDescent="0.45">
      <c r="A83" s="3">
        <v>45857</v>
      </c>
      <c r="B83" s="14" t="s">
        <v>381</v>
      </c>
      <c r="C83" s="9" t="s">
        <v>142</v>
      </c>
      <c r="D83" s="13" t="s">
        <v>258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 t="s">
        <v>63</v>
      </c>
      <c r="U83" s="11">
        <v>120</v>
      </c>
      <c r="V83" s="10">
        <v>0</v>
      </c>
      <c r="W83" s="10">
        <v>120</v>
      </c>
      <c r="X83" s="10">
        <v>11000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45810</v>
      </c>
      <c r="B84" s="14" t="s">
        <v>296</v>
      </c>
      <c r="C84" s="9" t="s">
        <v>79</v>
      </c>
      <c r="D84" s="13" t="s">
        <v>234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>
        <v>45874</v>
      </c>
      <c r="AK84" s="3">
        <v>45870</v>
      </c>
      <c r="AL84" s="3">
        <v>45863</v>
      </c>
      <c r="AM84" s="3">
        <v>45871</v>
      </c>
      <c r="AN84" s="3">
        <v>45872</v>
      </c>
      <c r="AO84" s="3">
        <v>45873</v>
      </c>
      <c r="AP84" s="3">
        <v>45869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45847</v>
      </c>
      <c r="B85" s="14" t="s">
        <v>335</v>
      </c>
      <c r="C85" s="9" t="s">
        <v>79</v>
      </c>
      <c r="D85" s="13" t="s">
        <v>334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45863</v>
      </c>
      <c r="B86" s="14" t="s">
        <v>430</v>
      </c>
      <c r="C86" s="9" t="s">
        <v>79</v>
      </c>
      <c r="D86" s="13" t="s">
        <v>242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45876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45876</v>
      </c>
      <c r="AK86" s="3">
        <v>45872</v>
      </c>
      <c r="AL86" s="3">
        <v>45865</v>
      </c>
      <c r="AM86" s="3">
        <v>45873</v>
      </c>
      <c r="AN86" s="3">
        <v>45874</v>
      </c>
      <c r="AO86" s="3">
        <v>45875</v>
      </c>
      <c r="AP86" s="3">
        <v>45871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45870</v>
      </c>
      <c r="B87" s="14" t="s">
        <v>463</v>
      </c>
      <c r="C87" s="9" t="s">
        <v>79</v>
      </c>
      <c r="D87" s="13" t="s">
        <v>464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45876</v>
      </c>
      <c r="U87" s="11">
        <v>3000</v>
      </c>
      <c r="V87" s="10">
        <v>0</v>
      </c>
      <c r="W87" s="10">
        <v>3000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45876</v>
      </c>
      <c r="AK87" s="3">
        <v>45872</v>
      </c>
      <c r="AL87" s="3">
        <v>45865</v>
      </c>
      <c r="AM87" s="3">
        <v>45873</v>
      </c>
      <c r="AN87" s="3">
        <v>45874</v>
      </c>
      <c r="AO87" s="3">
        <v>45875</v>
      </c>
      <c r="AP87" s="3">
        <v>45871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45870</v>
      </c>
      <c r="B88" s="14" t="s">
        <v>465</v>
      </c>
      <c r="C88" s="9" t="s">
        <v>79</v>
      </c>
      <c r="D88" s="13" t="s">
        <v>466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45876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>
        <v>45876</v>
      </c>
      <c r="AK88" s="3">
        <v>45872</v>
      </c>
      <c r="AL88" s="3">
        <v>45865</v>
      </c>
      <c r="AM88" s="3">
        <v>45873</v>
      </c>
      <c r="AN88" s="3">
        <v>45874</v>
      </c>
      <c r="AO88" s="3">
        <v>45875</v>
      </c>
      <c r="AP88" s="3">
        <v>45871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338</v>
      </c>
      <c r="C89" s="9" t="s">
        <v>108</v>
      </c>
      <c r="D89" s="13" t="s">
        <v>339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45889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45889</v>
      </c>
      <c r="AK89" s="3">
        <v>45885</v>
      </c>
      <c r="AL89" s="3">
        <v>45878</v>
      </c>
      <c r="AM89" s="3">
        <v>45886</v>
      </c>
      <c r="AN89" s="3">
        <v>45887</v>
      </c>
      <c r="AO89" s="3">
        <v>45888</v>
      </c>
      <c r="AP89" s="3">
        <v>45884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341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80</v>
      </c>
      <c r="AA90" s="8">
        <v>32270.700000000004</v>
      </c>
      <c r="AB90" s="8">
        <v>25152</v>
      </c>
      <c r="AC90" s="8">
        <v>7118.7000000000044</v>
      </c>
      <c r="AD90" s="8">
        <v>4300</v>
      </c>
      <c r="AE90" s="8">
        <v>27970.700000000004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537.8573333333336</v>
      </c>
    </row>
    <row r="91" spans="1:56" ht="27.75" customHeight="1" x14ac:dyDescent="0.45">
      <c r="A91" s="3">
        <v>45868</v>
      </c>
      <c r="B91" s="14" t="s">
        <v>473</v>
      </c>
      <c r="C91" s="9" t="s">
        <v>300</v>
      </c>
      <c r="D91" s="13" t="s">
        <v>342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45894</v>
      </c>
      <c r="U91" s="11">
        <v>20000</v>
      </c>
      <c r="V91" s="10">
        <v>0</v>
      </c>
      <c r="W91" s="10">
        <v>20000</v>
      </c>
      <c r="X91" s="10">
        <v>20197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>
        <v>45894</v>
      </c>
      <c r="AK91" s="3">
        <v>45890</v>
      </c>
      <c r="AL91" s="3">
        <v>45883</v>
      </c>
      <c r="AM91" s="3">
        <v>45891</v>
      </c>
      <c r="AN91" s="3">
        <v>45892</v>
      </c>
      <c r="AO91" s="3">
        <v>45893</v>
      </c>
      <c r="AP91" s="3">
        <v>45889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45868</v>
      </c>
      <c r="B92" s="14" t="s">
        <v>473</v>
      </c>
      <c r="C92" s="9" t="s">
        <v>300</v>
      </c>
      <c r="D92" s="13" t="s">
        <v>442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45894</v>
      </c>
      <c r="AK92" s="3">
        <v>45890</v>
      </c>
      <c r="AL92" s="3">
        <v>45883</v>
      </c>
      <c r="AM92" s="3">
        <v>45891</v>
      </c>
      <c r="AN92" s="3">
        <v>45892</v>
      </c>
      <c r="AO92" s="3">
        <v>45893</v>
      </c>
      <c r="AP92" s="3">
        <v>45889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406.37177777777782</v>
      </c>
    </row>
    <row r="93" spans="1:56" ht="27.75" customHeight="1" x14ac:dyDescent="0.45">
      <c r="A93" s="3" t="s">
        <v>136</v>
      </c>
      <c r="B93" s="14" t="s">
        <v>136</v>
      </c>
      <c r="C93" s="9" t="s">
        <v>142</v>
      </c>
      <c r="D93" s="13" t="s">
        <v>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45899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104775.00000000001</v>
      </c>
      <c r="AB93" s="8">
        <v>10000</v>
      </c>
      <c r="AC93" s="8">
        <v>94775.000000000015</v>
      </c>
      <c r="AD93" s="8">
        <v>0</v>
      </c>
      <c r="AE93" s="8">
        <v>104775.00000000001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45899</v>
      </c>
      <c r="AK93" s="3">
        <v>45895</v>
      </c>
      <c r="AL93" s="3">
        <v>45888</v>
      </c>
      <c r="AM93" s="3">
        <v>45896</v>
      </c>
      <c r="AN93" s="3">
        <v>45897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7160.7777777777783</v>
      </c>
    </row>
    <row r="94" spans="1:56" ht="27.75" customHeight="1" x14ac:dyDescent="0.45">
      <c r="A94" s="3" t="s">
        <v>136</v>
      </c>
      <c r="B94" s="14" t="s">
        <v>136</v>
      </c>
      <c r="C94" s="9" t="s">
        <v>79</v>
      </c>
      <c r="D94" s="13" t="s">
        <v>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45899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45899</v>
      </c>
      <c r="AK94" s="3">
        <v>45895</v>
      </c>
      <c r="AL94" s="3">
        <v>45888</v>
      </c>
      <c r="AM94" s="3">
        <v>45896</v>
      </c>
      <c r="AN94" s="3">
        <v>45897</v>
      </c>
      <c r="AO94" s="3">
        <v>45898</v>
      </c>
      <c r="AP94" s="3">
        <v>45894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1667.7075555555555</v>
      </c>
    </row>
    <row r="95" spans="1:56" ht="27.75" customHeight="1" x14ac:dyDescent="0.45">
      <c r="A95" s="3" t="s">
        <v>136</v>
      </c>
      <c r="B95" s="14" t="s">
        <v>136</v>
      </c>
      <c r="C95" s="9" t="s">
        <v>97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45899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45899</v>
      </c>
      <c r="AK95" s="3">
        <v>45895</v>
      </c>
      <c r="AL95" s="3">
        <v>45888</v>
      </c>
      <c r="AM95" s="3">
        <v>45896</v>
      </c>
      <c r="AN95" s="3">
        <v>45897</v>
      </c>
      <c r="AO95" s="3">
        <v>45898</v>
      </c>
      <c r="AP95" s="3">
        <v>45894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1625.4871111111113</v>
      </c>
    </row>
    <row r="96" spans="1:56" ht="27.75" customHeight="1" x14ac:dyDescent="0.45">
      <c r="A96" s="3" t="s">
        <v>136</v>
      </c>
      <c r="B96" s="14" t="s">
        <v>136</v>
      </c>
      <c r="C96" s="9" t="s">
        <v>305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80</v>
      </c>
      <c r="AA96" s="8">
        <v>110363</v>
      </c>
      <c r="AB96" s="8">
        <v>0</v>
      </c>
      <c r="AC96" s="8">
        <v>110363</v>
      </c>
      <c r="AD96" s="8">
        <v>0</v>
      </c>
      <c r="AE96" s="8">
        <v>110363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8338.5377777777776</v>
      </c>
    </row>
    <row r="97" spans="1:56" ht="27.75" customHeight="1" x14ac:dyDescent="0.45">
      <c r="A97" s="3">
        <v>45825</v>
      </c>
      <c r="B97" s="14" t="s">
        <v>303</v>
      </c>
      <c r="C97" s="9" t="s">
        <v>142</v>
      </c>
      <c r="D97" s="13" t="s">
        <v>277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205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127</v>
      </c>
      <c r="V97" s="10">
        <v>0</v>
      </c>
      <c r="W97" s="10">
        <v>127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45825</v>
      </c>
      <c r="B98" s="14" t="s">
        <v>304</v>
      </c>
      <c r="C98" s="9" t="s">
        <v>142</v>
      </c>
      <c r="D98" s="13" t="s">
        <v>259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267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894</v>
      </c>
      <c r="V98" s="10">
        <v>525</v>
      </c>
      <c r="W98" s="10">
        <v>369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45827</v>
      </c>
      <c r="B99" s="14" t="s">
        <v>313</v>
      </c>
      <c r="C99" s="9" t="s">
        <v>142</v>
      </c>
      <c r="D99" s="13" t="s">
        <v>188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205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455</v>
      </c>
      <c r="V99" s="10">
        <v>0</v>
      </c>
      <c r="W99" s="10">
        <v>455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286</v>
      </c>
      <c r="C101" s="9" t="s">
        <v>142</v>
      </c>
      <c r="D101" s="13" t="s">
        <v>239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614</v>
      </c>
      <c r="V101" s="10">
        <v>0</v>
      </c>
      <c r="W101" s="10">
        <v>614</v>
      </c>
      <c r="X101" s="10">
        <v>12101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281</v>
      </c>
      <c r="C102" s="9" t="s">
        <v>142</v>
      </c>
      <c r="D102" s="13" t="s">
        <v>276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366</v>
      </c>
      <c r="V102" s="10">
        <v>0</v>
      </c>
      <c r="W102" s="10">
        <v>366</v>
      </c>
      <c r="X102" s="10">
        <v>5113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283</v>
      </c>
      <c r="C103" s="9" t="s">
        <v>142</v>
      </c>
      <c r="D103" s="13" t="s">
        <v>278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302</v>
      </c>
      <c r="V103" s="10">
        <v>0</v>
      </c>
      <c r="W103" s="10">
        <v>302</v>
      </c>
      <c r="X103" s="10">
        <v>5300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284</v>
      </c>
      <c r="C104" s="9" t="s">
        <v>142</v>
      </c>
      <c r="D104" s="13" t="s">
        <v>132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1200</v>
      </c>
      <c r="V104" s="10">
        <v>0</v>
      </c>
      <c r="W104" s="10">
        <v>1200</v>
      </c>
      <c r="X104" s="10">
        <v>10700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336</v>
      </c>
      <c r="C105" s="9" t="s">
        <v>108</v>
      </c>
      <c r="D105" s="13" t="s">
        <v>337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250.15613333333337</v>
      </c>
    </row>
    <row r="106" spans="1:56" ht="27.75" customHeight="1" x14ac:dyDescent="0.45">
      <c r="A106" s="3">
        <v>45782</v>
      </c>
      <c r="B106" s="14" t="s">
        <v>274</v>
      </c>
      <c r="C106" s="9" t="s">
        <v>79</v>
      </c>
      <c r="D106" s="13" t="s">
        <v>264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133</v>
      </c>
      <c r="U106" s="11">
        <v>5000</v>
      </c>
      <c r="V106" s="10">
        <v>5041</v>
      </c>
      <c r="W106" s="10">
        <v>0</v>
      </c>
      <c r="X106" s="10">
        <v>5250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45799</v>
      </c>
      <c r="B107" s="14" t="s">
        <v>294</v>
      </c>
      <c r="C107" s="9" t="s">
        <v>289</v>
      </c>
      <c r="D107" s="13" t="s">
        <v>290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220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340</v>
      </c>
      <c r="C108" s="9" t="s">
        <v>108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293</v>
      </c>
      <c r="C109" s="9" t="s">
        <v>108</v>
      </c>
      <c r="D109" s="13" t="s">
        <v>291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241</v>
      </c>
      <c r="C111" s="9" t="s">
        <v>142</v>
      </c>
      <c r="D111" s="13" t="s">
        <v>240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205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255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204</v>
      </c>
      <c r="C112" s="9" t="s">
        <v>142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262</v>
      </c>
      <c r="C115" s="9" t="s">
        <v>108</v>
      </c>
      <c r="D115" s="13" t="s">
        <v>261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61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236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195</v>
      </c>
      <c r="C119" s="9" t="s">
        <v>108</v>
      </c>
      <c r="D119" s="13" t="s">
        <v>196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337207.8600000001</v>
      </c>
      <c r="AB120" s="8">
        <v>51706.45</v>
      </c>
      <c r="AC120" s="8">
        <v>285501.41000000009</v>
      </c>
      <c r="AD120" s="8">
        <v>20854.449999999997</v>
      </c>
      <c r="AE120" s="8">
        <v>316353.41000000009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 t="s">
        <v>136</v>
      </c>
      <c r="B121" s="14" t="s">
        <v>136</v>
      </c>
      <c r="C121" s="9" t="s">
        <v>305</v>
      </c>
      <c r="D121" s="13" t="s">
        <v>61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306</v>
      </c>
      <c r="AA121" s="8">
        <v>113157.00000000001</v>
      </c>
      <c r="AB121" s="8">
        <v>0</v>
      </c>
      <c r="AC121" s="8">
        <v>113157.00000000001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74</v>
      </c>
      <c r="AI121" s="1">
        <v>2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307</v>
      </c>
      <c r="BD121" s="56">
        <v>8914.2570000000014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306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308</v>
      </c>
      <c r="BD122" s="56">
        <v>0</v>
      </c>
    </row>
    <row r="123" spans="1:56" ht="27.75" customHeight="1" x14ac:dyDescent="0.45">
      <c r="A123" s="3">
        <v>45857</v>
      </c>
      <c r="B123" s="14" t="s">
        <v>384</v>
      </c>
      <c r="C123" s="9" t="s">
        <v>142</v>
      </c>
      <c r="D123" s="13" t="s">
        <v>302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205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45876</v>
      </c>
      <c r="U123" s="11">
        <v>42240</v>
      </c>
      <c r="V123" s="10">
        <v>42240</v>
      </c>
      <c r="W123" s="10">
        <v>0</v>
      </c>
      <c r="X123" s="10">
        <v>152931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220</v>
      </c>
      <c r="AG123" s="1" t="s">
        <v>117</v>
      </c>
      <c r="AH123" s="1" t="s">
        <v>74</v>
      </c>
      <c r="AI123" s="1">
        <v>2</v>
      </c>
      <c r="AJ123" s="3">
        <v>45876</v>
      </c>
      <c r="AK123" s="3">
        <v>0</v>
      </c>
      <c r="AL123" s="3">
        <v>45867</v>
      </c>
      <c r="AM123" s="3">
        <v>45874</v>
      </c>
      <c r="AN123" s="3">
        <v>45875</v>
      </c>
      <c r="AO123" s="3">
        <v>45875</v>
      </c>
      <c r="AP123" s="3">
        <v>45871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390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383</v>
      </c>
      <c r="C124" s="9" t="s">
        <v>142</v>
      </c>
      <c r="D124" s="13" t="s">
        <v>301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2960</v>
      </c>
      <c r="V124" s="10">
        <v>0</v>
      </c>
      <c r="W124" s="10">
        <v>2960</v>
      </c>
      <c r="X124" s="10">
        <v>5117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389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23800</v>
      </c>
      <c r="Y125" s="10">
        <v>105210</v>
      </c>
      <c r="Z125" s="9" t="s">
        <v>81</v>
      </c>
      <c r="AA125" s="8">
        <v>113173.34490000001</v>
      </c>
      <c r="AB125" s="8">
        <v>113173.34490000001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2000</v>
      </c>
      <c r="AC129" s="8">
        <v>5529.8300000000008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422.7247822222223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61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467</v>
      </c>
      <c r="C132" s="9" t="s">
        <v>85</v>
      </c>
      <c r="D132" s="13" t="s">
        <v>446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273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 t="s">
        <v>136</v>
      </c>
      <c r="B133" s="14" t="s">
        <v>136</v>
      </c>
      <c r="C133" s="9" t="s">
        <v>142</v>
      </c>
      <c r="D133" s="13" t="s">
        <v>61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205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45899</v>
      </c>
      <c r="U133" s="11">
        <v>200000</v>
      </c>
      <c r="V133" s="10">
        <v>0</v>
      </c>
      <c r="W133" s="10">
        <v>200000</v>
      </c>
      <c r="X133" s="10">
        <v>0</v>
      </c>
      <c r="Y133" s="10">
        <v>210000</v>
      </c>
      <c r="Z133" s="9" t="s">
        <v>81</v>
      </c>
      <c r="AA133" s="8">
        <v>209550.00000000003</v>
      </c>
      <c r="AB133" s="8">
        <v>0</v>
      </c>
      <c r="AC133" s="8">
        <v>209550.00000000003</v>
      </c>
      <c r="AD133" s="8">
        <v>0</v>
      </c>
      <c r="AE133" s="8">
        <v>0</v>
      </c>
      <c r="AF133" s="8" t="s">
        <v>220</v>
      </c>
      <c r="AG133" s="1" t="s">
        <v>116</v>
      </c>
      <c r="AH133" s="1" t="s">
        <v>74</v>
      </c>
      <c r="AI133" s="1">
        <v>2</v>
      </c>
      <c r="AJ133" s="3">
        <v>45899</v>
      </c>
      <c r="AK133" s="3">
        <v>0</v>
      </c>
      <c r="AL133" s="3">
        <v>45890</v>
      </c>
      <c r="AM133" s="3">
        <v>45897</v>
      </c>
      <c r="AN133" s="3">
        <v>45898</v>
      </c>
      <c r="AO133" s="3">
        <v>45898</v>
      </c>
      <c r="AP133" s="3">
        <v>45894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16018.933333333336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80</v>
      </c>
      <c r="J134" s="9" t="s">
        <v>57</v>
      </c>
      <c r="K134" s="9">
        <v>3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81</v>
      </c>
      <c r="AA134" s="8">
        <v>415232.68489999999</v>
      </c>
      <c r="AB134" s="8">
        <v>158200.9449</v>
      </c>
      <c r="AC134" s="8">
        <v>257031.74000000005</v>
      </c>
      <c r="AD134" s="8">
        <v>0</v>
      </c>
      <c r="AE134" s="8">
        <v>0</v>
      </c>
      <c r="AF134" s="8" t="s">
        <v>58</v>
      </c>
      <c r="AG134" s="1" t="s">
        <v>116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45867</v>
      </c>
      <c r="B135" s="14" t="s">
        <v>437</v>
      </c>
      <c r="C135" s="9" t="s">
        <v>411</v>
      </c>
      <c r="D135" s="13" t="s">
        <v>438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0</v>
      </c>
      <c r="Q135" s="10">
        <v>0</v>
      </c>
      <c r="R135" s="10">
        <v>0</v>
      </c>
      <c r="S135" s="9" t="s">
        <v>71</v>
      </c>
      <c r="T135" s="12">
        <v>45874</v>
      </c>
      <c r="U135" s="11">
        <v>5000</v>
      </c>
      <c r="V135" s="10">
        <v>5000</v>
      </c>
      <c r="W135" s="10">
        <v>0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45867</v>
      </c>
      <c r="B136" s="14" t="s">
        <v>437</v>
      </c>
      <c r="C136" s="9" t="s">
        <v>411</v>
      </c>
      <c r="D136" s="13" t="s">
        <v>439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10000</v>
      </c>
      <c r="V136" s="10">
        <v>10000</v>
      </c>
      <c r="W136" s="10">
        <v>0</v>
      </c>
      <c r="X136" s="10">
        <v>10500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440</v>
      </c>
      <c r="C137" s="9" t="s">
        <v>325</v>
      </c>
      <c r="D137" s="13" t="s">
        <v>441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45860</v>
      </c>
      <c r="B138" s="14" t="s">
        <v>410</v>
      </c>
      <c r="C138" s="9" t="s">
        <v>411</v>
      </c>
      <c r="D138" s="13" t="s">
        <v>412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18.345294922239994</v>
      </c>
      <c r="Q138" s="10">
        <v>0</v>
      </c>
      <c r="R138" s="10">
        <v>18.345294922239994</v>
      </c>
      <c r="S138" s="9" t="s">
        <v>71</v>
      </c>
      <c r="T138" s="12">
        <v>45874</v>
      </c>
      <c r="U138" s="11">
        <v>7000</v>
      </c>
      <c r="V138" s="10">
        <v>6155</v>
      </c>
      <c r="W138" s="10">
        <v>845</v>
      </c>
      <c r="X138" s="10">
        <v>10500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447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45860</v>
      </c>
      <c r="B139" s="14" t="s">
        <v>410</v>
      </c>
      <c r="C139" s="9" t="s">
        <v>411</v>
      </c>
      <c r="D139" s="13" t="s">
        <v>413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45874</v>
      </c>
      <c r="U139" s="11">
        <v>5000</v>
      </c>
      <c r="V139" s="10">
        <v>5270</v>
      </c>
      <c r="W139" s="10">
        <v>0</v>
      </c>
      <c r="X139" s="10">
        <v>5400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447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45860</v>
      </c>
      <c r="B140" s="14" t="s">
        <v>414</v>
      </c>
      <c r="C140" s="9" t="s">
        <v>411</v>
      </c>
      <c r="D140" s="13" t="s">
        <v>415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97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3.799321433599999</v>
      </c>
      <c r="Q140" s="10">
        <v>0</v>
      </c>
      <c r="R140" s="10">
        <v>3.799321433599999</v>
      </c>
      <c r="S140" s="9" t="s">
        <v>71</v>
      </c>
      <c r="T140" s="12">
        <v>45874</v>
      </c>
      <c r="U140" s="11">
        <v>5000</v>
      </c>
      <c r="V140" s="10">
        <v>4825</v>
      </c>
      <c r="W140" s="10">
        <v>175</v>
      </c>
      <c r="X140" s="10">
        <v>5400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447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448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121</v>
      </c>
      <c r="AA141" s="8">
        <v>10756.900000000001</v>
      </c>
      <c r="AB141" s="8">
        <v>10756.900000000001</v>
      </c>
      <c r="AC141" s="8">
        <v>0</v>
      </c>
      <c r="AD141" s="8">
        <v>0</v>
      </c>
      <c r="AE141" s="8">
        <v>10756.900000000001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121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5378.4500000000007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452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121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5378.4500000000007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474</v>
      </c>
      <c r="C146" s="9" t="s">
        <v>79</v>
      </c>
      <c r="D146" s="13" t="s">
        <v>475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3310.89</v>
      </c>
      <c r="AB146" s="8">
        <v>3310.89</v>
      </c>
      <c r="AC146" s="8">
        <v>0</v>
      </c>
      <c r="AD146" s="8">
        <v>0</v>
      </c>
      <c r="AE146" s="8">
        <v>3310.89</v>
      </c>
      <c r="AF146" s="8">
        <v>0</v>
      </c>
      <c r="AG146" s="1" t="s">
        <v>61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45870</v>
      </c>
      <c r="B147" s="14" t="s">
        <v>476</v>
      </c>
      <c r="C147" s="9" t="s">
        <v>79</v>
      </c>
      <c r="D147" s="13" t="s">
        <v>477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45880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0</v>
      </c>
      <c r="AE147" s="8">
        <v>3478.5300000000007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45880</v>
      </c>
      <c r="AK147" s="3">
        <v>45876</v>
      </c>
      <c r="AL147" s="3">
        <v>45870</v>
      </c>
      <c r="AM147" s="3">
        <v>45877</v>
      </c>
      <c r="AN147" s="3">
        <v>45878</v>
      </c>
      <c r="AO147" s="3">
        <v>45878</v>
      </c>
      <c r="AP147" s="3">
        <v>45875</v>
      </c>
      <c r="AQ147" s="3">
        <v>45879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45871</v>
      </c>
      <c r="B148" s="14" t="s">
        <v>480</v>
      </c>
      <c r="C148" s="9" t="s">
        <v>79</v>
      </c>
      <c r="D148" s="13" t="s">
        <v>481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45880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121</v>
      </c>
      <c r="AA148" s="8">
        <v>6377.3050000000003</v>
      </c>
      <c r="AB148" s="8">
        <v>6377.3050000000003</v>
      </c>
      <c r="AC148" s="8">
        <v>0</v>
      </c>
      <c r="AD148" s="8">
        <v>0</v>
      </c>
      <c r="AE148" s="8">
        <v>6377.3050000000003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45880</v>
      </c>
      <c r="AK148" s="3">
        <v>45876</v>
      </c>
      <c r="AL148" s="3">
        <v>45870</v>
      </c>
      <c r="AM148" s="3">
        <v>45877</v>
      </c>
      <c r="AN148" s="3">
        <v>45878</v>
      </c>
      <c r="AO148" s="3">
        <v>45878</v>
      </c>
      <c r="AP148" s="3">
        <v>45875</v>
      </c>
      <c r="AQ148" s="3">
        <v>45879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411</v>
      </c>
      <c r="D149" s="13" t="s">
        <v>61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45899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121</v>
      </c>
      <c r="AA149" s="8">
        <v>21513.800000000003</v>
      </c>
      <c r="AB149" s="8">
        <v>21513.800000000003</v>
      </c>
      <c r="AC149" s="8">
        <v>0</v>
      </c>
      <c r="AD149" s="8">
        <v>0</v>
      </c>
      <c r="AE149" s="8">
        <v>21513.800000000003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45898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 t="s">
        <v>136</v>
      </c>
      <c r="B150" s="14" t="s">
        <v>136</v>
      </c>
      <c r="C150" s="9" t="s">
        <v>112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45899</v>
      </c>
      <c r="U150" s="11">
        <v>100000</v>
      </c>
      <c r="V150" s="10">
        <v>0</v>
      </c>
      <c r="W150" s="10">
        <v>100000</v>
      </c>
      <c r="X150" s="10">
        <v>0</v>
      </c>
      <c r="Y150" s="10">
        <v>105000</v>
      </c>
      <c r="Z150" s="9" t="s">
        <v>121</v>
      </c>
      <c r="AA150" s="8">
        <v>107569.00000000001</v>
      </c>
      <c r="AB150" s="8">
        <v>107569.00000000001</v>
      </c>
      <c r="AC150" s="8">
        <v>0</v>
      </c>
      <c r="AD150" s="8">
        <v>0</v>
      </c>
      <c r="AE150" s="8">
        <v>107569.00000000001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110</v>
      </c>
      <c r="D151" s="13" t="s">
        <v>147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111</v>
      </c>
      <c r="T151" s="12">
        <v>45899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10590</v>
      </c>
      <c r="AC151" s="8">
        <v>166.90000000000146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45899</v>
      </c>
      <c r="AK151" s="3">
        <v>45895</v>
      </c>
      <c r="AL151" s="3">
        <v>45889</v>
      </c>
      <c r="AM151" s="3">
        <v>45896</v>
      </c>
      <c r="AN151" s="3">
        <v>45897</v>
      </c>
      <c r="AO151" s="3">
        <v>45897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12.002335333333438</v>
      </c>
    </row>
    <row r="152" spans="1:56" ht="27.75" customHeight="1" x14ac:dyDescent="0.45">
      <c r="A152" s="3">
        <v>45854</v>
      </c>
      <c r="B152" s="14" t="s">
        <v>368</v>
      </c>
      <c r="C152" s="9" t="s">
        <v>79</v>
      </c>
      <c r="D152" s="13" t="s">
        <v>369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121</v>
      </c>
      <c r="AA152" s="8">
        <v>3310.89</v>
      </c>
      <c r="AB152" s="8">
        <v>0</v>
      </c>
      <c r="AC152" s="8">
        <v>3310.89</v>
      </c>
      <c r="AD152" s="8">
        <v>0</v>
      </c>
      <c r="AE152" s="8">
        <v>3310.89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238.09713619999999</v>
      </c>
    </row>
    <row r="153" spans="1:56" ht="27.75" customHeight="1" x14ac:dyDescent="0.45">
      <c r="A153" s="3">
        <v>45854</v>
      </c>
      <c r="B153" s="14" t="s">
        <v>370</v>
      </c>
      <c r="C153" s="9" t="s">
        <v>79</v>
      </c>
      <c r="D153" s="13" t="s">
        <v>371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>
        <v>45826</v>
      </c>
      <c r="B154" s="14" t="s">
        <v>310</v>
      </c>
      <c r="C154" s="9" t="s">
        <v>108</v>
      </c>
      <c r="D154" s="13" t="s">
        <v>292</v>
      </c>
      <c r="E154" s="9">
        <v>21</v>
      </c>
      <c r="F154" s="9">
        <v>38</v>
      </c>
      <c r="G154" s="9" t="s">
        <v>60</v>
      </c>
      <c r="H154" s="9" t="s">
        <v>66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163.47937368575995</v>
      </c>
      <c r="Q154" s="10">
        <v>0</v>
      </c>
      <c r="R154" s="10">
        <v>163.47937368575995</v>
      </c>
      <c r="S154" s="9" t="s">
        <v>67</v>
      </c>
      <c r="T154" s="12" t="s">
        <v>63</v>
      </c>
      <c r="U154" s="11">
        <v>8000</v>
      </c>
      <c r="V154" s="10">
        <v>470</v>
      </c>
      <c r="W154" s="10">
        <v>7530</v>
      </c>
      <c r="X154" s="10">
        <v>0</v>
      </c>
      <c r="Y154" s="10">
        <v>7906.5</v>
      </c>
      <c r="Z154" s="9" t="s">
        <v>121</v>
      </c>
      <c r="AA154" s="8">
        <v>8310.3338999999996</v>
      </c>
      <c r="AB154" s="8">
        <v>0</v>
      </c>
      <c r="AC154" s="8">
        <v>8310.3338999999996</v>
      </c>
      <c r="AD154" s="8">
        <v>0</v>
      </c>
      <c r="AE154" s="8">
        <v>8310.3338999999996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597.62381186199991</v>
      </c>
    </row>
    <row r="155" spans="1:56" ht="27.75" customHeight="1" x14ac:dyDescent="0.45">
      <c r="A155" s="3">
        <v>45628</v>
      </c>
      <c r="B155" s="14" t="s">
        <v>209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8000</v>
      </c>
      <c r="V155" s="10">
        <v>0</v>
      </c>
      <c r="W155" s="10">
        <v>8000</v>
      </c>
      <c r="X155" s="10">
        <v>0</v>
      </c>
      <c r="Y155" s="10">
        <v>8400</v>
      </c>
      <c r="Z155" s="9" t="s">
        <v>121</v>
      </c>
      <c r="AA155" s="8">
        <v>8605.52</v>
      </c>
      <c r="AB155" s="8">
        <v>0</v>
      </c>
      <c r="AC155" s="8">
        <v>8605.52</v>
      </c>
      <c r="AD155" s="8">
        <v>0</v>
      </c>
      <c r="AE155" s="8">
        <v>8605.52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230</v>
      </c>
      <c r="AZ155" s="2">
        <v>0</v>
      </c>
      <c r="BA155" s="2">
        <v>0</v>
      </c>
      <c r="BB155" s="2">
        <v>0</v>
      </c>
      <c r="BC155" s="1" t="s">
        <v>122</v>
      </c>
      <c r="BD155" s="56">
        <v>618.85162826666658</v>
      </c>
    </row>
    <row r="156" spans="1:56" ht="27.75" customHeight="1" x14ac:dyDescent="0.45">
      <c r="A156" s="3">
        <v>45631</v>
      </c>
      <c r="B156" s="14" t="s">
        <v>212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121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231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1237.7032565333332</v>
      </c>
    </row>
    <row r="157" spans="1:56" ht="27.75" customHeight="1" x14ac:dyDescent="0.45">
      <c r="A157" s="3">
        <v>45631</v>
      </c>
      <c r="B157" s="14" t="s">
        <v>213</v>
      </c>
      <c r="C157" s="9" t="s">
        <v>110</v>
      </c>
      <c r="D157" s="13" t="s">
        <v>147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 t="s">
        <v>63</v>
      </c>
      <c r="U157" s="11">
        <v>16000</v>
      </c>
      <c r="V157" s="10">
        <v>0</v>
      </c>
      <c r="W157" s="10">
        <v>16000</v>
      </c>
      <c r="X157" s="10">
        <v>0</v>
      </c>
      <c r="Y157" s="10">
        <v>16800</v>
      </c>
      <c r="Z157" s="9" t="s">
        <v>121</v>
      </c>
      <c r="AA157" s="8">
        <v>17211.04</v>
      </c>
      <c r="AB157" s="8">
        <v>0</v>
      </c>
      <c r="AC157" s="8">
        <v>17211.04</v>
      </c>
      <c r="AD157" s="8">
        <v>0</v>
      </c>
      <c r="AE157" s="8">
        <v>17211.04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232</v>
      </c>
      <c r="AZ157" s="2">
        <v>0</v>
      </c>
      <c r="BA157" s="2">
        <v>0</v>
      </c>
      <c r="BB157" s="2">
        <v>0</v>
      </c>
      <c r="BC157" s="1" t="s">
        <v>122</v>
      </c>
      <c r="BD157" s="56">
        <v>1237.7032565333332</v>
      </c>
    </row>
    <row r="158" spans="1:56" ht="27.75" customHeight="1" x14ac:dyDescent="0.45">
      <c r="A158" s="3">
        <v>45066</v>
      </c>
      <c r="B158" s="14" t="s">
        <v>127</v>
      </c>
      <c r="C158" s="9" t="s">
        <v>79</v>
      </c>
      <c r="D158" s="13" t="s">
        <v>126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396.82856033333326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>
        <v>0</v>
      </c>
      <c r="H159" s="9">
        <v>0</v>
      </c>
      <c r="I159" s="9">
        <v>74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 t="s">
        <v>82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121</v>
      </c>
      <c r="AA159" s="8">
        <v>254133.43890000007</v>
      </c>
      <c r="AB159" s="8">
        <v>190488.67500000005</v>
      </c>
      <c r="AC159" s="8">
        <v>63644.763900000005</v>
      </c>
      <c r="AD159" s="8">
        <v>0</v>
      </c>
      <c r="AE159" s="8">
        <v>254133.43890000007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123</v>
      </c>
      <c r="BD159" s="56">
        <v>0</v>
      </c>
    </row>
    <row r="160" spans="1:56" ht="27.75" customHeight="1" x14ac:dyDescent="0.45">
      <c r="A160" s="3">
        <v>45860</v>
      </c>
      <c r="B160" s="14" t="s">
        <v>406</v>
      </c>
      <c r="C160" s="9" t="s">
        <v>407</v>
      </c>
      <c r="D160" s="13" t="s">
        <v>416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45883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5518.15</v>
      </c>
      <c r="AB160" s="8">
        <v>5518.15</v>
      </c>
      <c r="AC160" s="8">
        <v>0</v>
      </c>
      <c r="AD160" s="8">
        <v>1715</v>
      </c>
      <c r="AE160" s="8">
        <v>3803.1499999999996</v>
      </c>
      <c r="AF160" s="8">
        <v>0</v>
      </c>
      <c r="AG160" s="1" t="s">
        <v>116</v>
      </c>
      <c r="AH160" s="1" t="s">
        <v>68</v>
      </c>
      <c r="AI160" s="1">
        <v>4</v>
      </c>
      <c r="AJ160" s="3">
        <v>45883</v>
      </c>
      <c r="AK160" s="3">
        <v>45879</v>
      </c>
      <c r="AL160" s="3">
        <v>45873</v>
      </c>
      <c r="AM160" s="3">
        <v>45880</v>
      </c>
      <c r="AN160" s="3">
        <v>45881</v>
      </c>
      <c r="AO160" s="3">
        <v>45881</v>
      </c>
      <c r="AP160" s="3">
        <v>45878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229</v>
      </c>
      <c r="D161" s="13" t="s">
        <v>229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45899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83</v>
      </c>
      <c r="AA161" s="8">
        <v>29756.100000000002</v>
      </c>
      <c r="AB161" s="8">
        <v>23819</v>
      </c>
      <c r="AC161" s="8">
        <v>5937.1000000000022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45899</v>
      </c>
      <c r="AK161" s="3">
        <v>0</v>
      </c>
      <c r="AL161" s="3">
        <v>45890</v>
      </c>
      <c r="AM161" s="3">
        <v>45897</v>
      </c>
      <c r="AN161" s="3">
        <v>45898</v>
      </c>
      <c r="AO161" s="3">
        <v>45898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443.79822500000012</v>
      </c>
    </row>
    <row r="162" spans="1:56" ht="27.75" customHeight="1" x14ac:dyDescent="0.45">
      <c r="A162" s="3" t="s">
        <v>136</v>
      </c>
      <c r="B162" s="14" t="s">
        <v>136</v>
      </c>
      <c r="C162" s="9" t="s">
        <v>235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124</v>
      </c>
      <c r="T162" s="12">
        <v>45899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72</v>
      </c>
      <c r="AI162" s="1">
        <v>3</v>
      </c>
      <c r="AJ162" s="3">
        <v>45899</v>
      </c>
      <c r="AK162" s="3">
        <v>0</v>
      </c>
      <c r="AL162" s="3">
        <v>45889</v>
      </c>
      <c r="AM162" s="3">
        <v>45896</v>
      </c>
      <c r="AN162" s="3">
        <v>45897</v>
      </c>
      <c r="AO162" s="3">
        <v>45897</v>
      </c>
      <c r="AP162" s="3">
        <v>45894</v>
      </c>
      <c r="AQ162" s="3">
        <v>45898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2224.2684750000003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65030.350000000006</v>
      </c>
      <c r="AB163" s="8">
        <v>29337.15</v>
      </c>
      <c r="AC163" s="8">
        <v>35693.200000000004</v>
      </c>
      <c r="AD163" s="8">
        <v>1715</v>
      </c>
      <c r="AE163" s="8">
        <v>3803.1499999999996</v>
      </c>
      <c r="AF163" s="8" t="s">
        <v>58</v>
      </c>
      <c r="AG163" s="1" t="s">
        <v>61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229</v>
      </c>
      <c r="D164" s="13" t="s">
        <v>61</v>
      </c>
      <c r="E164" s="9">
        <v>23</v>
      </c>
      <c r="F164" s="9">
        <v>34</v>
      </c>
      <c r="G164" s="9" t="s">
        <v>179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181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179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181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229</v>
      </c>
      <c r="D166" s="13" t="s">
        <v>61</v>
      </c>
      <c r="E166" s="9">
        <v>23</v>
      </c>
      <c r="F166" s="9">
        <v>34</v>
      </c>
      <c r="G166" s="9" t="s">
        <v>343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344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180</v>
      </c>
      <c r="BD166" s="56">
        <v>800.41704844444439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343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344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180</v>
      </c>
      <c r="BD167" s="56">
        <v>0</v>
      </c>
    </row>
    <row r="168" spans="1:56" ht="27.75" customHeight="1" x14ac:dyDescent="0.45">
      <c r="A168" s="3">
        <v>45727</v>
      </c>
      <c r="B168" s="14" t="s">
        <v>260</v>
      </c>
      <c r="C168" s="9" t="s">
        <v>112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205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224</v>
      </c>
      <c r="AA168" s="8">
        <v>1159.5100000000002</v>
      </c>
      <c r="AB168" s="8">
        <v>1159.5100000000002</v>
      </c>
      <c r="AC168" s="8">
        <v>0</v>
      </c>
      <c r="AD168" s="8">
        <v>1159.5100000000002</v>
      </c>
      <c r="AE168" s="8">
        <v>0</v>
      </c>
      <c r="AF168" s="8" t="s">
        <v>226</v>
      </c>
      <c r="AG168" s="1" t="s">
        <v>116</v>
      </c>
      <c r="AH168" s="1" t="s">
        <v>149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224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58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225</v>
      </c>
      <c r="BD169" s="56">
        <v>0</v>
      </c>
    </row>
    <row r="170" spans="1:56" ht="27.75" customHeight="1" x14ac:dyDescent="0.45">
      <c r="A170" s="3">
        <v>45601</v>
      </c>
      <c r="B170" s="14" t="s">
        <v>202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902.91416629708795</v>
      </c>
      <c r="Q170" s="10">
        <v>0</v>
      </c>
      <c r="R170" s="10">
        <v>902.91416629708795</v>
      </c>
      <c r="S170" s="9" t="s">
        <v>385</v>
      </c>
      <c r="T170" s="12">
        <v>45883</v>
      </c>
      <c r="U170" s="11">
        <v>50000</v>
      </c>
      <c r="V170" s="10">
        <v>22274</v>
      </c>
      <c r="W170" s="10">
        <v>27726</v>
      </c>
      <c r="X170" s="10">
        <v>0</v>
      </c>
      <c r="Y170" s="10">
        <v>29112.300000000003</v>
      </c>
      <c r="Z170" s="9" t="s">
        <v>99</v>
      </c>
      <c r="AA170" s="8">
        <v>29824.58094</v>
      </c>
      <c r="AB170" s="8">
        <v>29824.58094</v>
      </c>
      <c r="AC170" s="8">
        <v>0</v>
      </c>
      <c r="AD170" s="8">
        <v>0</v>
      </c>
      <c r="AE170" s="8">
        <v>0</v>
      </c>
      <c r="AF170" s="8" t="s">
        <v>249</v>
      </c>
      <c r="AG170" s="1" t="s">
        <v>116</v>
      </c>
      <c r="AH170" s="1" t="s">
        <v>72</v>
      </c>
      <c r="AI170" s="1">
        <v>3</v>
      </c>
      <c r="AJ170" s="3">
        <v>45883</v>
      </c>
      <c r="AK170" s="3">
        <v>0</v>
      </c>
      <c r="AL170" s="3">
        <v>45873</v>
      </c>
      <c r="AM170" s="3">
        <v>45880</v>
      </c>
      <c r="AN170" s="3">
        <v>45881</v>
      </c>
      <c r="AO170" s="3">
        <v>45881</v>
      </c>
      <c r="AP170" s="3">
        <v>45878</v>
      </c>
      <c r="AQ170" s="3">
        <v>45882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478</v>
      </c>
      <c r="AZ170" s="2">
        <v>0</v>
      </c>
      <c r="BA170" s="2">
        <v>0</v>
      </c>
      <c r="BB170" s="2">
        <v>0</v>
      </c>
      <c r="BC170" s="1" t="s">
        <v>114</v>
      </c>
      <c r="BD170" s="56">
        <v>0</v>
      </c>
    </row>
    <row r="171" spans="1:56" ht="27.75" customHeight="1" x14ac:dyDescent="0.45">
      <c r="A171" s="3">
        <v>45601</v>
      </c>
      <c r="B171" s="14" t="s">
        <v>202</v>
      </c>
      <c r="C171" s="9" t="s">
        <v>93</v>
      </c>
      <c r="D171" s="13" t="s">
        <v>145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1628.2806143999999</v>
      </c>
      <c r="Q171" s="10">
        <v>0</v>
      </c>
      <c r="R171" s="10">
        <v>1628.2806143999999</v>
      </c>
      <c r="S171" s="9" t="s">
        <v>385</v>
      </c>
      <c r="T171" s="12">
        <v>45887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99</v>
      </c>
      <c r="AA171" s="8">
        <v>53784.500000000007</v>
      </c>
      <c r="AB171" s="8">
        <v>5956</v>
      </c>
      <c r="AC171" s="8">
        <v>47828.500000000007</v>
      </c>
      <c r="AD171" s="8">
        <v>0</v>
      </c>
      <c r="AE171" s="8">
        <v>0</v>
      </c>
      <c r="AF171" s="8" t="s">
        <v>249</v>
      </c>
      <c r="AG171" s="1" t="s">
        <v>116</v>
      </c>
      <c r="AH171" s="1" t="s">
        <v>72</v>
      </c>
      <c r="AI171" s="1">
        <v>3</v>
      </c>
      <c r="AJ171" s="3">
        <v>45887</v>
      </c>
      <c r="AK171" s="3">
        <v>0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45886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479</v>
      </c>
      <c r="AZ171" s="2">
        <v>0</v>
      </c>
      <c r="BA171" s="2">
        <v>0</v>
      </c>
      <c r="BB171" s="2">
        <v>0</v>
      </c>
      <c r="BC171" s="1" t="s">
        <v>114</v>
      </c>
      <c r="BD171" s="56">
        <v>6127.0035640277792</v>
      </c>
    </row>
    <row r="172" spans="1:56" ht="27.75" customHeight="1" x14ac:dyDescent="0.45">
      <c r="A172" s="3">
        <v>45601</v>
      </c>
      <c r="B172" s="14" t="s">
        <v>202</v>
      </c>
      <c r="C172" s="9" t="s">
        <v>93</v>
      </c>
      <c r="D172" s="13" t="s">
        <v>145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14259.765177444862</v>
      </c>
      <c r="Q172" s="10">
        <v>0</v>
      </c>
      <c r="R172" s="10">
        <v>14259.765177444862</v>
      </c>
      <c r="S172" s="9" t="s">
        <v>385</v>
      </c>
      <c r="T172" s="12" t="s">
        <v>63</v>
      </c>
      <c r="U172" s="11">
        <v>437878</v>
      </c>
      <c r="V172" s="10">
        <v>0</v>
      </c>
      <c r="W172" s="10">
        <v>437878</v>
      </c>
      <c r="X172" s="10">
        <v>0</v>
      </c>
      <c r="Y172" s="10">
        <v>459771.9</v>
      </c>
      <c r="Z172" s="9" t="s">
        <v>99</v>
      </c>
      <c r="AA172" s="8">
        <v>471020.98582000006</v>
      </c>
      <c r="AB172" s="8">
        <v>0</v>
      </c>
      <c r="AC172" s="8">
        <v>471020.98582000006</v>
      </c>
      <c r="AD172" s="8">
        <v>0</v>
      </c>
      <c r="AE172" s="8">
        <v>0</v>
      </c>
      <c r="AF172" s="8" t="s">
        <v>249</v>
      </c>
      <c r="AG172" s="1" t="s">
        <v>116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114</v>
      </c>
      <c r="BD172" s="56">
        <v>60339.489192657471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99</v>
      </c>
      <c r="AA173" s="8">
        <v>554630.06676000007</v>
      </c>
      <c r="AB173" s="8">
        <v>35780.58094</v>
      </c>
      <c r="AC173" s="8">
        <v>518849.48582000006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115</v>
      </c>
      <c r="BD173" s="56">
        <v>0</v>
      </c>
    </row>
    <row r="174" spans="1:56" ht="27.75" customHeight="1" x14ac:dyDescent="0.45">
      <c r="A174" s="3" t="s">
        <v>136</v>
      </c>
      <c r="B174" s="14" t="s">
        <v>136</v>
      </c>
      <c r="C174" s="9" t="s">
        <v>186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91</v>
      </c>
      <c r="M174" s="10">
        <v>27</v>
      </c>
      <c r="N174" s="9">
        <v>43</v>
      </c>
      <c r="O174" s="9">
        <v>40</v>
      </c>
      <c r="P174" s="10">
        <v>229.14349009919997</v>
      </c>
      <c r="Q174" s="10">
        <v>0</v>
      </c>
      <c r="R174" s="10">
        <v>229.14349009919997</v>
      </c>
      <c r="S174" s="9" t="s">
        <v>192</v>
      </c>
      <c r="T174" s="12">
        <v>45899</v>
      </c>
      <c r="U174" s="11">
        <v>8000</v>
      </c>
      <c r="V174" s="10">
        <v>0</v>
      </c>
      <c r="W174" s="10">
        <v>8000</v>
      </c>
      <c r="X174" s="10">
        <v>0</v>
      </c>
      <c r="Y174" s="10">
        <v>8400</v>
      </c>
      <c r="Z174" s="9" t="s">
        <v>84</v>
      </c>
      <c r="AA174" s="8">
        <v>9499.6</v>
      </c>
      <c r="AB174" s="8">
        <v>7790</v>
      </c>
      <c r="AC174" s="8">
        <v>1709.6000000000004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72</v>
      </c>
      <c r="AI174" s="1">
        <v>3</v>
      </c>
      <c r="AJ174" s="3">
        <v>45899</v>
      </c>
      <c r="AK174" s="3">
        <v>0</v>
      </c>
      <c r="AL174" s="3">
        <v>45889</v>
      </c>
      <c r="AM174" s="3">
        <v>45896</v>
      </c>
      <c r="AN174" s="3">
        <v>45897</v>
      </c>
      <c r="AO174" s="3">
        <v>45897</v>
      </c>
      <c r="AP174" s="3">
        <v>45894</v>
      </c>
      <c r="AQ174" s="3">
        <v>45898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138.04070222222222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84</v>
      </c>
      <c r="AA175" s="8">
        <v>9499.6</v>
      </c>
      <c r="AB175" s="8">
        <v>7790</v>
      </c>
      <c r="AC175" s="8">
        <v>1709.6000000000004</v>
      </c>
      <c r="AD175" s="8">
        <v>0</v>
      </c>
      <c r="AE175" s="8">
        <v>0</v>
      </c>
      <c r="AF175" s="8" t="s">
        <v>58</v>
      </c>
      <c r="AG175" s="1" t="s">
        <v>116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7.75" customHeight="1" x14ac:dyDescent="0.45">
      <c r="A176" s="3">
        <v>45853</v>
      </c>
      <c r="B176" s="14" t="s">
        <v>372</v>
      </c>
      <c r="C176" s="9" t="s">
        <v>140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124</v>
      </c>
      <c r="T176" s="12" t="s">
        <v>63</v>
      </c>
      <c r="U176" s="11">
        <v>5000</v>
      </c>
      <c r="V176" s="10">
        <v>5000</v>
      </c>
      <c r="W176" s="10">
        <v>0</v>
      </c>
      <c r="X176" s="10">
        <v>0</v>
      </c>
      <c r="Y176" s="10">
        <v>0</v>
      </c>
      <c r="Z176" s="9" t="s">
        <v>150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100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150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26</v>
      </c>
      <c r="F178" s="9">
        <v>43</v>
      </c>
      <c r="G178" s="9" t="s">
        <v>60</v>
      </c>
      <c r="H178" s="9">
        <v>0</v>
      </c>
      <c r="I178" s="9">
        <v>116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206</v>
      </c>
      <c r="AA178" s="8">
        <v>12433.3</v>
      </c>
      <c r="AB178" s="8">
        <v>12433.3</v>
      </c>
      <c r="AC178" s="8">
        <v>0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77</v>
      </c>
      <c r="AI178" s="1">
        <v>1</v>
      </c>
      <c r="AJ178" s="3">
        <v>45899</v>
      </c>
      <c r="AK178" s="3">
        <v>0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102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116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206</v>
      </c>
      <c r="AA179" s="8">
        <v>12433.3</v>
      </c>
      <c r="AB179" s="8">
        <v>12433.3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119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207</v>
      </c>
      <c r="BD179" s="56">
        <v>0</v>
      </c>
    </row>
    <row r="180" spans="1:56" ht="27.75" customHeight="1" x14ac:dyDescent="0.45">
      <c r="A180" s="3">
        <v>45861</v>
      </c>
      <c r="B180" s="14" t="s">
        <v>423</v>
      </c>
      <c r="C180" s="9" t="s">
        <v>110</v>
      </c>
      <c r="D180" s="13" t="s">
        <v>221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45875</v>
      </c>
      <c r="U180" s="11">
        <v>10000</v>
      </c>
      <c r="V180" s="10">
        <v>10000</v>
      </c>
      <c r="W180" s="10">
        <v>0</v>
      </c>
      <c r="X180" s="10">
        <v>10900</v>
      </c>
      <c r="Y180" s="10">
        <v>0</v>
      </c>
      <c r="Z180" s="9" t="s">
        <v>88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226</v>
      </c>
      <c r="AG180" s="1" t="s">
        <v>61</v>
      </c>
      <c r="AH180" s="1" t="s">
        <v>75</v>
      </c>
      <c r="AI180" s="1">
        <v>4</v>
      </c>
      <c r="AJ180" s="3">
        <v>45875</v>
      </c>
      <c r="AK180" s="3">
        <v>45871</v>
      </c>
      <c r="AL180" s="3">
        <v>45864</v>
      </c>
      <c r="AM180" s="3">
        <v>45872</v>
      </c>
      <c r="AN180" s="3">
        <v>45873</v>
      </c>
      <c r="AO180" s="3">
        <v>45874</v>
      </c>
      <c r="AP180" s="3">
        <v>45870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>
        <v>45832</v>
      </c>
      <c r="B181" s="14" t="s">
        <v>311</v>
      </c>
      <c r="C181" s="9" t="s">
        <v>110</v>
      </c>
      <c r="D181" s="13" t="s">
        <v>147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>
        <v>45883</v>
      </c>
      <c r="U181" s="11">
        <v>20000</v>
      </c>
      <c r="V181" s="10">
        <v>3000</v>
      </c>
      <c r="W181" s="10">
        <v>17000</v>
      </c>
      <c r="X181" s="10">
        <v>10712</v>
      </c>
      <c r="Y181" s="10">
        <v>9752.4</v>
      </c>
      <c r="Z181" s="9" t="s">
        <v>88</v>
      </c>
      <c r="AA181" s="8">
        <v>12125.451492</v>
      </c>
      <c r="AB181" s="8">
        <v>12125.451492</v>
      </c>
      <c r="AC181" s="8">
        <v>0</v>
      </c>
      <c r="AD181" s="8">
        <v>0</v>
      </c>
      <c r="AE181" s="8">
        <v>12125.451492</v>
      </c>
      <c r="AF181" s="8" t="s">
        <v>226</v>
      </c>
      <c r="AG181" s="1" t="s">
        <v>116</v>
      </c>
      <c r="AH181" s="1" t="s">
        <v>75</v>
      </c>
      <c r="AI181" s="1">
        <v>4</v>
      </c>
      <c r="AJ181" s="3">
        <v>45883</v>
      </c>
      <c r="AK181" s="3">
        <v>45879</v>
      </c>
      <c r="AL181" s="3">
        <v>45872</v>
      </c>
      <c r="AM181" s="3">
        <v>45880</v>
      </c>
      <c r="AN181" s="3">
        <v>45881</v>
      </c>
      <c r="AO181" s="3">
        <v>45882</v>
      </c>
      <c r="AP181" s="3">
        <v>45878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45">
      <c r="A182" s="3">
        <v>45861</v>
      </c>
      <c r="B182" s="14" t="s">
        <v>424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45887</v>
      </c>
      <c r="U182" s="11">
        <v>15000</v>
      </c>
      <c r="V182" s="10">
        <v>8828</v>
      </c>
      <c r="W182" s="10">
        <v>6172</v>
      </c>
      <c r="X182" s="10">
        <v>0</v>
      </c>
      <c r="Y182" s="10">
        <v>0</v>
      </c>
      <c r="Z182" s="9" t="s">
        <v>88</v>
      </c>
      <c r="AA182" s="8">
        <v>7673.8327599999993</v>
      </c>
      <c r="AB182" s="8">
        <v>7673.8327599999993</v>
      </c>
      <c r="AC182" s="8">
        <v>0</v>
      </c>
      <c r="AD182" s="8">
        <v>0</v>
      </c>
      <c r="AE182" s="8">
        <v>7673.8327599999993</v>
      </c>
      <c r="AF182" s="8" t="s">
        <v>226</v>
      </c>
      <c r="AG182" s="1" t="s">
        <v>116</v>
      </c>
      <c r="AH182" s="1" t="s">
        <v>149</v>
      </c>
      <c r="AI182" s="1">
        <v>2</v>
      </c>
      <c r="AJ182" s="3">
        <v>45887</v>
      </c>
      <c r="AK182" s="3">
        <v>45885</v>
      </c>
      <c r="AL182" s="3">
        <v>0</v>
      </c>
      <c r="AM182" s="3">
        <v>0</v>
      </c>
      <c r="AN182" s="3">
        <v>0</v>
      </c>
      <c r="AO182" s="3">
        <v>45886</v>
      </c>
      <c r="AP182" s="3">
        <v>45882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146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 t="s">
        <v>136</v>
      </c>
      <c r="B183" s="14" t="s">
        <v>136</v>
      </c>
      <c r="C183" s="9" t="s">
        <v>110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111</v>
      </c>
      <c r="T183" s="12">
        <v>45899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88</v>
      </c>
      <c r="AA183" s="8">
        <v>24866.6</v>
      </c>
      <c r="AB183" s="8">
        <v>3617</v>
      </c>
      <c r="AC183" s="8">
        <v>21249.599999999999</v>
      </c>
      <c r="AD183" s="8">
        <v>0</v>
      </c>
      <c r="AE183" s="8">
        <v>24866.6</v>
      </c>
      <c r="AF183" s="8">
        <v>0</v>
      </c>
      <c r="AG183" s="1" t="s">
        <v>120</v>
      </c>
      <c r="AH183" s="1" t="s">
        <v>75</v>
      </c>
      <c r="AI183" s="1">
        <v>4</v>
      </c>
      <c r="AJ183" s="3">
        <v>45899</v>
      </c>
      <c r="AK183" s="3">
        <v>45895</v>
      </c>
      <c r="AL183" s="3">
        <v>45888</v>
      </c>
      <c r="AM183" s="3">
        <v>45896</v>
      </c>
      <c r="AN183" s="3">
        <v>45897</v>
      </c>
      <c r="AO183" s="3">
        <v>45898</v>
      </c>
      <c r="AP183" s="3">
        <v>45894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2191.5420800000002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88</v>
      </c>
      <c r="AA184" s="8">
        <v>44665.884251999996</v>
      </c>
      <c r="AB184" s="8">
        <v>23416.284251999998</v>
      </c>
      <c r="AC184" s="8">
        <v>21249.599999999999</v>
      </c>
      <c r="AD184" s="8">
        <v>0</v>
      </c>
      <c r="AE184" s="8">
        <v>44665.884251999996</v>
      </c>
      <c r="AF184" s="8" t="s">
        <v>58</v>
      </c>
      <c r="AG184" s="1" t="s">
        <v>119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>
        <v>45857</v>
      </c>
      <c r="B185" s="14" t="s">
        <v>391</v>
      </c>
      <c r="C185" s="9" t="s">
        <v>151</v>
      </c>
      <c r="D185" s="13" t="s">
        <v>152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45883</v>
      </c>
      <c r="U185" s="11">
        <v>34000</v>
      </c>
      <c r="V185" s="10">
        <v>3000</v>
      </c>
      <c r="W185" s="10">
        <v>31000</v>
      </c>
      <c r="X185" s="10">
        <v>13920</v>
      </c>
      <c r="Y185" s="10">
        <v>21084</v>
      </c>
      <c r="Z185" s="9" t="s">
        <v>128</v>
      </c>
      <c r="AA185" s="8">
        <v>25036.195799999998</v>
      </c>
      <c r="AB185" s="8">
        <v>0</v>
      </c>
      <c r="AC185" s="8">
        <v>25036.195799999998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45883</v>
      </c>
      <c r="AK185" s="3">
        <v>0</v>
      </c>
      <c r="AL185" s="3">
        <v>45874</v>
      </c>
      <c r="AM185" s="3">
        <v>45881</v>
      </c>
      <c r="AN185" s="3">
        <v>45882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2813.7902279666669</v>
      </c>
    </row>
    <row r="186" spans="1:56" ht="27.75" customHeight="1" x14ac:dyDescent="0.45">
      <c r="A186" s="3" t="s">
        <v>136</v>
      </c>
      <c r="B186" s="14" t="s">
        <v>136</v>
      </c>
      <c r="C186" s="9" t="s">
        <v>110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45899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128</v>
      </c>
      <c r="AA186" s="8">
        <v>6775.4500000000007</v>
      </c>
      <c r="AB186" s="8">
        <v>0</v>
      </c>
      <c r="AC186" s="8">
        <v>6775.4500000000007</v>
      </c>
      <c r="AD186" s="8">
        <v>0</v>
      </c>
      <c r="AE186" s="8">
        <v>6775.4500000000007</v>
      </c>
      <c r="AF186" s="8">
        <v>0</v>
      </c>
      <c r="AG186" s="1">
        <v>0</v>
      </c>
      <c r="AH186" s="1" t="s">
        <v>149</v>
      </c>
      <c r="AI186" s="1">
        <v>2</v>
      </c>
      <c r="AJ186" s="3">
        <v>45899</v>
      </c>
      <c r="AK186" s="3">
        <v>45897</v>
      </c>
      <c r="AL186" s="3">
        <v>0</v>
      </c>
      <c r="AM186" s="3">
        <v>0</v>
      </c>
      <c r="AN186" s="3">
        <v>0</v>
      </c>
      <c r="AO186" s="3">
        <v>45898</v>
      </c>
      <c r="AP186" s="3">
        <v>45894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761.48529722222236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128</v>
      </c>
      <c r="AA187" s="8">
        <v>31811.645799999998</v>
      </c>
      <c r="AB187" s="8">
        <v>0</v>
      </c>
      <c r="AC187" s="8">
        <v>31811.645799999998</v>
      </c>
      <c r="AD187" s="8">
        <v>0</v>
      </c>
      <c r="AE187" s="8">
        <v>6775.4500000000007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153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6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D3CE-FC0D-431C-B5C7-92EAF29D1037}">
  <sheetPr>
    <tabColor rgb="FFFFFF00"/>
  </sheetPr>
  <dimension ref="A1:BD191"/>
  <sheetViews>
    <sheetView zoomScale="80" zoomScaleNormal="80" workbookViewId="0">
      <selection activeCell="O9" sqref="O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45871</v>
      </c>
      <c r="E3" s="82" t="s">
        <v>52</v>
      </c>
      <c r="F3" s="82"/>
      <c r="G3" s="83">
        <v>9.1999999999999993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470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45857</v>
      </c>
      <c r="B22" s="14" t="s">
        <v>392</v>
      </c>
      <c r="C22" s="9" t="s">
        <v>73</v>
      </c>
      <c r="D22" s="13" t="s">
        <v>330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45873</v>
      </c>
      <c r="U22" s="11">
        <v>5000</v>
      </c>
      <c r="V22" s="10">
        <v>4922</v>
      </c>
      <c r="W22" s="10">
        <v>78</v>
      </c>
      <c r="X22" s="10">
        <v>5198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398</v>
      </c>
      <c r="AG22" s="1" t="s">
        <v>116</v>
      </c>
      <c r="AH22" s="1" t="s">
        <v>74</v>
      </c>
      <c r="AI22" s="1">
        <v>2</v>
      </c>
      <c r="AJ22" s="3">
        <v>45873</v>
      </c>
      <c r="AK22" s="3">
        <v>0</v>
      </c>
      <c r="AL22" s="3">
        <v>45864</v>
      </c>
      <c r="AM22" s="3">
        <v>45871</v>
      </c>
      <c r="AN22" s="3">
        <v>45872</v>
      </c>
      <c r="AO22" s="3">
        <v>45872</v>
      </c>
      <c r="AP22" s="3">
        <v>45868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45873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366</v>
      </c>
      <c r="AG23" s="1" t="s">
        <v>118</v>
      </c>
      <c r="AH23" s="1" t="s">
        <v>74</v>
      </c>
      <c r="AI23" s="1">
        <v>2</v>
      </c>
      <c r="AJ23" s="3">
        <v>45873</v>
      </c>
      <c r="AK23" s="3">
        <v>0</v>
      </c>
      <c r="AL23" s="3">
        <v>45864</v>
      </c>
      <c r="AM23" s="3">
        <v>45871</v>
      </c>
      <c r="AN23" s="3">
        <v>45872</v>
      </c>
      <c r="AO23" s="3">
        <v>45872</v>
      </c>
      <c r="AP23" s="3">
        <v>45868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366</v>
      </c>
      <c r="AG24" s="1" t="s">
        <v>116</v>
      </c>
      <c r="AH24" s="1" t="s">
        <v>74</v>
      </c>
      <c r="AI24" s="1">
        <v>2</v>
      </c>
      <c r="AJ24" s="3">
        <v>45873</v>
      </c>
      <c r="AK24" s="3">
        <v>0</v>
      </c>
      <c r="AL24" s="3">
        <v>45864</v>
      </c>
      <c r="AM24" s="3">
        <v>45871</v>
      </c>
      <c r="AN24" s="3">
        <v>45872</v>
      </c>
      <c r="AO24" s="3">
        <v>45872</v>
      </c>
      <c r="AP24" s="3">
        <v>45868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45857</v>
      </c>
      <c r="B25" s="14" t="s">
        <v>392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45873</v>
      </c>
      <c r="U25" s="11">
        <v>10000</v>
      </c>
      <c r="V25" s="10">
        <v>10000</v>
      </c>
      <c r="W25" s="10">
        <v>0</v>
      </c>
      <c r="X25" s="10">
        <v>10625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399</v>
      </c>
      <c r="AG25" s="1" t="s">
        <v>116</v>
      </c>
      <c r="AH25" s="1" t="s">
        <v>74</v>
      </c>
      <c r="AI25" s="1">
        <v>2</v>
      </c>
      <c r="AJ25" s="3">
        <v>45873</v>
      </c>
      <c r="AK25" s="3">
        <v>0</v>
      </c>
      <c r="AL25" s="3">
        <v>45864</v>
      </c>
      <c r="AM25" s="3">
        <v>45871</v>
      </c>
      <c r="AN25" s="3">
        <v>45872</v>
      </c>
      <c r="AO25" s="3">
        <v>45872</v>
      </c>
      <c r="AP25" s="3">
        <v>45868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346</v>
      </c>
      <c r="C26" s="9" t="s">
        <v>73</v>
      </c>
      <c r="D26" s="13" t="s">
        <v>347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358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346</v>
      </c>
      <c r="C27" s="9" t="s">
        <v>73</v>
      </c>
      <c r="D27" s="13" t="s">
        <v>298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5000</v>
      </c>
      <c r="W27" s="10">
        <v>0</v>
      </c>
      <c r="X27" s="10">
        <v>5800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358</v>
      </c>
      <c r="AG27" s="1" t="s">
        <v>117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346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358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346</v>
      </c>
      <c r="C29" s="9" t="s">
        <v>73</v>
      </c>
      <c r="D29" s="13" t="s">
        <v>354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358</v>
      </c>
      <c r="AG29" s="1" t="s">
        <v>120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4358</v>
      </c>
      <c r="AC30" s="8">
        <v>321.95000000000073</v>
      </c>
      <c r="AD30" s="8">
        <v>0</v>
      </c>
      <c r="AE30" s="8">
        <v>0</v>
      </c>
      <c r="AF30" s="8" t="s">
        <v>360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24.250704888888944</v>
      </c>
    </row>
    <row r="31" spans="1:56" ht="27.75" customHeight="1" x14ac:dyDescent="0.45">
      <c r="A31" s="3">
        <v>45854</v>
      </c>
      <c r="B31" s="14" t="s">
        <v>350</v>
      </c>
      <c r="C31" s="9" t="s">
        <v>73</v>
      </c>
      <c r="D31" s="13" t="s">
        <v>272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360</v>
      </c>
      <c r="AG31" s="1" t="s">
        <v>116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352.51463377777782</v>
      </c>
    </row>
    <row r="32" spans="1:56" ht="27.75" customHeight="1" x14ac:dyDescent="0.45">
      <c r="A32" s="3">
        <v>45854</v>
      </c>
      <c r="B32" s="14" t="s">
        <v>350</v>
      </c>
      <c r="C32" s="9" t="s">
        <v>73</v>
      </c>
      <c r="D32" s="13" t="s">
        <v>361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0</v>
      </c>
      <c r="W32" s="10">
        <v>5000</v>
      </c>
      <c r="X32" s="10">
        <v>1500</v>
      </c>
      <c r="Y32" s="10">
        <v>3675</v>
      </c>
      <c r="Z32" s="9" t="s">
        <v>176</v>
      </c>
      <c r="AA32" s="8">
        <v>3439.76325</v>
      </c>
      <c r="AB32" s="8">
        <v>3439.76325</v>
      </c>
      <c r="AC32" s="8">
        <v>0</v>
      </c>
      <c r="AD32" s="8">
        <v>0</v>
      </c>
      <c r="AE32" s="8">
        <v>0</v>
      </c>
      <c r="AF32" s="8" t="s">
        <v>360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350</v>
      </c>
      <c r="C33" s="9" t="s">
        <v>73</v>
      </c>
      <c r="D33" s="13" t="s">
        <v>362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5000</v>
      </c>
      <c r="W33" s="10">
        <v>0</v>
      </c>
      <c r="X33" s="10">
        <v>5285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360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327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395</v>
      </c>
      <c r="AG34" s="1" t="s">
        <v>116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435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327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364</v>
      </c>
      <c r="AG35" s="1" t="s">
        <v>118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365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364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346</v>
      </c>
      <c r="C37" s="9" t="s">
        <v>73</v>
      </c>
      <c r="D37" s="13" t="s">
        <v>328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364</v>
      </c>
      <c r="AG37" s="1" t="s">
        <v>117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197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10000</v>
      </c>
      <c r="V38" s="10">
        <v>5000</v>
      </c>
      <c r="W38" s="10">
        <v>5000</v>
      </c>
      <c r="X38" s="10">
        <v>10400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397</v>
      </c>
      <c r="AG38" s="1" t="s">
        <v>116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392</v>
      </c>
      <c r="C39" s="9" t="s">
        <v>73</v>
      </c>
      <c r="D39" s="13" t="s">
        <v>349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398</v>
      </c>
      <c r="AG39" s="1" t="s">
        <v>117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392</v>
      </c>
      <c r="C40" s="9" t="s">
        <v>73</v>
      </c>
      <c r="D40" s="13" t="s">
        <v>329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398</v>
      </c>
      <c r="AG40" s="1" t="s">
        <v>117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45857</v>
      </c>
      <c r="B41" s="14" t="s">
        <v>392</v>
      </c>
      <c r="C41" s="9" t="s">
        <v>73</v>
      </c>
      <c r="D41" s="13" t="s">
        <v>355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398</v>
      </c>
      <c r="AG41" s="1" t="s">
        <v>119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392</v>
      </c>
      <c r="C42" s="9" t="s">
        <v>73</v>
      </c>
      <c r="D42" s="13" t="s">
        <v>363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398</v>
      </c>
      <c r="AG42" s="1" t="s">
        <v>119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366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45870</v>
      </c>
      <c r="B44" s="14" t="s">
        <v>471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45877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176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118</v>
      </c>
      <c r="AH44" s="1" t="s">
        <v>77</v>
      </c>
      <c r="AI44" s="1">
        <v>1</v>
      </c>
      <c r="AJ44" s="3">
        <v>45877</v>
      </c>
      <c r="AK44" s="3">
        <v>0</v>
      </c>
      <c r="AL44" s="3">
        <v>0</v>
      </c>
      <c r="AM44" s="3">
        <v>0</v>
      </c>
      <c r="AN44" s="3">
        <v>0</v>
      </c>
      <c r="AO44" s="3">
        <v>45876</v>
      </c>
      <c r="AP44" s="3">
        <v>45872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1410.0585351111113</v>
      </c>
    </row>
    <row r="45" spans="1:56" ht="27.75" customHeight="1" x14ac:dyDescent="0.45">
      <c r="A45" s="3">
        <v>45870</v>
      </c>
      <c r="B45" s="14" t="s">
        <v>472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176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117</v>
      </c>
      <c r="AH45" s="1" t="s">
        <v>77</v>
      </c>
      <c r="AI45" s="1">
        <v>1</v>
      </c>
      <c r="AJ45" s="3">
        <v>45877</v>
      </c>
      <c r="AK45" s="3">
        <v>0</v>
      </c>
      <c r="AL45" s="3">
        <v>0</v>
      </c>
      <c r="AM45" s="3">
        <v>0</v>
      </c>
      <c r="AN45" s="3">
        <v>0</v>
      </c>
      <c r="AO45" s="3">
        <v>45876</v>
      </c>
      <c r="AP45" s="3">
        <v>45872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1410.0585351111113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312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45878</v>
      </c>
      <c r="U46" s="11">
        <v>5000</v>
      </c>
      <c r="V46" s="10">
        <v>4923</v>
      </c>
      <c r="W46" s="10">
        <v>77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393</v>
      </c>
      <c r="AG46" s="1" t="s">
        <v>117</v>
      </c>
      <c r="AH46" s="1" t="s">
        <v>74</v>
      </c>
      <c r="AI46" s="1">
        <v>2</v>
      </c>
      <c r="AJ46" s="3">
        <v>45878</v>
      </c>
      <c r="AK46" s="3">
        <v>0</v>
      </c>
      <c r="AL46" s="3">
        <v>45869</v>
      </c>
      <c r="AM46" s="3">
        <v>45876</v>
      </c>
      <c r="AN46" s="3">
        <v>45877</v>
      </c>
      <c r="AO46" s="3">
        <v>45877</v>
      </c>
      <c r="AP46" s="3">
        <v>45873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45854</v>
      </c>
      <c r="B47" s="14" t="s">
        <v>346</v>
      </c>
      <c r="C47" s="9" t="s">
        <v>73</v>
      </c>
      <c r="D47" s="13" t="s">
        <v>347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45878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366</v>
      </c>
      <c r="AG47" s="1" t="s">
        <v>119</v>
      </c>
      <c r="AH47" s="1" t="s">
        <v>74</v>
      </c>
      <c r="AI47" s="1">
        <v>2</v>
      </c>
      <c r="AJ47" s="3">
        <v>45878</v>
      </c>
      <c r="AK47" s="3">
        <v>0</v>
      </c>
      <c r="AL47" s="3">
        <v>45869</v>
      </c>
      <c r="AM47" s="3">
        <v>45876</v>
      </c>
      <c r="AN47" s="3">
        <v>45877</v>
      </c>
      <c r="AO47" s="3">
        <v>45877</v>
      </c>
      <c r="AP47" s="3">
        <v>45873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299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399</v>
      </c>
      <c r="AG48" s="1" t="s">
        <v>117</v>
      </c>
      <c r="AH48" s="1" t="s">
        <v>74</v>
      </c>
      <c r="AI48" s="1">
        <v>2</v>
      </c>
      <c r="AJ48" s="3">
        <v>45878</v>
      </c>
      <c r="AK48" s="3">
        <v>0</v>
      </c>
      <c r="AL48" s="3">
        <v>45869</v>
      </c>
      <c r="AM48" s="3">
        <v>45876</v>
      </c>
      <c r="AN48" s="3">
        <v>45877</v>
      </c>
      <c r="AO48" s="3">
        <v>45877</v>
      </c>
      <c r="AP48" s="3">
        <v>45873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197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399</v>
      </c>
      <c r="AG49" s="1" t="s">
        <v>117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45857</v>
      </c>
      <c r="B50" s="14" t="s">
        <v>394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45883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176</v>
      </c>
      <c r="AA50" s="8">
        <v>10477.5</v>
      </c>
      <c r="AB50" s="8">
        <v>0</v>
      </c>
      <c r="AC50" s="8">
        <v>10477.5</v>
      </c>
      <c r="AD50" s="8">
        <v>0</v>
      </c>
      <c r="AE50" s="8">
        <v>0</v>
      </c>
      <c r="AF50" s="8" t="s">
        <v>386</v>
      </c>
      <c r="AG50" s="1" t="s">
        <v>118</v>
      </c>
      <c r="AH50" s="1" t="s">
        <v>77</v>
      </c>
      <c r="AI50" s="1">
        <v>1</v>
      </c>
      <c r="AJ50" s="3">
        <v>45883</v>
      </c>
      <c r="AK50" s="3">
        <v>0</v>
      </c>
      <c r="AL50" s="3">
        <v>0</v>
      </c>
      <c r="AM50" s="3">
        <v>0</v>
      </c>
      <c r="AN50" s="3">
        <v>0</v>
      </c>
      <c r="AO50" s="3">
        <v>45882</v>
      </c>
      <c r="AP50" s="3">
        <v>45878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789.21186666666665</v>
      </c>
    </row>
    <row r="51" spans="1:56" ht="27.75" customHeight="1" x14ac:dyDescent="0.45">
      <c r="A51" s="3">
        <v>45857</v>
      </c>
      <c r="B51" s="14" t="s">
        <v>396</v>
      </c>
      <c r="C51" s="9" t="s">
        <v>73</v>
      </c>
      <c r="D51" s="13" t="s">
        <v>359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386</v>
      </c>
      <c r="AG51" s="1" t="s">
        <v>117</v>
      </c>
      <c r="AH51" s="1" t="s">
        <v>74</v>
      </c>
      <c r="AI51" s="1">
        <v>2</v>
      </c>
      <c r="AJ51" s="3">
        <v>45883</v>
      </c>
      <c r="AK51" s="3">
        <v>0</v>
      </c>
      <c r="AL51" s="3">
        <v>45874</v>
      </c>
      <c r="AM51" s="3">
        <v>45881</v>
      </c>
      <c r="AN51" s="3">
        <v>45882</v>
      </c>
      <c r="AO51" s="3">
        <v>45882</v>
      </c>
      <c r="AP51" s="3">
        <v>45878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45857</v>
      </c>
      <c r="B52" s="14" t="s">
        <v>396</v>
      </c>
      <c r="C52" s="9" t="s">
        <v>73</v>
      </c>
      <c r="D52" s="13" t="s">
        <v>272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386</v>
      </c>
      <c r="AG52" s="1" t="s">
        <v>116</v>
      </c>
      <c r="AH52" s="1" t="s">
        <v>74</v>
      </c>
      <c r="AI52" s="1">
        <v>2</v>
      </c>
      <c r="AJ52" s="3">
        <v>45883</v>
      </c>
      <c r="AK52" s="3">
        <v>0</v>
      </c>
      <c r="AL52" s="3">
        <v>45874</v>
      </c>
      <c r="AM52" s="3">
        <v>45881</v>
      </c>
      <c r="AN52" s="3">
        <v>45882</v>
      </c>
      <c r="AO52" s="3">
        <v>45882</v>
      </c>
      <c r="AP52" s="3">
        <v>45878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396</v>
      </c>
      <c r="C53" s="9" t="s">
        <v>73</v>
      </c>
      <c r="D53" s="13" t="s">
        <v>400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45883</v>
      </c>
      <c r="U53" s="11">
        <v>5000</v>
      </c>
      <c r="V53" s="10">
        <v>0</v>
      </c>
      <c r="W53" s="10">
        <v>5000</v>
      </c>
      <c r="X53" s="10">
        <v>5300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386</v>
      </c>
      <c r="AG53" s="1" t="s">
        <v>117</v>
      </c>
      <c r="AH53" s="1" t="s">
        <v>74</v>
      </c>
      <c r="AI53" s="1">
        <v>2</v>
      </c>
      <c r="AJ53" s="3">
        <v>45883</v>
      </c>
      <c r="AK53" s="3">
        <v>0</v>
      </c>
      <c r="AL53" s="3">
        <v>45874</v>
      </c>
      <c r="AM53" s="3">
        <v>45881</v>
      </c>
      <c r="AN53" s="3">
        <v>45882</v>
      </c>
      <c r="AO53" s="3">
        <v>45882</v>
      </c>
      <c r="AP53" s="3">
        <v>45878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396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176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401</v>
      </c>
      <c r="AG54" s="1" t="s">
        <v>118</v>
      </c>
      <c r="AH54" s="1" t="s">
        <v>74</v>
      </c>
      <c r="AI54" s="1">
        <v>2</v>
      </c>
      <c r="AJ54" s="3">
        <v>45885</v>
      </c>
      <c r="AK54" s="3">
        <v>0</v>
      </c>
      <c r="AL54" s="3">
        <v>45876</v>
      </c>
      <c r="AM54" s="3">
        <v>45883</v>
      </c>
      <c r="AN54" s="3">
        <v>45884</v>
      </c>
      <c r="AO54" s="3">
        <v>45884</v>
      </c>
      <c r="AP54" s="3">
        <v>45880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705.02926755555563</v>
      </c>
    </row>
    <row r="55" spans="1:56" ht="27.75" customHeight="1" x14ac:dyDescent="0.45">
      <c r="A55" s="3">
        <v>45857</v>
      </c>
      <c r="B55" s="14" t="s">
        <v>396</v>
      </c>
      <c r="C55" s="9" t="s">
        <v>73</v>
      </c>
      <c r="D55" s="13" t="s">
        <v>328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45885</v>
      </c>
      <c r="U55" s="11">
        <v>5000</v>
      </c>
      <c r="V55" s="10">
        <v>5000</v>
      </c>
      <c r="W55" s="10">
        <v>0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401</v>
      </c>
      <c r="AG55" s="1" t="s">
        <v>117</v>
      </c>
      <c r="AH55" s="1" t="s">
        <v>74</v>
      </c>
      <c r="AI55" s="1">
        <v>2</v>
      </c>
      <c r="AJ55" s="3">
        <v>45885</v>
      </c>
      <c r="AK55" s="3">
        <v>0</v>
      </c>
      <c r="AL55" s="3">
        <v>45876</v>
      </c>
      <c r="AM55" s="3">
        <v>45883</v>
      </c>
      <c r="AN55" s="3">
        <v>45884</v>
      </c>
      <c r="AO55" s="3">
        <v>45884</v>
      </c>
      <c r="AP55" s="3">
        <v>45880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45857</v>
      </c>
      <c r="B56" s="14" t="s">
        <v>396</v>
      </c>
      <c r="C56" s="9" t="s">
        <v>73</v>
      </c>
      <c r="D56" s="13" t="s">
        <v>329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401</v>
      </c>
      <c r="AG56" s="1" t="s">
        <v>117</v>
      </c>
      <c r="AH56" s="1" t="s">
        <v>74</v>
      </c>
      <c r="AI56" s="1">
        <v>2</v>
      </c>
      <c r="AJ56" s="3">
        <v>45885</v>
      </c>
      <c r="AK56" s="3">
        <v>0</v>
      </c>
      <c r="AL56" s="3">
        <v>45876</v>
      </c>
      <c r="AM56" s="3">
        <v>45883</v>
      </c>
      <c r="AN56" s="3">
        <v>45884</v>
      </c>
      <c r="AO56" s="3">
        <v>45884</v>
      </c>
      <c r="AP56" s="3">
        <v>45880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396</v>
      </c>
      <c r="C57" s="9" t="s">
        <v>73</v>
      </c>
      <c r="D57" s="13" t="s">
        <v>355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45885</v>
      </c>
      <c r="U57" s="11">
        <v>5000</v>
      </c>
      <c r="V57" s="10">
        <v>0</v>
      </c>
      <c r="W57" s="10">
        <v>5000</v>
      </c>
      <c r="X57" s="10">
        <v>5200</v>
      </c>
      <c r="Y57" s="10">
        <v>0</v>
      </c>
      <c r="Z57" s="9" t="s">
        <v>176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401</v>
      </c>
      <c r="AG57" s="1" t="s">
        <v>117</v>
      </c>
      <c r="AH57" s="1" t="s">
        <v>74</v>
      </c>
      <c r="AI57" s="1">
        <v>2</v>
      </c>
      <c r="AJ57" s="3">
        <v>45885</v>
      </c>
      <c r="AK57" s="3">
        <v>0</v>
      </c>
      <c r="AL57" s="3">
        <v>45876</v>
      </c>
      <c r="AM57" s="3">
        <v>45883</v>
      </c>
      <c r="AN57" s="3">
        <v>45884</v>
      </c>
      <c r="AO57" s="3">
        <v>45884</v>
      </c>
      <c r="AP57" s="3">
        <v>45880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0</v>
      </c>
    </row>
    <row r="58" spans="1:56" ht="27.75" customHeight="1" x14ac:dyDescent="0.45">
      <c r="A58" s="3">
        <v>45857</v>
      </c>
      <c r="B58" s="14" t="s">
        <v>396</v>
      </c>
      <c r="C58" s="9" t="s">
        <v>73</v>
      </c>
      <c r="D58" s="13" t="s">
        <v>297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402</v>
      </c>
      <c r="AG58" s="1" t="s">
        <v>117</v>
      </c>
      <c r="AH58" s="1" t="s">
        <v>74</v>
      </c>
      <c r="AI58" s="1">
        <v>2</v>
      </c>
      <c r="AJ58" s="3">
        <v>45888</v>
      </c>
      <c r="AK58" s="3">
        <v>0</v>
      </c>
      <c r="AL58" s="3">
        <v>45879</v>
      </c>
      <c r="AM58" s="3">
        <v>45886</v>
      </c>
      <c r="AN58" s="3">
        <v>45887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396</v>
      </c>
      <c r="C59" s="9" t="s">
        <v>73</v>
      </c>
      <c r="D59" s="13" t="s">
        <v>298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402</v>
      </c>
      <c r="AG59" s="1" t="s">
        <v>117</v>
      </c>
      <c r="AH59" s="1" t="s">
        <v>74</v>
      </c>
      <c r="AI59" s="1">
        <v>2</v>
      </c>
      <c r="AJ59" s="3">
        <v>45888</v>
      </c>
      <c r="AK59" s="3">
        <v>0</v>
      </c>
      <c r="AL59" s="3">
        <v>45879</v>
      </c>
      <c r="AM59" s="3">
        <v>45886</v>
      </c>
      <c r="AN59" s="3">
        <v>45887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330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402</v>
      </c>
      <c r="AG60" s="1" t="s">
        <v>117</v>
      </c>
      <c r="AH60" s="1" t="s">
        <v>74</v>
      </c>
      <c r="AI60" s="1">
        <v>2</v>
      </c>
      <c r="AJ60" s="3">
        <v>45888</v>
      </c>
      <c r="AK60" s="3">
        <v>0</v>
      </c>
      <c r="AL60" s="3">
        <v>45879</v>
      </c>
      <c r="AM60" s="3">
        <v>45886</v>
      </c>
      <c r="AN60" s="3">
        <v>45887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347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45888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402</v>
      </c>
      <c r="AG61" s="1" t="s">
        <v>117</v>
      </c>
      <c r="AH61" s="1" t="s">
        <v>74</v>
      </c>
      <c r="AI61" s="1">
        <v>2</v>
      </c>
      <c r="AJ61" s="3">
        <v>45888</v>
      </c>
      <c r="AK61" s="3">
        <v>0</v>
      </c>
      <c r="AL61" s="3">
        <v>45879</v>
      </c>
      <c r="AM61" s="3">
        <v>45886</v>
      </c>
      <c r="AN61" s="3">
        <v>45887</v>
      </c>
      <c r="AO61" s="3">
        <v>45887</v>
      </c>
      <c r="AP61" s="3">
        <v>45883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299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455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272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455</v>
      </c>
      <c r="AG63" s="1" t="s">
        <v>119</v>
      </c>
      <c r="AH63" s="1" t="s">
        <v>74</v>
      </c>
      <c r="AI63" s="1">
        <v>2</v>
      </c>
      <c r="AJ63" s="3">
        <v>45890</v>
      </c>
      <c r="AK63" s="3">
        <v>0</v>
      </c>
      <c r="AL63" s="3">
        <v>45881</v>
      </c>
      <c r="AM63" s="3">
        <v>45888</v>
      </c>
      <c r="AN63" s="3">
        <v>45889</v>
      </c>
      <c r="AO63" s="3">
        <v>45889</v>
      </c>
      <c r="AP63" s="3">
        <v>45885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 t="s">
        <v>456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455</v>
      </c>
      <c r="AG64" s="1" t="s">
        <v>117</v>
      </c>
      <c r="AH64" s="1" t="s">
        <v>74</v>
      </c>
      <c r="AI64" s="1">
        <v>2</v>
      </c>
      <c r="AJ64" s="3">
        <v>45890</v>
      </c>
      <c r="AK64" s="3">
        <v>0</v>
      </c>
      <c r="AL64" s="3">
        <v>45881</v>
      </c>
      <c r="AM64" s="3">
        <v>45888</v>
      </c>
      <c r="AN64" s="3">
        <v>45889</v>
      </c>
      <c r="AO64" s="3">
        <v>45889</v>
      </c>
      <c r="AP64" s="3">
        <v>45885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367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455</v>
      </c>
      <c r="AG65" s="1" t="s">
        <v>117</v>
      </c>
      <c r="AH65" s="1" t="s">
        <v>74</v>
      </c>
      <c r="AI65" s="1">
        <v>2</v>
      </c>
      <c r="AJ65" s="3">
        <v>45890</v>
      </c>
      <c r="AK65" s="3">
        <v>0</v>
      </c>
      <c r="AL65" s="3">
        <v>45881</v>
      </c>
      <c r="AM65" s="3">
        <v>45888</v>
      </c>
      <c r="AN65" s="3">
        <v>45889</v>
      </c>
      <c r="AO65" s="3">
        <v>45889</v>
      </c>
      <c r="AP65" s="3">
        <v>45885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457</v>
      </c>
      <c r="C66" s="9" t="s">
        <v>73</v>
      </c>
      <c r="D66" s="13" t="s">
        <v>59</v>
      </c>
      <c r="E66" s="9">
        <v>19</v>
      </c>
      <c r="F66" s="9">
        <v>36</v>
      </c>
      <c r="G66" s="9" t="s">
        <v>60</v>
      </c>
      <c r="H66" s="9">
        <v>0</v>
      </c>
      <c r="I66" s="9">
        <v>75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45890</v>
      </c>
      <c r="U66" s="11">
        <v>5000</v>
      </c>
      <c r="V66" s="10">
        <v>0</v>
      </c>
      <c r="W66" s="10">
        <v>5000</v>
      </c>
      <c r="X66" s="10">
        <v>0</v>
      </c>
      <c r="Y66" s="10">
        <v>0</v>
      </c>
      <c r="Z66" s="9" t="s">
        <v>176</v>
      </c>
      <c r="AA66" s="8">
        <v>5238.75</v>
      </c>
      <c r="AB66" s="8">
        <v>0</v>
      </c>
      <c r="AC66" s="8">
        <v>5238.75</v>
      </c>
      <c r="AD66" s="8">
        <v>0</v>
      </c>
      <c r="AE66" s="8">
        <v>0</v>
      </c>
      <c r="AF66" s="8" t="s">
        <v>455</v>
      </c>
      <c r="AG66" s="1" t="s">
        <v>117</v>
      </c>
      <c r="AH66" s="1" t="s">
        <v>74</v>
      </c>
      <c r="AI66" s="1">
        <v>2</v>
      </c>
      <c r="AJ66" s="3">
        <v>45890</v>
      </c>
      <c r="AK66" s="3">
        <v>0</v>
      </c>
      <c r="AL66" s="3">
        <v>45881</v>
      </c>
      <c r="AM66" s="3">
        <v>45888</v>
      </c>
      <c r="AN66" s="3">
        <v>45889</v>
      </c>
      <c r="AO66" s="3">
        <v>45889</v>
      </c>
      <c r="AP66" s="3">
        <v>45885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394.60593333333333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458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459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327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459</v>
      </c>
      <c r="AG68" s="1" t="s">
        <v>117</v>
      </c>
      <c r="AH68" s="1" t="s">
        <v>74</v>
      </c>
      <c r="AI68" s="1">
        <v>2</v>
      </c>
      <c r="AJ68" s="3">
        <v>45892</v>
      </c>
      <c r="AK68" s="3">
        <v>0</v>
      </c>
      <c r="AL68" s="3">
        <v>45883</v>
      </c>
      <c r="AM68" s="3">
        <v>45890</v>
      </c>
      <c r="AN68" s="3">
        <v>45891</v>
      </c>
      <c r="AO68" s="3">
        <v>45891</v>
      </c>
      <c r="AP68" s="3">
        <v>45887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454</v>
      </c>
      <c r="C69" s="9" t="s">
        <v>73</v>
      </c>
      <c r="D69" s="13" t="s">
        <v>329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459</v>
      </c>
      <c r="AG69" s="1" t="s">
        <v>117</v>
      </c>
      <c r="AH69" s="1" t="s">
        <v>74</v>
      </c>
      <c r="AI69" s="1">
        <v>2</v>
      </c>
      <c r="AJ69" s="3">
        <v>45892</v>
      </c>
      <c r="AK69" s="3">
        <v>0</v>
      </c>
      <c r="AL69" s="3">
        <v>45883</v>
      </c>
      <c r="AM69" s="3">
        <v>45890</v>
      </c>
      <c r="AN69" s="3">
        <v>45891</v>
      </c>
      <c r="AO69" s="3">
        <v>45891</v>
      </c>
      <c r="AP69" s="3">
        <v>45887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454</v>
      </c>
      <c r="C70" s="9" t="s">
        <v>73</v>
      </c>
      <c r="D70" s="13" t="s">
        <v>460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459</v>
      </c>
      <c r="AG70" s="1" t="s">
        <v>117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355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459</v>
      </c>
      <c r="AG71" s="1" t="s">
        <v>117</v>
      </c>
      <c r="AH71" s="1" t="s">
        <v>74</v>
      </c>
      <c r="AI71" s="1">
        <v>2</v>
      </c>
      <c r="AJ71" s="3">
        <v>45892</v>
      </c>
      <c r="AK71" s="3">
        <v>0</v>
      </c>
      <c r="AL71" s="3">
        <v>45883</v>
      </c>
      <c r="AM71" s="3">
        <v>45890</v>
      </c>
      <c r="AN71" s="3">
        <v>45891</v>
      </c>
      <c r="AO71" s="3">
        <v>45891</v>
      </c>
      <c r="AP71" s="3">
        <v>45887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 t="s">
        <v>297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461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298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461</v>
      </c>
      <c r="AG73" s="1" t="s">
        <v>117</v>
      </c>
      <c r="AH73" s="1" t="s">
        <v>74</v>
      </c>
      <c r="AI73" s="1">
        <v>2</v>
      </c>
      <c r="AJ73" s="3">
        <v>45895</v>
      </c>
      <c r="AK73" s="3">
        <v>0</v>
      </c>
      <c r="AL73" s="3">
        <v>45886</v>
      </c>
      <c r="AM73" s="3">
        <v>45893</v>
      </c>
      <c r="AN73" s="3">
        <v>45894</v>
      </c>
      <c r="AO73" s="3">
        <v>45894</v>
      </c>
      <c r="AP73" s="3">
        <v>45890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328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461</v>
      </c>
      <c r="AG74" s="1" t="s">
        <v>117</v>
      </c>
      <c r="AH74" s="1" t="s">
        <v>74</v>
      </c>
      <c r="AI74" s="1">
        <v>2</v>
      </c>
      <c r="AJ74" s="3">
        <v>45895</v>
      </c>
      <c r="AK74" s="3">
        <v>0</v>
      </c>
      <c r="AL74" s="3">
        <v>45886</v>
      </c>
      <c r="AM74" s="3">
        <v>45893</v>
      </c>
      <c r="AN74" s="3">
        <v>45894</v>
      </c>
      <c r="AO74" s="3">
        <v>45894</v>
      </c>
      <c r="AP74" s="3">
        <v>45890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454</v>
      </c>
      <c r="C75" s="9" t="s">
        <v>73</v>
      </c>
      <c r="D75" s="13" t="s">
        <v>330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461</v>
      </c>
      <c r="AG75" s="1" t="s">
        <v>117</v>
      </c>
      <c r="AH75" s="1" t="s">
        <v>74</v>
      </c>
      <c r="AI75" s="1">
        <v>2</v>
      </c>
      <c r="AJ75" s="3">
        <v>45895</v>
      </c>
      <c r="AK75" s="3">
        <v>0</v>
      </c>
      <c r="AL75" s="3">
        <v>45886</v>
      </c>
      <c r="AM75" s="3">
        <v>45893</v>
      </c>
      <c r="AN75" s="3">
        <v>45894</v>
      </c>
      <c r="AO75" s="3">
        <v>45894</v>
      </c>
      <c r="AP75" s="3">
        <v>45890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>
        <v>997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461</v>
      </c>
      <c r="AG76" s="1" t="s">
        <v>117</v>
      </c>
      <c r="AH76" s="1" t="s">
        <v>74</v>
      </c>
      <c r="AI76" s="1">
        <v>2</v>
      </c>
      <c r="AJ76" s="3">
        <v>45895</v>
      </c>
      <c r="AK76" s="3">
        <v>0</v>
      </c>
      <c r="AL76" s="3">
        <v>45886</v>
      </c>
      <c r="AM76" s="3">
        <v>45893</v>
      </c>
      <c r="AN76" s="3">
        <v>45894</v>
      </c>
      <c r="AO76" s="3">
        <v>45894</v>
      </c>
      <c r="AP76" s="3">
        <v>45890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454</v>
      </c>
      <c r="C77" s="9" t="s">
        <v>73</v>
      </c>
      <c r="D77" s="13" t="s">
        <v>197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462</v>
      </c>
      <c r="AG77" s="1" t="s">
        <v>117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454</v>
      </c>
      <c r="C78" s="9" t="s">
        <v>73</v>
      </c>
      <c r="D78" s="13" t="s">
        <v>361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462</v>
      </c>
      <c r="AG78" s="1" t="s">
        <v>119</v>
      </c>
      <c r="AH78" s="1" t="s">
        <v>74</v>
      </c>
      <c r="AI78" s="1">
        <v>2</v>
      </c>
      <c r="AJ78" s="3">
        <v>45897</v>
      </c>
      <c r="AK78" s="3">
        <v>0</v>
      </c>
      <c r="AL78" s="3">
        <v>45888</v>
      </c>
      <c r="AM78" s="3">
        <v>45895</v>
      </c>
      <c r="AN78" s="3">
        <v>45896</v>
      </c>
      <c r="AO78" s="3">
        <v>45896</v>
      </c>
      <c r="AP78" s="3">
        <v>45892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454</v>
      </c>
      <c r="C79" s="9" t="s">
        <v>73</v>
      </c>
      <c r="D79" s="13" t="s">
        <v>331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462</v>
      </c>
      <c r="AG79" s="1" t="s">
        <v>119</v>
      </c>
      <c r="AH79" s="1" t="s">
        <v>74</v>
      </c>
      <c r="AI79" s="1">
        <v>2</v>
      </c>
      <c r="AJ79" s="3">
        <v>45897</v>
      </c>
      <c r="AK79" s="3">
        <v>0</v>
      </c>
      <c r="AL79" s="3">
        <v>45888</v>
      </c>
      <c r="AM79" s="3">
        <v>45895</v>
      </c>
      <c r="AN79" s="3">
        <v>45896</v>
      </c>
      <c r="AO79" s="3">
        <v>45896</v>
      </c>
      <c r="AP79" s="3">
        <v>45892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454</v>
      </c>
      <c r="C80" s="9" t="s">
        <v>73</v>
      </c>
      <c r="D80" s="13" t="s">
        <v>362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45897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462</v>
      </c>
      <c r="AG80" s="1" t="s">
        <v>119</v>
      </c>
      <c r="AH80" s="1" t="s">
        <v>74</v>
      </c>
      <c r="AI80" s="1">
        <v>2</v>
      </c>
      <c r="AJ80" s="3">
        <v>45897</v>
      </c>
      <c r="AK80" s="3">
        <v>0</v>
      </c>
      <c r="AL80" s="3">
        <v>45888</v>
      </c>
      <c r="AM80" s="3">
        <v>45895</v>
      </c>
      <c r="AN80" s="3">
        <v>45896</v>
      </c>
      <c r="AO80" s="3">
        <v>45896</v>
      </c>
      <c r="AP80" s="3">
        <v>45892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457</v>
      </c>
      <c r="C81" s="9" t="s">
        <v>73</v>
      </c>
      <c r="D81" s="13" t="s">
        <v>59</v>
      </c>
      <c r="E81" s="9">
        <v>19</v>
      </c>
      <c r="F81" s="9">
        <v>36</v>
      </c>
      <c r="G81" s="9" t="s">
        <v>60</v>
      </c>
      <c r="H81" s="9">
        <v>0</v>
      </c>
      <c r="I81" s="9">
        <v>75</v>
      </c>
      <c r="J81" s="9" t="s">
        <v>78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45897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176</v>
      </c>
      <c r="AA81" s="8">
        <v>5238.75</v>
      </c>
      <c r="AB81" s="8">
        <v>0</v>
      </c>
      <c r="AC81" s="8">
        <v>5238.75</v>
      </c>
      <c r="AD81" s="8">
        <v>0</v>
      </c>
      <c r="AE81" s="8">
        <v>0</v>
      </c>
      <c r="AF81" s="8" t="s">
        <v>462</v>
      </c>
      <c r="AG81" s="1" t="s">
        <v>116</v>
      </c>
      <c r="AH81" s="1" t="s">
        <v>74</v>
      </c>
      <c r="AI81" s="1">
        <v>2</v>
      </c>
      <c r="AJ81" s="3">
        <v>45897</v>
      </c>
      <c r="AK81" s="3">
        <v>0</v>
      </c>
      <c r="AL81" s="3">
        <v>45888</v>
      </c>
      <c r="AM81" s="3">
        <v>45895</v>
      </c>
      <c r="AN81" s="3">
        <v>45896</v>
      </c>
      <c r="AO81" s="3">
        <v>45896</v>
      </c>
      <c r="AP81" s="3">
        <v>45892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394.60593333333333</v>
      </c>
    </row>
    <row r="82" spans="1:56" ht="27.75" customHeight="1" x14ac:dyDescent="0.45">
      <c r="A82" s="3">
        <v>45870</v>
      </c>
      <c r="B82" s="14" t="s">
        <v>471</v>
      </c>
      <c r="C82" s="9" t="s">
        <v>73</v>
      </c>
      <c r="D82" s="13" t="s">
        <v>59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45898</v>
      </c>
      <c r="U82" s="11">
        <v>20000</v>
      </c>
      <c r="V82" s="10">
        <v>0</v>
      </c>
      <c r="W82" s="10">
        <v>20000</v>
      </c>
      <c r="X82" s="10">
        <v>0</v>
      </c>
      <c r="Y82" s="10">
        <v>0</v>
      </c>
      <c r="Z82" s="9" t="s">
        <v>176</v>
      </c>
      <c r="AA82" s="8">
        <v>18719.800000000003</v>
      </c>
      <c r="AB82" s="8">
        <v>0</v>
      </c>
      <c r="AC82" s="8">
        <v>18719.800000000003</v>
      </c>
      <c r="AD82" s="8">
        <v>0</v>
      </c>
      <c r="AE82" s="8">
        <v>0</v>
      </c>
      <c r="AF82" s="8">
        <v>0</v>
      </c>
      <c r="AG82" s="1" t="s">
        <v>116</v>
      </c>
      <c r="AH82" s="1" t="s">
        <v>77</v>
      </c>
      <c r="AI82" s="1">
        <v>1</v>
      </c>
      <c r="AJ82" s="3">
        <v>45898</v>
      </c>
      <c r="AK82" s="3">
        <v>0</v>
      </c>
      <c r="AL82" s="3">
        <v>0</v>
      </c>
      <c r="AM82" s="3">
        <v>0</v>
      </c>
      <c r="AN82" s="3">
        <v>0</v>
      </c>
      <c r="AO82" s="3">
        <v>45897</v>
      </c>
      <c r="AP82" s="3">
        <v>45893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1410.0585351111113</v>
      </c>
    </row>
    <row r="83" spans="1:56" ht="27.75" customHeight="1" x14ac:dyDescent="0.45">
      <c r="A83" s="3">
        <v>45870</v>
      </c>
      <c r="B83" s="14" t="s">
        <v>472</v>
      </c>
      <c r="C83" s="9" t="s">
        <v>73</v>
      </c>
      <c r="D83" s="13" t="s">
        <v>59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45898</v>
      </c>
      <c r="U83" s="11">
        <v>20000</v>
      </c>
      <c r="V83" s="10">
        <v>0</v>
      </c>
      <c r="W83" s="10">
        <v>20000</v>
      </c>
      <c r="X83" s="10">
        <v>0</v>
      </c>
      <c r="Y83" s="10">
        <v>0</v>
      </c>
      <c r="Z83" s="9" t="s">
        <v>176</v>
      </c>
      <c r="AA83" s="8">
        <v>18719.800000000003</v>
      </c>
      <c r="AB83" s="8">
        <v>0</v>
      </c>
      <c r="AC83" s="8">
        <v>18719.800000000003</v>
      </c>
      <c r="AD83" s="8">
        <v>0</v>
      </c>
      <c r="AE83" s="8">
        <v>0</v>
      </c>
      <c r="AF83" s="8">
        <v>0</v>
      </c>
      <c r="AG83" s="1" t="s">
        <v>116</v>
      </c>
      <c r="AH83" s="1" t="s">
        <v>77</v>
      </c>
      <c r="AI83" s="1">
        <v>1</v>
      </c>
      <c r="AJ83" s="3">
        <v>45898</v>
      </c>
      <c r="AK83" s="3">
        <v>0</v>
      </c>
      <c r="AL83" s="3">
        <v>0</v>
      </c>
      <c r="AM83" s="3">
        <v>0</v>
      </c>
      <c r="AN83" s="3">
        <v>0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1410.0585351111113</v>
      </c>
    </row>
    <row r="84" spans="1:56" ht="27.75" customHeight="1" x14ac:dyDescent="0.45">
      <c r="A84" s="3">
        <v>0</v>
      </c>
      <c r="B84" s="14">
        <v>0</v>
      </c>
      <c r="C84" s="9">
        <v>0</v>
      </c>
      <c r="D84" s="13">
        <v>0</v>
      </c>
      <c r="E84" s="9">
        <v>19</v>
      </c>
      <c r="F84" s="9">
        <v>30</v>
      </c>
      <c r="G84" s="9">
        <v>0</v>
      </c>
      <c r="H84" s="9">
        <v>0</v>
      </c>
      <c r="I84" s="9">
        <v>63</v>
      </c>
      <c r="J84" s="9" t="s">
        <v>78</v>
      </c>
      <c r="K84" s="9">
        <v>5</v>
      </c>
      <c r="L84" s="9">
        <v>0</v>
      </c>
      <c r="M84" s="10">
        <v>0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>
        <v>0</v>
      </c>
      <c r="T84" s="12"/>
      <c r="U84" s="11">
        <v>0</v>
      </c>
      <c r="V84" s="10">
        <v>0</v>
      </c>
      <c r="W84" s="10">
        <v>0</v>
      </c>
      <c r="X84" s="10">
        <v>0</v>
      </c>
      <c r="Y84" s="10">
        <v>0</v>
      </c>
      <c r="Z84" s="9" t="s">
        <v>176</v>
      </c>
      <c r="AA84" s="8">
        <v>281792.01325000019</v>
      </c>
      <c r="AB84" s="8">
        <v>7797.76325</v>
      </c>
      <c r="AC84" s="8">
        <v>273994.25000000017</v>
      </c>
      <c r="AD84" s="8">
        <v>0</v>
      </c>
      <c r="AE84" s="8">
        <v>0</v>
      </c>
      <c r="AF84" s="8" t="s">
        <v>58</v>
      </c>
      <c r="AG84" s="1" t="s">
        <v>116</v>
      </c>
      <c r="AH84" s="1">
        <v>0</v>
      </c>
      <c r="AI84" s="1" t="s">
        <v>15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178</v>
      </c>
      <c r="BD84" s="56">
        <v>0</v>
      </c>
    </row>
    <row r="85" spans="1:56" ht="27.75" customHeight="1" x14ac:dyDescent="0.45">
      <c r="A85" s="3">
        <v>45796</v>
      </c>
      <c r="B85" s="14" t="s">
        <v>280</v>
      </c>
      <c r="C85" s="9" t="s">
        <v>142</v>
      </c>
      <c r="D85" s="13" t="s">
        <v>275</v>
      </c>
      <c r="E85" s="9">
        <v>19</v>
      </c>
      <c r="F85" s="9">
        <v>34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205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503</v>
      </c>
      <c r="V85" s="10">
        <v>0</v>
      </c>
      <c r="W85" s="10">
        <v>503</v>
      </c>
      <c r="X85" s="10">
        <v>5250</v>
      </c>
      <c r="Y85" s="10">
        <v>0</v>
      </c>
      <c r="Z85" s="9" t="s">
        <v>113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200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19</v>
      </c>
      <c r="F86" s="9">
        <v>34</v>
      </c>
      <c r="G86" s="9" t="s">
        <v>60</v>
      </c>
      <c r="H86" s="9">
        <v>0</v>
      </c>
      <c r="I86" s="9">
        <v>80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113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58</v>
      </c>
      <c r="AG86" s="1" t="s">
        <v>116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201</v>
      </c>
      <c r="BD86" s="56">
        <v>0</v>
      </c>
    </row>
    <row r="87" spans="1:56" ht="27.75" customHeight="1" x14ac:dyDescent="0.45">
      <c r="A87" s="3">
        <v>45857</v>
      </c>
      <c r="B87" s="14" t="s">
        <v>381</v>
      </c>
      <c r="C87" s="9" t="s">
        <v>142</v>
      </c>
      <c r="D87" s="13" t="s">
        <v>258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120</v>
      </c>
      <c r="V87" s="10">
        <v>0</v>
      </c>
      <c r="W87" s="10">
        <v>120</v>
      </c>
      <c r="X87" s="10">
        <v>11000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45810</v>
      </c>
      <c r="B88" s="14" t="s">
        <v>296</v>
      </c>
      <c r="C88" s="9" t="s">
        <v>79</v>
      </c>
      <c r="D88" s="13" t="s">
        <v>234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45874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45874</v>
      </c>
      <c r="AK88" s="3">
        <v>45870</v>
      </c>
      <c r="AL88" s="3">
        <v>45863</v>
      </c>
      <c r="AM88" s="3">
        <v>45871</v>
      </c>
      <c r="AN88" s="3">
        <v>45872</v>
      </c>
      <c r="AO88" s="3">
        <v>45873</v>
      </c>
      <c r="AP88" s="3">
        <v>45869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45847</v>
      </c>
      <c r="B89" s="14" t="s">
        <v>335</v>
      </c>
      <c r="C89" s="9" t="s">
        <v>79</v>
      </c>
      <c r="D89" s="13" t="s">
        <v>334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45874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3310.89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45874</v>
      </c>
      <c r="AK89" s="3">
        <v>45870</v>
      </c>
      <c r="AL89" s="3">
        <v>45863</v>
      </c>
      <c r="AM89" s="3">
        <v>45871</v>
      </c>
      <c r="AN89" s="3">
        <v>45872</v>
      </c>
      <c r="AO89" s="3">
        <v>45873</v>
      </c>
      <c r="AP89" s="3">
        <v>45869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45863</v>
      </c>
      <c r="B90" s="14" t="s">
        <v>430</v>
      </c>
      <c r="C90" s="9" t="s">
        <v>79</v>
      </c>
      <c r="D90" s="13" t="s">
        <v>242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45874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3478.5300000000007</v>
      </c>
      <c r="AB90" s="8">
        <v>3478.5300000000007</v>
      </c>
      <c r="AC90" s="8">
        <v>0</v>
      </c>
      <c r="AD90" s="8">
        <v>3478.5300000000007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45874</v>
      </c>
      <c r="AK90" s="3">
        <v>45870</v>
      </c>
      <c r="AL90" s="3">
        <v>45863</v>
      </c>
      <c r="AM90" s="3">
        <v>45871</v>
      </c>
      <c r="AN90" s="3">
        <v>45872</v>
      </c>
      <c r="AO90" s="3">
        <v>45873</v>
      </c>
      <c r="AP90" s="3">
        <v>45869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45870</v>
      </c>
      <c r="B91" s="14" t="s">
        <v>463</v>
      </c>
      <c r="C91" s="9" t="s">
        <v>79</v>
      </c>
      <c r="D91" s="13" t="s">
        <v>464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45876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3478.5300000000007</v>
      </c>
      <c r="AB91" s="8">
        <v>3478.5300000000007</v>
      </c>
      <c r="AC91" s="8">
        <v>0</v>
      </c>
      <c r="AD91" s="8">
        <v>3478.5300000000007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45876</v>
      </c>
      <c r="AK91" s="3">
        <v>45872</v>
      </c>
      <c r="AL91" s="3">
        <v>45865</v>
      </c>
      <c r="AM91" s="3">
        <v>45873</v>
      </c>
      <c r="AN91" s="3">
        <v>45874</v>
      </c>
      <c r="AO91" s="3">
        <v>45875</v>
      </c>
      <c r="AP91" s="3">
        <v>45871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45870</v>
      </c>
      <c r="B92" s="14" t="s">
        <v>465</v>
      </c>
      <c r="C92" s="9" t="s">
        <v>79</v>
      </c>
      <c r="D92" s="13" t="s">
        <v>466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45876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>
        <v>45876</v>
      </c>
      <c r="AK92" s="3">
        <v>45872</v>
      </c>
      <c r="AL92" s="3">
        <v>45865</v>
      </c>
      <c r="AM92" s="3">
        <v>45873</v>
      </c>
      <c r="AN92" s="3">
        <v>45874</v>
      </c>
      <c r="AO92" s="3">
        <v>45875</v>
      </c>
      <c r="AP92" s="3">
        <v>45871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45850</v>
      </c>
      <c r="B93" s="14" t="s">
        <v>338</v>
      </c>
      <c r="C93" s="9" t="s">
        <v>108</v>
      </c>
      <c r="D93" s="13" t="s">
        <v>339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45889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45889</v>
      </c>
      <c r="AK93" s="3">
        <v>45885</v>
      </c>
      <c r="AL93" s="3">
        <v>45878</v>
      </c>
      <c r="AM93" s="3">
        <v>45886</v>
      </c>
      <c r="AN93" s="3">
        <v>45887</v>
      </c>
      <c r="AO93" s="3">
        <v>45888</v>
      </c>
      <c r="AP93" s="3">
        <v>45884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45868</v>
      </c>
      <c r="B94" s="14" t="s">
        <v>473</v>
      </c>
      <c r="C94" s="9" t="s">
        <v>300</v>
      </c>
      <c r="D94" s="13" t="s">
        <v>341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45894</v>
      </c>
      <c r="U94" s="11">
        <v>30000</v>
      </c>
      <c r="V94" s="10">
        <v>0</v>
      </c>
      <c r="W94" s="10">
        <v>30000</v>
      </c>
      <c r="X94" s="10">
        <v>0</v>
      </c>
      <c r="Y94" s="10">
        <v>31500</v>
      </c>
      <c r="Z94" s="9" t="s">
        <v>80</v>
      </c>
      <c r="AA94" s="8">
        <v>32270.700000000004</v>
      </c>
      <c r="AB94" s="8">
        <v>32270.700000000004</v>
      </c>
      <c r="AC94" s="8">
        <v>0</v>
      </c>
      <c r="AD94" s="8">
        <v>25900</v>
      </c>
      <c r="AE94" s="8">
        <v>6370.7000000000044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45894</v>
      </c>
      <c r="AK94" s="3">
        <v>45890</v>
      </c>
      <c r="AL94" s="3">
        <v>45883</v>
      </c>
      <c r="AM94" s="3">
        <v>45891</v>
      </c>
      <c r="AN94" s="3">
        <v>45892</v>
      </c>
      <c r="AO94" s="3">
        <v>45893</v>
      </c>
      <c r="AP94" s="3">
        <v>45889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45868</v>
      </c>
      <c r="B95" s="14" t="s">
        <v>473</v>
      </c>
      <c r="C95" s="9" t="s">
        <v>300</v>
      </c>
      <c r="D95" s="13" t="s">
        <v>342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21513.800000000003</v>
      </c>
      <c r="AC95" s="8">
        <v>0</v>
      </c>
      <c r="AD95" s="8">
        <v>0</v>
      </c>
      <c r="AE95" s="8">
        <v>21513.800000000003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45894</v>
      </c>
      <c r="AK95" s="3">
        <v>45890</v>
      </c>
      <c r="AL95" s="3">
        <v>45883</v>
      </c>
      <c r="AM95" s="3">
        <v>45891</v>
      </c>
      <c r="AN95" s="3">
        <v>45892</v>
      </c>
      <c r="AO95" s="3">
        <v>45893</v>
      </c>
      <c r="AP95" s="3">
        <v>45889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45868</v>
      </c>
      <c r="B96" s="14" t="s">
        <v>473</v>
      </c>
      <c r="C96" s="9" t="s">
        <v>300</v>
      </c>
      <c r="D96" s="13" t="s">
        <v>442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45894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5378.4500000000007</v>
      </c>
      <c r="AB96" s="8">
        <v>2881</v>
      </c>
      <c r="AC96" s="8">
        <v>2497.4500000000007</v>
      </c>
      <c r="AD96" s="8">
        <v>0</v>
      </c>
      <c r="AE96" s="8">
        <v>5378.4500000000007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45894</v>
      </c>
      <c r="AK96" s="3">
        <v>45890</v>
      </c>
      <c r="AL96" s="3">
        <v>45883</v>
      </c>
      <c r="AM96" s="3">
        <v>45891</v>
      </c>
      <c r="AN96" s="3">
        <v>45892</v>
      </c>
      <c r="AO96" s="3">
        <v>45893</v>
      </c>
      <c r="AP96" s="3">
        <v>45889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188.69622222222227</v>
      </c>
    </row>
    <row r="97" spans="1:56" ht="27.75" customHeight="1" x14ac:dyDescent="0.45">
      <c r="A97" s="3" t="s">
        <v>136</v>
      </c>
      <c r="B97" s="14" t="s">
        <v>136</v>
      </c>
      <c r="C97" s="9" t="s">
        <v>142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7916.333333333333</v>
      </c>
    </row>
    <row r="98" spans="1:56" ht="27.75" customHeight="1" x14ac:dyDescent="0.45">
      <c r="A98" s="3" t="s">
        <v>136</v>
      </c>
      <c r="B98" s="14" t="s">
        <v>136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45">
      <c r="A99" s="3" t="s">
        <v>136</v>
      </c>
      <c r="B99" s="14" t="s">
        <v>136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45899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1625.4871111111113</v>
      </c>
    </row>
    <row r="100" spans="1:56" ht="27.75" customHeight="1" x14ac:dyDescent="0.45">
      <c r="A100" s="3" t="s">
        <v>136</v>
      </c>
      <c r="B100" s="14" t="s">
        <v>136</v>
      </c>
      <c r="C100" s="9" t="s">
        <v>305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110363</v>
      </c>
      <c r="AB100" s="8">
        <v>0</v>
      </c>
      <c r="AC100" s="8">
        <v>110363</v>
      </c>
      <c r="AD100" s="8">
        <v>0</v>
      </c>
      <c r="AE100" s="8">
        <v>110363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8338.5377777777776</v>
      </c>
    </row>
    <row r="101" spans="1:56" ht="27.75" customHeight="1" x14ac:dyDescent="0.45">
      <c r="A101" s="3">
        <v>45825</v>
      </c>
      <c r="B101" s="14" t="s">
        <v>303</v>
      </c>
      <c r="C101" s="9" t="s">
        <v>142</v>
      </c>
      <c r="D101" s="13" t="s">
        <v>277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205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127</v>
      </c>
      <c r="V101" s="10">
        <v>0</v>
      </c>
      <c r="W101" s="10">
        <v>127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45825</v>
      </c>
      <c r="B102" s="14" t="s">
        <v>304</v>
      </c>
      <c r="C102" s="9" t="s">
        <v>142</v>
      </c>
      <c r="D102" s="13" t="s">
        <v>259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267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894</v>
      </c>
      <c r="V102" s="10">
        <v>525</v>
      </c>
      <c r="W102" s="10">
        <v>369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45827</v>
      </c>
      <c r="B103" s="14" t="s">
        <v>313</v>
      </c>
      <c r="C103" s="9" t="s">
        <v>142</v>
      </c>
      <c r="D103" s="13" t="s">
        <v>188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205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455</v>
      </c>
      <c r="V103" s="10">
        <v>0</v>
      </c>
      <c r="W103" s="10">
        <v>455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285</v>
      </c>
      <c r="C104" s="9" t="s">
        <v>142</v>
      </c>
      <c r="D104" s="13" t="s">
        <v>148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3360</v>
      </c>
      <c r="V104" s="10">
        <v>0</v>
      </c>
      <c r="W104" s="10">
        <v>3360</v>
      </c>
      <c r="X104" s="10">
        <v>35200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279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286</v>
      </c>
      <c r="C105" s="9" t="s">
        <v>142</v>
      </c>
      <c r="D105" s="13" t="s">
        <v>239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614</v>
      </c>
      <c r="V105" s="10">
        <v>0</v>
      </c>
      <c r="W105" s="10">
        <v>614</v>
      </c>
      <c r="X105" s="10">
        <v>12101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281</v>
      </c>
      <c r="C106" s="9" t="s">
        <v>142</v>
      </c>
      <c r="D106" s="13" t="s">
        <v>276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283</v>
      </c>
      <c r="C107" s="9" t="s">
        <v>142</v>
      </c>
      <c r="D107" s="13" t="s">
        <v>278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284</v>
      </c>
      <c r="C108" s="9" t="s">
        <v>142</v>
      </c>
      <c r="D108" s="13" t="s">
        <v>132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45850</v>
      </c>
      <c r="B109" s="14" t="s">
        <v>336</v>
      </c>
      <c r="C109" s="9" t="s">
        <v>108</v>
      </c>
      <c r="D109" s="13" t="s">
        <v>337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250.15613333333337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5000</v>
      </c>
      <c r="V110" s="10">
        <v>5041</v>
      </c>
      <c r="W110" s="10">
        <v>0</v>
      </c>
      <c r="X110" s="10">
        <v>5250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45799</v>
      </c>
      <c r="B111" s="14" t="s">
        <v>294</v>
      </c>
      <c r="C111" s="9" t="s">
        <v>289</v>
      </c>
      <c r="D111" s="13" t="s">
        <v>290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133</v>
      </c>
      <c r="U111" s="11">
        <v>4000</v>
      </c>
      <c r="V111" s="10">
        <v>3840</v>
      </c>
      <c r="W111" s="10">
        <v>160</v>
      </c>
      <c r="X111" s="10">
        <v>8450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220</v>
      </c>
      <c r="AG111" s="1" t="s">
        <v>117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45850</v>
      </c>
      <c r="B112" s="14" t="s">
        <v>340</v>
      </c>
      <c r="C112" s="9" t="s">
        <v>108</v>
      </c>
      <c r="D112" s="13" t="s">
        <v>309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135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333.54151111111111</v>
      </c>
    </row>
    <row r="113" spans="1:56" ht="27.75" customHeight="1" x14ac:dyDescent="0.45">
      <c r="A113" s="3">
        <v>45798</v>
      </c>
      <c r="B113" s="14" t="s">
        <v>293</v>
      </c>
      <c r="C113" s="9" t="s">
        <v>108</v>
      </c>
      <c r="D113" s="13" t="s">
        <v>291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416.92688888888887</v>
      </c>
    </row>
    <row r="114" spans="1:56" ht="27.75" customHeight="1" x14ac:dyDescent="0.45">
      <c r="A114" s="3">
        <v>45782</v>
      </c>
      <c r="B114" s="14" t="s">
        <v>274</v>
      </c>
      <c r="C114" s="9" t="s">
        <v>79</v>
      </c>
      <c r="D114" s="13" t="s">
        <v>264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80</v>
      </c>
      <c r="AA114" s="8">
        <v>11036.3</v>
      </c>
      <c r="AB114" s="8">
        <v>0</v>
      </c>
      <c r="AC114" s="8">
        <v>11036.3</v>
      </c>
      <c r="AD114" s="8">
        <v>0</v>
      </c>
      <c r="AE114" s="8">
        <v>11036.3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833.85377777777774</v>
      </c>
    </row>
    <row r="115" spans="1:56" ht="27.75" customHeight="1" x14ac:dyDescent="0.45">
      <c r="A115" s="3">
        <v>45674</v>
      </c>
      <c r="B115" s="14" t="s">
        <v>241</v>
      </c>
      <c r="C115" s="9" t="s">
        <v>142</v>
      </c>
      <c r="D115" s="13" t="s">
        <v>240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205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204</v>
      </c>
      <c r="C116" s="9" t="s">
        <v>142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262</v>
      </c>
      <c r="C119" s="9" t="s">
        <v>108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265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61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236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195</v>
      </c>
      <c r="C123" s="9" t="s">
        <v>108</v>
      </c>
      <c r="D123" s="13" t="s">
        <v>196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365678.72000000009</v>
      </c>
      <c r="AB124" s="8">
        <v>80177.010000000009</v>
      </c>
      <c r="AC124" s="8">
        <v>285501.71000000008</v>
      </c>
      <c r="AD124" s="8">
        <v>49411.51</v>
      </c>
      <c r="AE124" s="8">
        <v>316267.21000000008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305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306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8914.2570000000014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308</v>
      </c>
      <c r="BD126" s="56">
        <v>0</v>
      </c>
    </row>
    <row r="127" spans="1:56" ht="27.75" customHeight="1" x14ac:dyDescent="0.45">
      <c r="A127" s="3">
        <v>45857</v>
      </c>
      <c r="B127" s="14" t="s">
        <v>384</v>
      </c>
      <c r="C127" s="9" t="s">
        <v>142</v>
      </c>
      <c r="D127" s="13" t="s">
        <v>302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205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45872</v>
      </c>
      <c r="U127" s="11">
        <v>42240</v>
      </c>
      <c r="V127" s="10">
        <v>37240</v>
      </c>
      <c r="W127" s="10">
        <v>5000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220</v>
      </c>
      <c r="AG127" s="1" t="s">
        <v>117</v>
      </c>
      <c r="AH127" s="1" t="s">
        <v>74</v>
      </c>
      <c r="AI127" s="1">
        <v>2</v>
      </c>
      <c r="AJ127" s="3">
        <v>45872</v>
      </c>
      <c r="AK127" s="3">
        <v>0</v>
      </c>
      <c r="AL127" s="3">
        <v>45863</v>
      </c>
      <c r="AM127" s="3">
        <v>45870</v>
      </c>
      <c r="AN127" s="3">
        <v>45871</v>
      </c>
      <c r="AO127" s="3">
        <v>45871</v>
      </c>
      <c r="AP127" s="3">
        <v>45867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390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45857</v>
      </c>
      <c r="B128" s="14" t="s">
        <v>383</v>
      </c>
      <c r="C128" s="9" t="s">
        <v>142</v>
      </c>
      <c r="D128" s="13" t="s">
        <v>301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45872</v>
      </c>
      <c r="U128" s="11">
        <v>2960</v>
      </c>
      <c r="V128" s="10">
        <v>0</v>
      </c>
      <c r="W128" s="10">
        <v>2960</v>
      </c>
      <c r="X128" s="10">
        <v>0</v>
      </c>
      <c r="Y128" s="10">
        <v>3108</v>
      </c>
      <c r="Z128" s="9" t="s">
        <v>81</v>
      </c>
      <c r="AA128" s="8">
        <v>3101.34</v>
      </c>
      <c r="AB128" s="8">
        <v>3101.34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45872</v>
      </c>
      <c r="AK128" s="3">
        <v>0</v>
      </c>
      <c r="AL128" s="3">
        <v>45863</v>
      </c>
      <c r="AM128" s="3">
        <v>45870</v>
      </c>
      <c r="AN128" s="3">
        <v>45871</v>
      </c>
      <c r="AO128" s="3">
        <v>45871</v>
      </c>
      <c r="AP128" s="3">
        <v>45867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389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0</v>
      </c>
      <c r="W129" s="10">
        <v>124000</v>
      </c>
      <c r="X129" s="10">
        <v>4825</v>
      </c>
      <c r="Y129" s="10">
        <v>125133.75</v>
      </c>
      <c r="Z129" s="9" t="s">
        <v>81</v>
      </c>
      <c r="AA129" s="8">
        <v>134605.12353750001</v>
      </c>
      <c r="AB129" s="8">
        <v>134605.12353750001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3641</v>
      </c>
      <c r="AC130" s="8">
        <v>26478.320000000003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2024.1204622222224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0</v>
      </c>
      <c r="AC131" s="8">
        <v>7529.8300000000008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575.61367111111122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411.15262222222225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0</v>
      </c>
      <c r="AC133" s="8">
        <v>7529.8300000000008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575.61367111111122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0</v>
      </c>
      <c r="AC134" s="8">
        <v>15059.660000000002</v>
      </c>
      <c r="AD134" s="8">
        <v>0</v>
      </c>
      <c r="AE134" s="8">
        <v>0</v>
      </c>
      <c r="AF134" s="8" t="s">
        <v>323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1151.2273422222224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273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411.15262222222225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1644.610488888889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200000</v>
      </c>
      <c r="V137" s="10">
        <v>0</v>
      </c>
      <c r="W137" s="10">
        <v>200000</v>
      </c>
      <c r="X137" s="10">
        <v>0</v>
      </c>
      <c r="Y137" s="10">
        <v>210000</v>
      </c>
      <c r="Z137" s="9" t="s">
        <v>81</v>
      </c>
      <c r="AA137" s="8">
        <v>209550.00000000003</v>
      </c>
      <c r="AB137" s="8">
        <v>0</v>
      </c>
      <c r="AC137" s="8">
        <v>209550.00000000003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16018.933333333336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439765.80353750009</v>
      </c>
      <c r="AB138" s="8">
        <v>141347.46353750001</v>
      </c>
      <c r="AC138" s="8">
        <v>298418.34000000003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45867</v>
      </c>
      <c r="B139" s="14" t="s">
        <v>437</v>
      </c>
      <c r="C139" s="9" t="s">
        <v>411</v>
      </c>
      <c r="D139" s="13" t="s">
        <v>438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45874</v>
      </c>
      <c r="U139" s="11">
        <v>5000</v>
      </c>
      <c r="V139" s="10">
        <v>0</v>
      </c>
      <c r="W139" s="10">
        <v>5000</v>
      </c>
      <c r="X139" s="10">
        <v>4355</v>
      </c>
      <c r="Y139" s="10">
        <v>677.25</v>
      </c>
      <c r="Z139" s="9" t="s">
        <v>121</v>
      </c>
      <c r="AA139" s="8">
        <v>728.51105250000012</v>
      </c>
      <c r="AB139" s="8">
        <v>728.51105250000012</v>
      </c>
      <c r="AC139" s="8">
        <v>0</v>
      </c>
      <c r="AD139" s="8">
        <v>728.51105250000012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45867</v>
      </c>
      <c r="B140" s="14" t="s">
        <v>437</v>
      </c>
      <c r="C140" s="9" t="s">
        <v>411</v>
      </c>
      <c r="D140" s="13" t="s">
        <v>439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45874</v>
      </c>
      <c r="U140" s="11">
        <v>10000</v>
      </c>
      <c r="V140" s="10">
        <v>10000</v>
      </c>
      <c r="W140" s="10">
        <v>0</v>
      </c>
      <c r="X140" s="10">
        <v>10500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45867</v>
      </c>
      <c r="B141" s="14" t="s">
        <v>440</v>
      </c>
      <c r="C141" s="9" t="s">
        <v>325</v>
      </c>
      <c r="D141" s="13" t="s">
        <v>441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97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0</v>
      </c>
      <c r="Q141" s="10">
        <v>0</v>
      </c>
      <c r="R141" s="10">
        <v>0</v>
      </c>
      <c r="S141" s="9" t="s">
        <v>71</v>
      </c>
      <c r="T141" s="12">
        <v>45874</v>
      </c>
      <c r="U141" s="11">
        <v>5000</v>
      </c>
      <c r="V141" s="10">
        <v>5000</v>
      </c>
      <c r="W141" s="10">
        <v>0</v>
      </c>
      <c r="X141" s="10">
        <v>5400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45874</v>
      </c>
      <c r="AK141" s="3">
        <v>45870</v>
      </c>
      <c r="AL141" s="3">
        <v>45864</v>
      </c>
      <c r="AM141" s="3">
        <v>45871</v>
      </c>
      <c r="AN141" s="3">
        <v>45872</v>
      </c>
      <c r="AO141" s="3">
        <v>45872</v>
      </c>
      <c r="AP141" s="3">
        <v>45869</v>
      </c>
      <c r="AQ141" s="3">
        <v>45873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45860</v>
      </c>
      <c r="B142" s="14" t="s">
        <v>410</v>
      </c>
      <c r="C142" s="9" t="s">
        <v>411</v>
      </c>
      <c r="D142" s="13" t="s">
        <v>412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18.345294922239994</v>
      </c>
      <c r="Q142" s="10">
        <v>0</v>
      </c>
      <c r="R142" s="10">
        <v>18.345294922239994</v>
      </c>
      <c r="S142" s="9" t="s">
        <v>71</v>
      </c>
      <c r="T142" s="12">
        <v>45874</v>
      </c>
      <c r="U142" s="11">
        <v>7000</v>
      </c>
      <c r="V142" s="10">
        <v>6155</v>
      </c>
      <c r="W142" s="10">
        <v>845</v>
      </c>
      <c r="X142" s="10">
        <v>10500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45874</v>
      </c>
      <c r="AK142" s="3">
        <v>45870</v>
      </c>
      <c r="AL142" s="3">
        <v>45864</v>
      </c>
      <c r="AM142" s="3">
        <v>45871</v>
      </c>
      <c r="AN142" s="3">
        <v>45872</v>
      </c>
      <c r="AO142" s="3">
        <v>45872</v>
      </c>
      <c r="AP142" s="3">
        <v>45869</v>
      </c>
      <c r="AQ142" s="3">
        <v>45873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447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45860</v>
      </c>
      <c r="B143" s="14" t="s">
        <v>410</v>
      </c>
      <c r="C143" s="9" t="s">
        <v>411</v>
      </c>
      <c r="D143" s="13" t="s">
        <v>413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45874</v>
      </c>
      <c r="U143" s="11">
        <v>5000</v>
      </c>
      <c r="V143" s="10">
        <v>5270</v>
      </c>
      <c r="W143" s="10">
        <v>0</v>
      </c>
      <c r="X143" s="10">
        <v>5400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45874</v>
      </c>
      <c r="AK143" s="3">
        <v>45870</v>
      </c>
      <c r="AL143" s="3">
        <v>45864</v>
      </c>
      <c r="AM143" s="3">
        <v>45871</v>
      </c>
      <c r="AN143" s="3">
        <v>45872</v>
      </c>
      <c r="AO143" s="3">
        <v>45872</v>
      </c>
      <c r="AP143" s="3">
        <v>45869</v>
      </c>
      <c r="AQ143" s="3">
        <v>45873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447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45860</v>
      </c>
      <c r="B144" s="14" t="s">
        <v>414</v>
      </c>
      <c r="C144" s="9" t="s">
        <v>411</v>
      </c>
      <c r="D144" s="13" t="s">
        <v>415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3.799321433599999</v>
      </c>
      <c r="Q144" s="10">
        <v>0</v>
      </c>
      <c r="R144" s="10">
        <v>3.799321433599999</v>
      </c>
      <c r="S144" s="9" t="s">
        <v>71</v>
      </c>
      <c r="T144" s="12">
        <v>45874</v>
      </c>
      <c r="U144" s="11">
        <v>5000</v>
      </c>
      <c r="V144" s="10">
        <v>4825</v>
      </c>
      <c r="W144" s="10">
        <v>175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45874</v>
      </c>
      <c r="AK144" s="3">
        <v>45870</v>
      </c>
      <c r="AL144" s="3">
        <v>45864</v>
      </c>
      <c r="AM144" s="3">
        <v>45871</v>
      </c>
      <c r="AN144" s="3">
        <v>45872</v>
      </c>
      <c r="AO144" s="3">
        <v>45872</v>
      </c>
      <c r="AP144" s="3">
        <v>45869</v>
      </c>
      <c r="AQ144" s="3">
        <v>45873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447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474</v>
      </c>
      <c r="C145" s="9" t="s">
        <v>79</v>
      </c>
      <c r="D145" s="13" t="s">
        <v>475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>
        <v>45880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45880</v>
      </c>
      <c r="AK145" s="3">
        <v>45876</v>
      </c>
      <c r="AL145" s="3">
        <v>45870</v>
      </c>
      <c r="AM145" s="3">
        <v>45877</v>
      </c>
      <c r="AN145" s="3">
        <v>45878</v>
      </c>
      <c r="AO145" s="3">
        <v>45878</v>
      </c>
      <c r="AP145" s="3">
        <v>45875</v>
      </c>
      <c r="AQ145" s="3">
        <v>45879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476</v>
      </c>
      <c r="C146" s="9" t="s">
        <v>79</v>
      </c>
      <c r="D146" s="13" t="s">
        <v>477</v>
      </c>
      <c r="E146" s="9">
        <v>21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3478.5300000000007</v>
      </c>
      <c r="AB146" s="8">
        <v>3478.5300000000007</v>
      </c>
      <c r="AC146" s="8">
        <v>0</v>
      </c>
      <c r="AD146" s="8">
        <v>0</v>
      </c>
      <c r="AE146" s="8">
        <v>3478.5300000000007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448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45877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121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10756.900000000001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45877</v>
      </c>
      <c r="AK147" s="3">
        <v>45873</v>
      </c>
      <c r="AL147" s="3">
        <v>45867</v>
      </c>
      <c r="AM147" s="3">
        <v>45874</v>
      </c>
      <c r="AN147" s="3">
        <v>45875</v>
      </c>
      <c r="AO147" s="3">
        <v>45875</v>
      </c>
      <c r="AP147" s="3">
        <v>45872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45877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45877</v>
      </c>
      <c r="AK148" s="3">
        <v>45873</v>
      </c>
      <c r="AL148" s="3">
        <v>45867</v>
      </c>
      <c r="AM148" s="3">
        <v>45874</v>
      </c>
      <c r="AN148" s="3">
        <v>45875</v>
      </c>
      <c r="AO148" s="3">
        <v>45875</v>
      </c>
      <c r="AP148" s="3">
        <v>45872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45877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5378.4500000000007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45877</v>
      </c>
      <c r="AK149" s="3">
        <v>45873</v>
      </c>
      <c r="AL149" s="3">
        <v>45867</v>
      </c>
      <c r="AM149" s="3">
        <v>45874</v>
      </c>
      <c r="AN149" s="3">
        <v>45875</v>
      </c>
      <c r="AO149" s="3">
        <v>45875</v>
      </c>
      <c r="AP149" s="3">
        <v>45872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45877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45877</v>
      </c>
      <c r="AK150" s="3">
        <v>45873</v>
      </c>
      <c r="AL150" s="3">
        <v>45867</v>
      </c>
      <c r="AM150" s="3">
        <v>45874</v>
      </c>
      <c r="AN150" s="3">
        <v>45875</v>
      </c>
      <c r="AO150" s="3">
        <v>45875</v>
      </c>
      <c r="AP150" s="3">
        <v>45872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45869</v>
      </c>
      <c r="B151" s="14" t="s">
        <v>468</v>
      </c>
      <c r="C151" s="9" t="s">
        <v>112</v>
      </c>
      <c r="D151" s="13" t="s">
        <v>453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45877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10756.900000000001</v>
      </c>
      <c r="AC151" s="8">
        <v>0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45877</v>
      </c>
      <c r="AK151" s="3">
        <v>45873</v>
      </c>
      <c r="AL151" s="3">
        <v>45867</v>
      </c>
      <c r="AM151" s="3">
        <v>45874</v>
      </c>
      <c r="AN151" s="3">
        <v>45875</v>
      </c>
      <c r="AO151" s="3">
        <v>45875</v>
      </c>
      <c r="AP151" s="3">
        <v>45872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449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411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434.20816383999994</v>
      </c>
      <c r="Q152" s="10">
        <v>0</v>
      </c>
      <c r="R152" s="10">
        <v>434.20816383999994</v>
      </c>
      <c r="S152" s="9" t="s">
        <v>71</v>
      </c>
      <c r="T152" s="12">
        <v>45899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121</v>
      </c>
      <c r="AA152" s="8">
        <v>21513.800000000003</v>
      </c>
      <c r="AB152" s="8">
        <v>21513.800000000003</v>
      </c>
      <c r="AC152" s="8">
        <v>0</v>
      </c>
      <c r="AD152" s="8">
        <v>0</v>
      </c>
      <c r="AE152" s="8">
        <v>21513.800000000003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45899</v>
      </c>
      <c r="AK152" s="3">
        <v>45895</v>
      </c>
      <c r="AL152" s="3">
        <v>45889</v>
      </c>
      <c r="AM152" s="3">
        <v>45896</v>
      </c>
      <c r="AN152" s="3">
        <v>45897</v>
      </c>
      <c r="AO152" s="3">
        <v>45897</v>
      </c>
      <c r="AP152" s="3">
        <v>45894</v>
      </c>
      <c r="AQ152" s="3">
        <v>45898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112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45899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121</v>
      </c>
      <c r="AA153" s="8">
        <v>107569.00000000001</v>
      </c>
      <c r="AB153" s="8">
        <v>107569.00000000001</v>
      </c>
      <c r="AC153" s="8">
        <v>0</v>
      </c>
      <c r="AD153" s="8">
        <v>0</v>
      </c>
      <c r="AE153" s="8">
        <v>107569.00000000001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45899</v>
      </c>
      <c r="AK153" s="3">
        <v>45895</v>
      </c>
      <c r="AL153" s="3">
        <v>45889</v>
      </c>
      <c r="AM153" s="3">
        <v>45896</v>
      </c>
      <c r="AN153" s="3">
        <v>45897</v>
      </c>
      <c r="AO153" s="3">
        <v>45897</v>
      </c>
      <c r="AP153" s="3">
        <v>45894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>
        <v>45899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10590</v>
      </c>
      <c r="AC154" s="8">
        <v>166.90000000000146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12.002335333333438</v>
      </c>
    </row>
    <row r="155" spans="1:56" ht="27.75" customHeight="1" x14ac:dyDescent="0.45">
      <c r="A155" s="3">
        <v>45854</v>
      </c>
      <c r="B155" s="14" t="s">
        <v>368</v>
      </c>
      <c r="C155" s="9" t="s">
        <v>79</v>
      </c>
      <c r="D155" s="13" t="s">
        <v>369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45854</v>
      </c>
      <c r="B156" s="14" t="s">
        <v>370</v>
      </c>
      <c r="C156" s="9" t="s">
        <v>79</v>
      </c>
      <c r="D156" s="13" t="s">
        <v>371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customHeight="1" x14ac:dyDescent="0.45">
      <c r="A157" s="3">
        <v>45826</v>
      </c>
      <c r="B157" s="14" t="s">
        <v>310</v>
      </c>
      <c r="C157" s="9" t="s">
        <v>108</v>
      </c>
      <c r="D157" s="13" t="s">
        <v>292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121</v>
      </c>
      <c r="AA157" s="8">
        <v>8310.3338999999996</v>
      </c>
      <c r="AB157" s="8">
        <v>0</v>
      </c>
      <c r="AC157" s="8">
        <v>8310.3338999999996</v>
      </c>
      <c r="AD157" s="8">
        <v>0</v>
      </c>
      <c r="AE157" s="8">
        <v>8310.3338999999996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597.62381186199991</v>
      </c>
    </row>
    <row r="158" spans="1:56" ht="27.75" customHeight="1" x14ac:dyDescent="0.45">
      <c r="A158" s="3">
        <v>45628</v>
      </c>
      <c r="B158" s="14" t="s">
        <v>209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121</v>
      </c>
      <c r="AA158" s="8">
        <v>8605.52</v>
      </c>
      <c r="AB158" s="8">
        <v>0</v>
      </c>
      <c r="AC158" s="8">
        <v>8605.52</v>
      </c>
      <c r="AD158" s="8">
        <v>0</v>
      </c>
      <c r="AE158" s="8">
        <v>8605.52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230</v>
      </c>
      <c r="AZ158" s="2">
        <v>0</v>
      </c>
      <c r="BA158" s="2">
        <v>0</v>
      </c>
      <c r="BB158" s="2">
        <v>0</v>
      </c>
      <c r="BC158" s="1" t="s">
        <v>122</v>
      </c>
      <c r="BD158" s="56">
        <v>618.85162826666658</v>
      </c>
    </row>
    <row r="159" spans="1:56" ht="27.75" customHeight="1" x14ac:dyDescent="0.45">
      <c r="A159" s="3">
        <v>45631</v>
      </c>
      <c r="B159" s="14" t="s">
        <v>212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231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213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232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 t="s">
        <v>136</v>
      </c>
      <c r="B161" s="14" t="s">
        <v>136</v>
      </c>
      <c r="C161" s="9" t="s">
        <v>108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90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11595.1</v>
      </c>
      <c r="AB161" s="8">
        <v>0</v>
      </c>
      <c r="AC161" s="8">
        <v>11595.1</v>
      </c>
      <c r="AD161" s="8">
        <v>0</v>
      </c>
      <c r="AE161" s="8">
        <v>11595.1</v>
      </c>
      <c r="AF161" s="8">
        <v>0</v>
      </c>
      <c r="AG161" s="1" t="s">
        <v>116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45898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833.84229133333326</v>
      </c>
    </row>
    <row r="162" spans="1:56" ht="27.75" customHeight="1" x14ac:dyDescent="0.45">
      <c r="A162" s="3">
        <v>45066</v>
      </c>
      <c r="B162" s="14" t="s">
        <v>127</v>
      </c>
      <c r="C162" s="9" t="s">
        <v>79</v>
      </c>
      <c r="D162" s="13" t="s">
        <v>126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396.82856033333326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121</v>
      </c>
      <c r="AA163" s="8">
        <v>260079.74495250007</v>
      </c>
      <c r="AB163" s="8">
        <v>184839.88105250004</v>
      </c>
      <c r="AC163" s="8">
        <v>75239.863899999997</v>
      </c>
      <c r="AD163" s="8">
        <v>728.51105250000012</v>
      </c>
      <c r="AE163" s="8">
        <v>259351.23390000002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123</v>
      </c>
      <c r="BD163" s="56">
        <v>0</v>
      </c>
    </row>
    <row r="164" spans="1:56" ht="27.75" customHeight="1" x14ac:dyDescent="0.45">
      <c r="A164" s="3">
        <v>45860</v>
      </c>
      <c r="B164" s="14" t="s">
        <v>406</v>
      </c>
      <c r="C164" s="9" t="s">
        <v>407</v>
      </c>
      <c r="D164" s="13" t="s">
        <v>416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116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 t="s">
        <v>136</v>
      </c>
      <c r="B165" s="14" t="s">
        <v>136</v>
      </c>
      <c r="C165" s="9" t="s">
        <v>229</v>
      </c>
      <c r="D165" s="13" t="s">
        <v>229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45899</v>
      </c>
      <c r="U165" s="11">
        <v>30000</v>
      </c>
      <c r="V165" s="10">
        <v>0</v>
      </c>
      <c r="W165" s="10">
        <v>30000</v>
      </c>
      <c r="X165" s="10">
        <v>0</v>
      </c>
      <c r="Y165" s="10">
        <v>31500</v>
      </c>
      <c r="Z165" s="9" t="s">
        <v>83</v>
      </c>
      <c r="AA165" s="8">
        <v>29756.100000000002</v>
      </c>
      <c r="AB165" s="8">
        <v>18814</v>
      </c>
      <c r="AC165" s="8">
        <v>10942.100000000002</v>
      </c>
      <c r="AD165" s="8">
        <v>0</v>
      </c>
      <c r="AE165" s="8">
        <v>0</v>
      </c>
      <c r="AF165" s="8">
        <v>0</v>
      </c>
      <c r="AG165" s="1" t="s">
        <v>61</v>
      </c>
      <c r="AH165" s="1" t="s">
        <v>74</v>
      </c>
      <c r="AI165" s="1">
        <v>2</v>
      </c>
      <c r="AJ165" s="3">
        <v>45899</v>
      </c>
      <c r="AK165" s="3">
        <v>0</v>
      </c>
      <c r="AL165" s="3">
        <v>45890</v>
      </c>
      <c r="AM165" s="3">
        <v>45897</v>
      </c>
      <c r="AN165" s="3">
        <v>45898</v>
      </c>
      <c r="AO165" s="3">
        <v>45898</v>
      </c>
      <c r="AP165" s="3">
        <v>45894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817.92197499999997</v>
      </c>
    </row>
    <row r="166" spans="1:56" ht="27.75" customHeight="1" x14ac:dyDescent="0.45">
      <c r="A166" s="3" t="s">
        <v>136</v>
      </c>
      <c r="B166" s="14" t="s">
        <v>136</v>
      </c>
      <c r="C166" s="9" t="s">
        <v>235</v>
      </c>
      <c r="D166" s="13" t="s">
        <v>61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37</v>
      </c>
      <c r="O166" s="9">
        <v>50</v>
      </c>
      <c r="P166" s="10">
        <v>821.54158271999995</v>
      </c>
      <c r="Q166" s="10">
        <v>0</v>
      </c>
      <c r="R166" s="10">
        <v>821.54158271999995</v>
      </c>
      <c r="S166" s="9" t="s">
        <v>124</v>
      </c>
      <c r="T166" s="12">
        <v>45899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83</v>
      </c>
      <c r="AA166" s="8">
        <v>29756.100000000002</v>
      </c>
      <c r="AB166" s="8">
        <v>0</v>
      </c>
      <c r="AC166" s="8">
        <v>29756.100000000002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2224.2684750000003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83</v>
      </c>
      <c r="AA167" s="8">
        <v>65030.350000000006</v>
      </c>
      <c r="AB167" s="8">
        <v>24332.15</v>
      </c>
      <c r="AC167" s="8">
        <v>40698.200000000004</v>
      </c>
      <c r="AD167" s="8">
        <v>1715</v>
      </c>
      <c r="AE167" s="8">
        <v>3803.1499999999996</v>
      </c>
      <c r="AF167" s="8" t="s">
        <v>58</v>
      </c>
      <c r="AG167" s="1" t="s">
        <v>61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61</v>
      </c>
      <c r="E168" s="9">
        <v>23</v>
      </c>
      <c r="F168" s="9">
        <v>34</v>
      </c>
      <c r="G168" s="9" t="s">
        <v>179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181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180</v>
      </c>
      <c r="BD168" s="56">
        <v>800.41704844444439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179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181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180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229</v>
      </c>
      <c r="D170" s="13" t="s">
        <v>61</v>
      </c>
      <c r="E170" s="9">
        <v>23</v>
      </c>
      <c r="F170" s="9">
        <v>34</v>
      </c>
      <c r="G170" s="9" t="s">
        <v>343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344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180</v>
      </c>
      <c r="BD170" s="56">
        <v>800.41704844444439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343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344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0</v>
      </c>
    </row>
    <row r="172" spans="1:56" ht="27.75" customHeight="1" x14ac:dyDescent="0.45">
      <c r="A172" s="3">
        <v>45727</v>
      </c>
      <c r="B172" s="14" t="s">
        <v>260</v>
      </c>
      <c r="C172" s="9" t="s">
        <v>112</v>
      </c>
      <c r="D172" s="13" t="s">
        <v>59</v>
      </c>
      <c r="E172" s="9">
        <v>23</v>
      </c>
      <c r="F172" s="9">
        <v>40</v>
      </c>
      <c r="G172" s="9" t="s">
        <v>60</v>
      </c>
      <c r="H172" s="9" t="s">
        <v>66</v>
      </c>
      <c r="I172" s="9">
        <v>125</v>
      </c>
      <c r="J172" s="9" t="s">
        <v>57</v>
      </c>
      <c r="K172" s="9">
        <v>5</v>
      </c>
      <c r="L172" s="9" t="s">
        <v>205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1000</v>
      </c>
      <c r="V172" s="10">
        <v>0</v>
      </c>
      <c r="W172" s="10">
        <v>1000</v>
      </c>
      <c r="X172" s="10">
        <v>0</v>
      </c>
      <c r="Y172" s="10">
        <v>0</v>
      </c>
      <c r="Z172" s="9" t="s">
        <v>224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226</v>
      </c>
      <c r="AG172" s="1" t="s">
        <v>116</v>
      </c>
      <c r="AH172" s="1" t="s">
        <v>149</v>
      </c>
      <c r="AI172" s="1">
        <v>2</v>
      </c>
      <c r="AJ172" s="3" t="s">
        <v>63</v>
      </c>
      <c r="AK172" s="3" t="e">
        <v>#VALUE!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146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85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224</v>
      </c>
      <c r="AA173" s="8">
        <v>1159.5100000000002</v>
      </c>
      <c r="AB173" s="8">
        <v>1159.5100000000002</v>
      </c>
      <c r="AC173" s="8">
        <v>0</v>
      </c>
      <c r="AD173" s="8">
        <v>1159.5100000000002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225</v>
      </c>
      <c r="BD173" s="56">
        <v>0</v>
      </c>
    </row>
    <row r="174" spans="1:56" ht="27.75" customHeight="1" x14ac:dyDescent="0.45">
      <c r="A174" s="3">
        <v>45601</v>
      </c>
      <c r="B174" s="14" t="s">
        <v>202</v>
      </c>
      <c r="C174" s="9" t="s">
        <v>93</v>
      </c>
      <c r="D174" s="13" t="s">
        <v>145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902.91416629708795</v>
      </c>
      <c r="Q174" s="10">
        <v>0</v>
      </c>
      <c r="R174" s="10">
        <v>902.91416629708795</v>
      </c>
      <c r="S174" s="9" t="s">
        <v>385</v>
      </c>
      <c r="T174" s="12">
        <v>45883</v>
      </c>
      <c r="U174" s="11">
        <v>50000</v>
      </c>
      <c r="V174" s="10">
        <v>22274</v>
      </c>
      <c r="W174" s="10">
        <v>27726</v>
      </c>
      <c r="X174" s="10">
        <v>0</v>
      </c>
      <c r="Y174" s="10">
        <v>29112.300000000003</v>
      </c>
      <c r="Z174" s="9" t="s">
        <v>99</v>
      </c>
      <c r="AA174" s="8">
        <v>29824.58094</v>
      </c>
      <c r="AB174" s="8">
        <v>29824.58094</v>
      </c>
      <c r="AC174" s="8">
        <v>0</v>
      </c>
      <c r="AD174" s="8">
        <v>0</v>
      </c>
      <c r="AE174" s="8">
        <v>0</v>
      </c>
      <c r="AF174" s="8" t="s">
        <v>249</v>
      </c>
      <c r="AG174" s="1" t="s">
        <v>116</v>
      </c>
      <c r="AH174" s="1" t="s">
        <v>72</v>
      </c>
      <c r="AI174" s="1">
        <v>3</v>
      </c>
      <c r="AJ174" s="3">
        <v>45883</v>
      </c>
      <c r="AK174" s="3">
        <v>0</v>
      </c>
      <c r="AL174" s="3">
        <v>45873</v>
      </c>
      <c r="AM174" s="3">
        <v>45880</v>
      </c>
      <c r="AN174" s="3">
        <v>45881</v>
      </c>
      <c r="AO174" s="3">
        <v>45881</v>
      </c>
      <c r="AP174" s="3">
        <v>45878</v>
      </c>
      <c r="AQ174" s="3">
        <v>45882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478</v>
      </c>
      <c r="AZ174" s="2">
        <v>0</v>
      </c>
      <c r="BA174" s="2">
        <v>0</v>
      </c>
      <c r="BB174" s="2">
        <v>0</v>
      </c>
      <c r="BC174" s="1" t="s">
        <v>114</v>
      </c>
      <c r="BD174" s="56">
        <v>0</v>
      </c>
    </row>
    <row r="175" spans="1:56" ht="27.75" customHeight="1" x14ac:dyDescent="0.45">
      <c r="A175" s="3">
        <v>45601</v>
      </c>
      <c r="B175" s="14" t="s">
        <v>202</v>
      </c>
      <c r="C175" s="9" t="s">
        <v>93</v>
      </c>
      <c r="D175" s="13" t="s">
        <v>145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1628.2806143999999</v>
      </c>
      <c r="Q175" s="10">
        <v>0</v>
      </c>
      <c r="R175" s="10">
        <v>1628.2806143999999</v>
      </c>
      <c r="S175" s="9" t="s">
        <v>385</v>
      </c>
      <c r="T175" s="12">
        <v>45887</v>
      </c>
      <c r="U175" s="11">
        <v>50000</v>
      </c>
      <c r="V175" s="10">
        <v>0</v>
      </c>
      <c r="W175" s="10">
        <v>50000</v>
      </c>
      <c r="X175" s="10">
        <v>0</v>
      </c>
      <c r="Y175" s="10">
        <v>52500</v>
      </c>
      <c r="Z175" s="9" t="s">
        <v>99</v>
      </c>
      <c r="AA175" s="8">
        <v>53784.500000000007</v>
      </c>
      <c r="AB175" s="8">
        <v>5956</v>
      </c>
      <c r="AC175" s="8">
        <v>47828.500000000007</v>
      </c>
      <c r="AD175" s="8">
        <v>0</v>
      </c>
      <c r="AE175" s="8">
        <v>0</v>
      </c>
      <c r="AF175" s="8" t="s">
        <v>249</v>
      </c>
      <c r="AG175" s="1" t="s">
        <v>116</v>
      </c>
      <c r="AH175" s="1" t="s">
        <v>72</v>
      </c>
      <c r="AI175" s="1">
        <v>3</v>
      </c>
      <c r="AJ175" s="3">
        <v>45887</v>
      </c>
      <c r="AK175" s="3">
        <v>0</v>
      </c>
      <c r="AL175" s="3">
        <v>45877</v>
      </c>
      <c r="AM175" s="3">
        <v>45884</v>
      </c>
      <c r="AN175" s="3">
        <v>45885</v>
      </c>
      <c r="AO175" s="3">
        <v>45885</v>
      </c>
      <c r="AP175" s="3">
        <v>45882</v>
      </c>
      <c r="AQ175" s="3">
        <v>45886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479</v>
      </c>
      <c r="AZ175" s="2">
        <v>0</v>
      </c>
      <c r="BA175" s="2">
        <v>0</v>
      </c>
      <c r="BB175" s="2">
        <v>0</v>
      </c>
      <c r="BC175" s="1" t="s">
        <v>114</v>
      </c>
      <c r="BD175" s="56">
        <v>6127.0035640277792</v>
      </c>
    </row>
    <row r="176" spans="1:56" ht="27.75" customHeight="1" x14ac:dyDescent="0.45">
      <c r="A176" s="3">
        <v>45601</v>
      </c>
      <c r="B176" s="14" t="s">
        <v>202</v>
      </c>
      <c r="C176" s="9" t="s">
        <v>93</v>
      </c>
      <c r="D176" s="13" t="s">
        <v>145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14259.765177444862</v>
      </c>
      <c r="Q176" s="10">
        <v>0</v>
      </c>
      <c r="R176" s="10">
        <v>14259.765177444862</v>
      </c>
      <c r="S176" s="9" t="s">
        <v>385</v>
      </c>
      <c r="T176" s="12" t="s">
        <v>63</v>
      </c>
      <c r="U176" s="11">
        <v>437878</v>
      </c>
      <c r="V176" s="10">
        <v>0</v>
      </c>
      <c r="W176" s="10">
        <v>437878</v>
      </c>
      <c r="X176" s="10">
        <v>0</v>
      </c>
      <c r="Y176" s="10">
        <v>459771.9</v>
      </c>
      <c r="Z176" s="9" t="s">
        <v>99</v>
      </c>
      <c r="AA176" s="8">
        <v>471020.98582000006</v>
      </c>
      <c r="AB176" s="8">
        <v>0</v>
      </c>
      <c r="AC176" s="8">
        <v>471020.98582000006</v>
      </c>
      <c r="AD176" s="8">
        <v>0</v>
      </c>
      <c r="AE176" s="8">
        <v>0</v>
      </c>
      <c r="AF176" s="8" t="s">
        <v>249</v>
      </c>
      <c r="AG176" s="1" t="s">
        <v>116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114</v>
      </c>
      <c r="BD176" s="56">
        <v>60339.489192657471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99</v>
      </c>
      <c r="AA177" s="8">
        <v>554630.06676000007</v>
      </c>
      <c r="AB177" s="8">
        <v>35780.58094</v>
      </c>
      <c r="AC177" s="8">
        <v>518849.48582000006</v>
      </c>
      <c r="AD177" s="8">
        <v>0</v>
      </c>
      <c r="AE177" s="8">
        <v>0</v>
      </c>
      <c r="AF177" s="8" t="s">
        <v>58</v>
      </c>
      <c r="AG177" s="1" t="s">
        <v>116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115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186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91</v>
      </c>
      <c r="M178" s="10">
        <v>27</v>
      </c>
      <c r="N178" s="9">
        <v>43</v>
      </c>
      <c r="O178" s="9">
        <v>40</v>
      </c>
      <c r="P178" s="10">
        <v>229.14349009919997</v>
      </c>
      <c r="Q178" s="10">
        <v>0</v>
      </c>
      <c r="R178" s="10">
        <v>229.14349009919997</v>
      </c>
      <c r="S178" s="9" t="s">
        <v>192</v>
      </c>
      <c r="T178" s="12">
        <v>45899</v>
      </c>
      <c r="U178" s="11">
        <v>8000</v>
      </c>
      <c r="V178" s="10">
        <v>0</v>
      </c>
      <c r="W178" s="10">
        <v>8000</v>
      </c>
      <c r="X178" s="10">
        <v>0</v>
      </c>
      <c r="Y178" s="10">
        <v>8400</v>
      </c>
      <c r="Z178" s="9" t="s">
        <v>84</v>
      </c>
      <c r="AA178" s="8">
        <v>9499.6</v>
      </c>
      <c r="AB178" s="8">
        <v>7790</v>
      </c>
      <c r="AC178" s="8">
        <v>1709.6000000000004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45899</v>
      </c>
      <c r="AK178" s="3">
        <v>0</v>
      </c>
      <c r="AL178" s="3">
        <v>45889</v>
      </c>
      <c r="AM178" s="3">
        <v>45896</v>
      </c>
      <c r="AN178" s="3">
        <v>45897</v>
      </c>
      <c r="AO178" s="3">
        <v>45897</v>
      </c>
      <c r="AP178" s="3">
        <v>45894</v>
      </c>
      <c r="AQ178" s="3">
        <v>45898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138.04070222222222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 t="s">
        <v>60</v>
      </c>
      <c r="H179" s="9">
        <v>0</v>
      </c>
      <c r="I179" s="9">
        <v>102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84</v>
      </c>
      <c r="AA179" s="8">
        <v>9499.6</v>
      </c>
      <c r="AB179" s="8">
        <v>7790</v>
      </c>
      <c r="AC179" s="8">
        <v>1709.6000000000004</v>
      </c>
      <c r="AD179" s="8">
        <v>0</v>
      </c>
      <c r="AE179" s="8">
        <v>0</v>
      </c>
      <c r="AF179" s="8" t="s">
        <v>58</v>
      </c>
      <c r="AG179" s="1" t="s">
        <v>116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7.75" customHeight="1" x14ac:dyDescent="0.45">
      <c r="A180" s="3">
        <v>45853</v>
      </c>
      <c r="B180" s="14" t="s">
        <v>372</v>
      </c>
      <c r="C180" s="9" t="s">
        <v>140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124</v>
      </c>
      <c r="T180" s="12" t="s">
        <v>63</v>
      </c>
      <c r="U180" s="11">
        <v>5000</v>
      </c>
      <c r="V180" s="10">
        <v>5000</v>
      </c>
      <c r="W180" s="10">
        <v>0</v>
      </c>
      <c r="X180" s="10">
        <v>0</v>
      </c>
      <c r="Y180" s="10">
        <v>0</v>
      </c>
      <c r="Z180" s="9" t="s">
        <v>150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100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150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119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>
        <v>0</v>
      </c>
      <c r="I182" s="9">
        <v>116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45899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206</v>
      </c>
      <c r="AA182" s="8">
        <v>12433.3</v>
      </c>
      <c r="AB182" s="8">
        <v>12433.3</v>
      </c>
      <c r="AC182" s="8">
        <v>0</v>
      </c>
      <c r="AD182" s="8">
        <v>0</v>
      </c>
      <c r="AE182" s="8">
        <v>0</v>
      </c>
      <c r="AF182" s="8">
        <v>0</v>
      </c>
      <c r="AG182" s="1" t="s">
        <v>117</v>
      </c>
      <c r="AH182" s="1" t="s">
        <v>77</v>
      </c>
      <c r="AI182" s="1">
        <v>1</v>
      </c>
      <c r="AJ182" s="3">
        <v>45899</v>
      </c>
      <c r="AK182" s="3">
        <v>0</v>
      </c>
      <c r="AL182" s="3">
        <v>0</v>
      </c>
      <c r="AM182" s="3">
        <v>0</v>
      </c>
      <c r="AN182" s="3">
        <v>0</v>
      </c>
      <c r="AO182" s="3">
        <v>45898</v>
      </c>
      <c r="AP182" s="3">
        <v>45894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102</v>
      </c>
      <c r="BD182" s="56">
        <v>0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116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206</v>
      </c>
      <c r="AA183" s="8">
        <v>12433.3</v>
      </c>
      <c r="AB183" s="8">
        <v>12433.3</v>
      </c>
      <c r="AC183" s="8">
        <v>0</v>
      </c>
      <c r="AD183" s="8">
        <v>0</v>
      </c>
      <c r="AE183" s="8">
        <v>0</v>
      </c>
      <c r="AF183" s="8" t="s">
        <v>58</v>
      </c>
      <c r="AG183" s="1" t="s">
        <v>119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207</v>
      </c>
      <c r="BD183" s="56">
        <v>0</v>
      </c>
    </row>
    <row r="184" spans="1:56" ht="27.75" customHeight="1" x14ac:dyDescent="0.45">
      <c r="A184" s="3">
        <v>45861</v>
      </c>
      <c r="B184" s="14" t="s">
        <v>423</v>
      </c>
      <c r="C184" s="9" t="s">
        <v>110</v>
      </c>
      <c r="D184" s="13" t="s">
        <v>221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>
        <v>45875</v>
      </c>
      <c r="U184" s="11">
        <v>10000</v>
      </c>
      <c r="V184" s="10">
        <v>5291</v>
      </c>
      <c r="W184" s="10">
        <v>4709</v>
      </c>
      <c r="X184" s="10">
        <v>10900</v>
      </c>
      <c r="Y184" s="10">
        <v>0</v>
      </c>
      <c r="Z184" s="9" t="s">
        <v>88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226</v>
      </c>
      <c r="AG184" s="1" t="s">
        <v>61</v>
      </c>
      <c r="AH184" s="1" t="s">
        <v>75</v>
      </c>
      <c r="AI184" s="1">
        <v>4</v>
      </c>
      <c r="AJ184" s="3">
        <v>45875</v>
      </c>
      <c r="AK184" s="3">
        <v>45871</v>
      </c>
      <c r="AL184" s="3">
        <v>45864</v>
      </c>
      <c r="AM184" s="3">
        <v>45872</v>
      </c>
      <c r="AN184" s="3">
        <v>45873</v>
      </c>
      <c r="AO184" s="3">
        <v>45874</v>
      </c>
      <c r="AP184" s="3">
        <v>45870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45">
      <c r="A185" s="3">
        <v>45832</v>
      </c>
      <c r="B185" s="14" t="s">
        <v>311</v>
      </c>
      <c r="C185" s="9" t="s">
        <v>110</v>
      </c>
      <c r="D185" s="13" t="s">
        <v>147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111</v>
      </c>
      <c r="T185" s="12">
        <v>45883</v>
      </c>
      <c r="U185" s="11">
        <v>20000</v>
      </c>
      <c r="V185" s="10">
        <v>3000</v>
      </c>
      <c r="W185" s="10">
        <v>17000</v>
      </c>
      <c r="X185" s="10">
        <v>0</v>
      </c>
      <c r="Y185" s="10">
        <v>17850</v>
      </c>
      <c r="Z185" s="9" t="s">
        <v>88</v>
      </c>
      <c r="AA185" s="8">
        <v>21136.61</v>
      </c>
      <c r="AB185" s="8">
        <v>21136.61</v>
      </c>
      <c r="AC185" s="8">
        <v>0</v>
      </c>
      <c r="AD185" s="8">
        <v>15412</v>
      </c>
      <c r="AE185" s="8">
        <v>5724.6100000000006</v>
      </c>
      <c r="AF185" s="8" t="s">
        <v>226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45">
      <c r="A186" s="3">
        <v>45861</v>
      </c>
      <c r="B186" s="14" t="s">
        <v>424</v>
      </c>
      <c r="C186" s="9" t="s">
        <v>110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45887</v>
      </c>
      <c r="U186" s="11">
        <v>15000</v>
      </c>
      <c r="V186" s="10">
        <v>0</v>
      </c>
      <c r="W186" s="10">
        <v>15000</v>
      </c>
      <c r="X186" s="10">
        <v>0</v>
      </c>
      <c r="Y186" s="10">
        <v>0</v>
      </c>
      <c r="Z186" s="9" t="s">
        <v>88</v>
      </c>
      <c r="AA186" s="8">
        <v>18649.949999999997</v>
      </c>
      <c r="AB186" s="8">
        <v>14630</v>
      </c>
      <c r="AC186" s="8">
        <v>4019.9499999999971</v>
      </c>
      <c r="AD186" s="8">
        <v>7833</v>
      </c>
      <c r="AE186" s="8">
        <v>10816.949999999997</v>
      </c>
      <c r="AF186" s="8" t="s">
        <v>226</v>
      </c>
      <c r="AG186" s="1" t="s">
        <v>116</v>
      </c>
      <c r="AH186" s="1" t="s">
        <v>149</v>
      </c>
      <c r="AI186" s="1">
        <v>2</v>
      </c>
      <c r="AJ186" s="3">
        <v>45887</v>
      </c>
      <c r="AK186" s="3">
        <v>45885</v>
      </c>
      <c r="AL186" s="3">
        <v>0</v>
      </c>
      <c r="AM186" s="3">
        <v>0</v>
      </c>
      <c r="AN186" s="3">
        <v>0</v>
      </c>
      <c r="AO186" s="3">
        <v>45886</v>
      </c>
      <c r="AP186" s="3">
        <v>45882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414.59084333333311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61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88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>
        <v>0</v>
      </c>
      <c r="AG187" s="1" t="s">
        <v>120</v>
      </c>
      <c r="AH187" s="1" t="s">
        <v>75</v>
      </c>
      <c r="AI187" s="1">
        <v>4</v>
      </c>
      <c r="AJ187" s="3">
        <v>45899</v>
      </c>
      <c r="AK187" s="3">
        <v>45895</v>
      </c>
      <c r="AL187" s="3">
        <v>45888</v>
      </c>
      <c r="AM187" s="3">
        <v>45896</v>
      </c>
      <c r="AN187" s="3">
        <v>45897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2564.5753466666665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120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88</v>
      </c>
      <c r="AA188" s="8">
        <v>64653.159999999996</v>
      </c>
      <c r="AB188" s="8">
        <v>35766.61</v>
      </c>
      <c r="AC188" s="8">
        <v>28886.549999999996</v>
      </c>
      <c r="AD188" s="8">
        <v>23245</v>
      </c>
      <c r="AE188" s="8">
        <v>41408.159999999996</v>
      </c>
      <c r="AF188" s="8" t="s">
        <v>58</v>
      </c>
      <c r="AG188" s="1" t="s">
        <v>119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45857</v>
      </c>
      <c r="B189" s="14" t="s">
        <v>391</v>
      </c>
      <c r="C189" s="9" t="s">
        <v>151</v>
      </c>
      <c r="D189" s="13" t="s">
        <v>152</v>
      </c>
      <c r="E189" s="9">
        <v>28</v>
      </c>
      <c r="F189" s="9">
        <v>41</v>
      </c>
      <c r="G189" s="9" t="s">
        <v>60</v>
      </c>
      <c r="H189" s="9">
        <v>0</v>
      </c>
      <c r="I189" s="9">
        <v>120</v>
      </c>
      <c r="J189" s="9" t="s">
        <v>78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45883</v>
      </c>
      <c r="U189" s="11">
        <v>50000</v>
      </c>
      <c r="V189" s="10">
        <v>0</v>
      </c>
      <c r="W189" s="10">
        <v>50000</v>
      </c>
      <c r="X189" s="10">
        <v>26570</v>
      </c>
      <c r="Y189" s="10">
        <v>24601.5</v>
      </c>
      <c r="Z189" s="9" t="s">
        <v>128</v>
      </c>
      <c r="AA189" s="8">
        <v>29213.051175000001</v>
      </c>
      <c r="AB189" s="8">
        <v>7834</v>
      </c>
      <c r="AC189" s="8">
        <v>21379.051175000001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45883</v>
      </c>
      <c r="AK189" s="3">
        <v>0</v>
      </c>
      <c r="AL189" s="3">
        <v>45874</v>
      </c>
      <c r="AM189" s="3">
        <v>45881</v>
      </c>
      <c r="AN189" s="3">
        <v>45882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2402.7678070569445</v>
      </c>
    </row>
    <row r="190" spans="1:56" ht="27.75" customHeight="1" x14ac:dyDescent="0.45">
      <c r="A190" s="3" t="s">
        <v>136</v>
      </c>
      <c r="B190" s="14" t="s">
        <v>136</v>
      </c>
      <c r="C190" s="9" t="s">
        <v>110</v>
      </c>
      <c r="D190" s="13" t="s">
        <v>59</v>
      </c>
      <c r="E190" s="9">
        <v>28</v>
      </c>
      <c r="F190" s="9">
        <v>47</v>
      </c>
      <c r="G190" s="9" t="s">
        <v>60</v>
      </c>
      <c r="H190" s="9" t="s">
        <v>66</v>
      </c>
      <c r="I190" s="9">
        <v>180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45899</v>
      </c>
      <c r="U190" s="11">
        <v>5000</v>
      </c>
      <c r="V190" s="10">
        <v>0</v>
      </c>
      <c r="W190" s="10">
        <v>5000</v>
      </c>
      <c r="X190" s="10">
        <v>0</v>
      </c>
      <c r="Y190" s="10">
        <v>0</v>
      </c>
      <c r="Z190" s="9" t="s">
        <v>128</v>
      </c>
      <c r="AA190" s="8">
        <v>6775.4500000000007</v>
      </c>
      <c r="AB190" s="8">
        <v>0</v>
      </c>
      <c r="AC190" s="8">
        <v>6775.4500000000007</v>
      </c>
      <c r="AD190" s="8">
        <v>0</v>
      </c>
      <c r="AE190" s="8">
        <v>6775.4500000000007</v>
      </c>
      <c r="AF190" s="8">
        <v>0</v>
      </c>
      <c r="AG190" s="1">
        <v>0</v>
      </c>
      <c r="AH190" s="1" t="s">
        <v>149</v>
      </c>
      <c r="AI190" s="1">
        <v>2</v>
      </c>
      <c r="AJ190" s="3">
        <v>45899</v>
      </c>
      <c r="AK190" s="3">
        <v>45897</v>
      </c>
      <c r="AL190" s="3">
        <v>0</v>
      </c>
      <c r="AM190" s="3">
        <v>0</v>
      </c>
      <c r="AN190" s="3">
        <v>0</v>
      </c>
      <c r="AO190" s="3">
        <v>45898</v>
      </c>
      <c r="AP190" s="3">
        <v>45894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761.48529722222236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28</v>
      </c>
      <c r="F191" s="9">
        <v>43</v>
      </c>
      <c r="G191" s="9">
        <v>0</v>
      </c>
      <c r="H191" s="9">
        <v>0</v>
      </c>
      <c r="I191" s="9">
        <v>130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128</v>
      </c>
      <c r="AA191" s="8">
        <v>35988.501174999998</v>
      </c>
      <c r="AB191" s="8">
        <v>7834</v>
      </c>
      <c r="AC191" s="8">
        <v>28154.501175000001</v>
      </c>
      <c r="AD191" s="8">
        <v>0</v>
      </c>
      <c r="AE191" s="8">
        <v>6775.4500000000007</v>
      </c>
      <c r="AF191" s="8" t="s">
        <v>58</v>
      </c>
      <c r="AG191" s="1">
        <v>0</v>
      </c>
      <c r="AH191" s="1">
        <v>0</v>
      </c>
      <c r="AI191" s="1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153</v>
      </c>
      <c r="BD191" s="56">
        <v>0</v>
      </c>
    </row>
  </sheetData>
  <autoFilter ref="A5:BD1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1">
    <cfRule type="expression" dxfId="6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9E03-398B-4B20-9F1B-B53ABB0984AE}">
  <sheetPr filterMode="1">
    <tabColor rgb="FFFFFF00"/>
  </sheetPr>
  <dimension ref="A1:BD197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45870</v>
      </c>
      <c r="E3" s="82" t="s">
        <v>52</v>
      </c>
      <c r="F3" s="82"/>
      <c r="G3" s="83">
        <v>8.35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hidden="1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hidden="1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hidden="1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hidden="1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hidden="1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hidden="1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hidden="1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hidden="1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327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352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352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197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409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354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353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392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45873</v>
      </c>
      <c r="U31" s="11">
        <v>5000</v>
      </c>
      <c r="V31" s="10">
        <v>4922</v>
      </c>
      <c r="W31" s="10">
        <v>78</v>
      </c>
      <c r="X31" s="10">
        <v>5198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398</v>
      </c>
      <c r="AG31" s="1" t="s">
        <v>120</v>
      </c>
      <c r="AH31" s="1" t="s">
        <v>74</v>
      </c>
      <c r="AI31" s="1">
        <v>2</v>
      </c>
      <c r="AJ31" s="3">
        <v>45873</v>
      </c>
      <c r="AK31" s="3">
        <v>0</v>
      </c>
      <c r="AL31" s="3">
        <v>45864</v>
      </c>
      <c r="AM31" s="3">
        <v>45871</v>
      </c>
      <c r="AN31" s="3">
        <v>45872</v>
      </c>
      <c r="AO31" s="3">
        <v>45872</v>
      </c>
      <c r="AP31" s="3">
        <v>45868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355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45873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366</v>
      </c>
      <c r="AG32" s="1" t="s">
        <v>118</v>
      </c>
      <c r="AH32" s="1" t="s">
        <v>74</v>
      </c>
      <c r="AI32" s="1">
        <v>2</v>
      </c>
      <c r="AJ32" s="3">
        <v>45873</v>
      </c>
      <c r="AK32" s="3">
        <v>0</v>
      </c>
      <c r="AL32" s="3">
        <v>45864</v>
      </c>
      <c r="AM32" s="3">
        <v>45871</v>
      </c>
      <c r="AN32" s="3">
        <v>45872</v>
      </c>
      <c r="AO32" s="3">
        <v>45872</v>
      </c>
      <c r="AP32" s="3">
        <v>45868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367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366</v>
      </c>
      <c r="AG33" s="1" t="s">
        <v>116</v>
      </c>
      <c r="AH33" s="1" t="s">
        <v>74</v>
      </c>
      <c r="AI33" s="1">
        <v>2</v>
      </c>
      <c r="AJ33" s="3">
        <v>45873</v>
      </c>
      <c r="AK33" s="3">
        <v>0</v>
      </c>
      <c r="AL33" s="3">
        <v>45864</v>
      </c>
      <c r="AM33" s="3">
        <v>45871</v>
      </c>
      <c r="AN33" s="3">
        <v>45872</v>
      </c>
      <c r="AO33" s="3">
        <v>45872</v>
      </c>
      <c r="AP33" s="3">
        <v>45868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352.51463377777782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45873</v>
      </c>
      <c r="U34" s="11">
        <v>10000</v>
      </c>
      <c r="V34" s="10">
        <v>0</v>
      </c>
      <c r="W34" s="10">
        <v>10000</v>
      </c>
      <c r="X34" s="10">
        <v>8960</v>
      </c>
      <c r="Y34" s="10">
        <v>1092</v>
      </c>
      <c r="Z34" s="9" t="s">
        <v>176</v>
      </c>
      <c r="AA34" s="8">
        <v>1022.1010800000001</v>
      </c>
      <c r="AB34" s="8">
        <v>0</v>
      </c>
      <c r="AC34" s="8">
        <v>1022.1010800000001</v>
      </c>
      <c r="AD34" s="8">
        <v>0</v>
      </c>
      <c r="AE34" s="8">
        <v>0</v>
      </c>
      <c r="AF34" s="8" t="s">
        <v>399</v>
      </c>
      <c r="AG34" s="1" t="s">
        <v>118</v>
      </c>
      <c r="AH34" s="1" t="s">
        <v>74</v>
      </c>
      <c r="AI34" s="1">
        <v>2</v>
      </c>
      <c r="AJ34" s="3">
        <v>45873</v>
      </c>
      <c r="AK34" s="3">
        <v>0</v>
      </c>
      <c r="AL34" s="3">
        <v>45864</v>
      </c>
      <c r="AM34" s="3">
        <v>45871</v>
      </c>
      <c r="AN34" s="3">
        <v>45872</v>
      </c>
      <c r="AO34" s="3">
        <v>45872</v>
      </c>
      <c r="AP34" s="3">
        <v>45868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76.989196017066675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10000</v>
      </c>
      <c r="V35" s="10">
        <v>0</v>
      </c>
      <c r="W35" s="10">
        <v>10000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358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5000</v>
      </c>
      <c r="W36" s="10">
        <v>0</v>
      </c>
      <c r="X36" s="10">
        <v>5800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358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346</v>
      </c>
      <c r="C37" s="9" t="s">
        <v>73</v>
      </c>
      <c r="D37" s="13" t="s">
        <v>329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358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346</v>
      </c>
      <c r="C38" s="9" t="s">
        <v>73</v>
      </c>
      <c r="D38" s="13" t="s">
        <v>354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358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45854</v>
      </c>
      <c r="B39" s="14" t="s">
        <v>350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360</v>
      </c>
      <c r="AG39" s="1" t="s">
        <v>118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350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360</v>
      </c>
      <c r="AG40" s="1" t="s">
        <v>116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350</v>
      </c>
      <c r="C41" s="9" t="s">
        <v>73</v>
      </c>
      <c r="D41" s="13" t="s">
        <v>361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360</v>
      </c>
      <c r="AG41" s="1" t="s">
        <v>117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350</v>
      </c>
      <c r="C42" s="9" t="s">
        <v>73</v>
      </c>
      <c r="D42" s="13" t="s">
        <v>362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45874</v>
      </c>
      <c r="U42" s="11">
        <v>5000</v>
      </c>
      <c r="V42" s="10">
        <v>0</v>
      </c>
      <c r="W42" s="10">
        <v>5000</v>
      </c>
      <c r="X42" s="10">
        <v>5285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360</v>
      </c>
      <c r="AG42" s="1" t="s">
        <v>117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392</v>
      </c>
      <c r="C43" s="9" t="s">
        <v>73</v>
      </c>
      <c r="D43" s="13" t="s">
        <v>327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45874</v>
      </c>
      <c r="U43" s="11">
        <v>5000</v>
      </c>
      <c r="V43" s="10">
        <v>5000</v>
      </c>
      <c r="W43" s="10">
        <v>0</v>
      </c>
      <c r="X43" s="10">
        <v>5200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395</v>
      </c>
      <c r="AG43" s="1" t="s">
        <v>116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 t="s">
        <v>435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45854</v>
      </c>
      <c r="B44" s="14" t="s">
        <v>346</v>
      </c>
      <c r="C44" s="9" t="s">
        <v>73</v>
      </c>
      <c r="D44" s="13" t="s">
        <v>327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364</v>
      </c>
      <c r="AG44" s="1" t="s">
        <v>118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45854</v>
      </c>
      <c r="B45" s="14" t="s">
        <v>346</v>
      </c>
      <c r="C45" s="9" t="s">
        <v>73</v>
      </c>
      <c r="D45" s="13" t="s">
        <v>365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364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45854</v>
      </c>
      <c r="B46" s="14" t="s">
        <v>346</v>
      </c>
      <c r="C46" s="9" t="s">
        <v>73</v>
      </c>
      <c r="D46" s="13" t="s">
        <v>328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364</v>
      </c>
      <c r="AG46" s="1" t="s">
        <v>117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197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10000</v>
      </c>
      <c r="V47" s="10">
        <v>5000</v>
      </c>
      <c r="W47" s="10">
        <v>5000</v>
      </c>
      <c r="X47" s="10">
        <v>10400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397</v>
      </c>
      <c r="AG47" s="1" t="s">
        <v>116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349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398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329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398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customHeight="1" x14ac:dyDescent="0.45">
      <c r="A50" s="3">
        <v>45857</v>
      </c>
      <c r="B50" s="14" t="s">
        <v>392</v>
      </c>
      <c r="C50" s="9" t="s">
        <v>73</v>
      </c>
      <c r="D50" s="13" t="s">
        <v>355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5000</v>
      </c>
      <c r="W50" s="10">
        <v>0</v>
      </c>
      <c r="X50" s="10">
        <v>5200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398</v>
      </c>
      <c r="AG50" s="1" t="s">
        <v>119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45857</v>
      </c>
      <c r="B51" s="14" t="s">
        <v>392</v>
      </c>
      <c r="C51" s="9" t="s">
        <v>73</v>
      </c>
      <c r="D51" s="13" t="s">
        <v>363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398</v>
      </c>
      <c r="AG51" s="1" t="s">
        <v>119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366</v>
      </c>
      <c r="AG52" s="1" t="s">
        <v>116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 t="s">
        <v>136</v>
      </c>
      <c r="B53" s="77" t="s">
        <v>469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176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118</v>
      </c>
      <c r="AH53" s="1" t="s">
        <v>77</v>
      </c>
      <c r="AI53" s="1">
        <v>1</v>
      </c>
      <c r="AJ53" s="3">
        <v>45877</v>
      </c>
      <c r="AK53" s="3">
        <v>0</v>
      </c>
      <c r="AL53" s="3">
        <v>0</v>
      </c>
      <c r="AM53" s="3">
        <v>0</v>
      </c>
      <c r="AN53" s="3">
        <v>0</v>
      </c>
      <c r="AO53" s="3">
        <v>45876</v>
      </c>
      <c r="AP53" s="3">
        <v>45872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1410.0585351111113</v>
      </c>
    </row>
    <row r="54" spans="1:56" ht="27.75" customHeight="1" x14ac:dyDescent="0.45">
      <c r="A54" s="3" t="s">
        <v>136</v>
      </c>
      <c r="B54" s="77" t="s">
        <v>469</v>
      </c>
      <c r="C54" s="9" t="s">
        <v>73</v>
      </c>
      <c r="D54" s="13" t="s">
        <v>59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45877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176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117</v>
      </c>
      <c r="AH54" s="1" t="s">
        <v>77</v>
      </c>
      <c r="AI54" s="1">
        <v>1</v>
      </c>
      <c r="AJ54" s="3">
        <v>45877</v>
      </c>
      <c r="AK54" s="3">
        <v>0</v>
      </c>
      <c r="AL54" s="3">
        <v>0</v>
      </c>
      <c r="AM54" s="3">
        <v>0</v>
      </c>
      <c r="AN54" s="3">
        <v>0</v>
      </c>
      <c r="AO54" s="3">
        <v>45876</v>
      </c>
      <c r="AP54" s="3">
        <v>45872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1410.0585351111113</v>
      </c>
    </row>
    <row r="55" spans="1:56" ht="27.75" customHeight="1" x14ac:dyDescent="0.45">
      <c r="A55" s="3">
        <v>45857</v>
      </c>
      <c r="B55" s="14" t="s">
        <v>392</v>
      </c>
      <c r="C55" s="9" t="s">
        <v>73</v>
      </c>
      <c r="D55" s="13" t="s">
        <v>312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4923</v>
      </c>
      <c r="W55" s="10">
        <v>77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393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45854</v>
      </c>
      <c r="B56" s="14" t="s">
        <v>346</v>
      </c>
      <c r="C56" s="9" t="s">
        <v>73</v>
      </c>
      <c r="D56" s="13" t="s">
        <v>347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10300</v>
      </c>
      <c r="Y56" s="10">
        <v>0</v>
      </c>
      <c r="Z56" s="9" t="s">
        <v>176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366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0</v>
      </c>
    </row>
    <row r="57" spans="1:56" ht="27.75" customHeight="1" x14ac:dyDescent="0.45">
      <c r="A57" s="3">
        <v>45857</v>
      </c>
      <c r="B57" s="14" t="s">
        <v>392</v>
      </c>
      <c r="C57" s="9" t="s">
        <v>73</v>
      </c>
      <c r="D57" s="13" t="s">
        <v>299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399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45857</v>
      </c>
      <c r="B58" s="14" t="s">
        <v>392</v>
      </c>
      <c r="C58" s="9" t="s">
        <v>73</v>
      </c>
      <c r="D58" s="13" t="s">
        <v>197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399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394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386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400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197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401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328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401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355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401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297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298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402</v>
      </c>
      <c r="AG68" s="1" t="s">
        <v>117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396</v>
      </c>
      <c r="C69" s="9" t="s">
        <v>73</v>
      </c>
      <c r="D69" s="13" t="s">
        <v>330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402</v>
      </c>
      <c r="AG69" s="1" t="s">
        <v>117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396</v>
      </c>
      <c r="C70" s="9" t="s">
        <v>73</v>
      </c>
      <c r="D70" s="13" t="s">
        <v>347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402</v>
      </c>
      <c r="AG70" s="1" t="s">
        <v>117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299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455</v>
      </c>
      <c r="AG71" s="1" t="s">
        <v>117</v>
      </c>
      <c r="AH71" s="1" t="s">
        <v>74</v>
      </c>
      <c r="AI71" s="1">
        <v>2</v>
      </c>
      <c r="AJ71" s="3">
        <v>45890</v>
      </c>
      <c r="AK71" s="3">
        <v>0</v>
      </c>
      <c r="AL71" s="3">
        <v>45881</v>
      </c>
      <c r="AM71" s="3">
        <v>45888</v>
      </c>
      <c r="AN71" s="3">
        <v>45889</v>
      </c>
      <c r="AO71" s="3">
        <v>45889</v>
      </c>
      <c r="AP71" s="3">
        <v>45885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 t="s">
        <v>272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455</v>
      </c>
      <c r="AG72" s="1" t="s">
        <v>119</v>
      </c>
      <c r="AH72" s="1" t="s">
        <v>74</v>
      </c>
      <c r="AI72" s="1">
        <v>2</v>
      </c>
      <c r="AJ72" s="3">
        <v>45890</v>
      </c>
      <c r="AK72" s="3">
        <v>0</v>
      </c>
      <c r="AL72" s="3">
        <v>45881</v>
      </c>
      <c r="AM72" s="3">
        <v>45888</v>
      </c>
      <c r="AN72" s="3">
        <v>45889</v>
      </c>
      <c r="AO72" s="3">
        <v>45889</v>
      </c>
      <c r="AP72" s="3">
        <v>45885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456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455</v>
      </c>
      <c r="AG73" s="1" t="s">
        <v>117</v>
      </c>
      <c r="AH73" s="1" t="s">
        <v>74</v>
      </c>
      <c r="AI73" s="1">
        <v>2</v>
      </c>
      <c r="AJ73" s="3">
        <v>45890</v>
      </c>
      <c r="AK73" s="3">
        <v>0</v>
      </c>
      <c r="AL73" s="3">
        <v>45881</v>
      </c>
      <c r="AM73" s="3">
        <v>45888</v>
      </c>
      <c r="AN73" s="3">
        <v>45889</v>
      </c>
      <c r="AO73" s="3">
        <v>45889</v>
      </c>
      <c r="AP73" s="3">
        <v>45885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367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455</v>
      </c>
      <c r="AG74" s="1" t="s">
        <v>117</v>
      </c>
      <c r="AH74" s="1" t="s">
        <v>74</v>
      </c>
      <c r="AI74" s="1">
        <v>2</v>
      </c>
      <c r="AJ74" s="3">
        <v>45890</v>
      </c>
      <c r="AK74" s="3">
        <v>0</v>
      </c>
      <c r="AL74" s="3">
        <v>45881</v>
      </c>
      <c r="AM74" s="3">
        <v>45888</v>
      </c>
      <c r="AN74" s="3">
        <v>45889</v>
      </c>
      <c r="AO74" s="3">
        <v>45889</v>
      </c>
      <c r="AP74" s="3">
        <v>45885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457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176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455</v>
      </c>
      <c r="AG75" s="1" t="s">
        <v>117</v>
      </c>
      <c r="AH75" s="1" t="s">
        <v>74</v>
      </c>
      <c r="AI75" s="1">
        <v>2</v>
      </c>
      <c r="AJ75" s="3">
        <v>45890</v>
      </c>
      <c r="AK75" s="3">
        <v>0</v>
      </c>
      <c r="AL75" s="3">
        <v>45881</v>
      </c>
      <c r="AM75" s="3">
        <v>45888</v>
      </c>
      <c r="AN75" s="3">
        <v>45889</v>
      </c>
      <c r="AO75" s="3">
        <v>45889</v>
      </c>
      <c r="AP75" s="3">
        <v>45885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394.60593333333333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 t="s">
        <v>458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459</v>
      </c>
      <c r="AG76" s="1" t="s">
        <v>117</v>
      </c>
      <c r="AH76" s="1" t="s">
        <v>74</v>
      </c>
      <c r="AI76" s="1">
        <v>2</v>
      </c>
      <c r="AJ76" s="3">
        <v>45892</v>
      </c>
      <c r="AK76" s="3">
        <v>0</v>
      </c>
      <c r="AL76" s="3">
        <v>45883</v>
      </c>
      <c r="AM76" s="3">
        <v>45890</v>
      </c>
      <c r="AN76" s="3">
        <v>45891</v>
      </c>
      <c r="AO76" s="3">
        <v>45891</v>
      </c>
      <c r="AP76" s="3">
        <v>45887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454</v>
      </c>
      <c r="C77" s="9" t="s">
        <v>73</v>
      </c>
      <c r="D77" s="13" t="s">
        <v>327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459</v>
      </c>
      <c r="AG77" s="1" t="s">
        <v>117</v>
      </c>
      <c r="AH77" s="1" t="s">
        <v>74</v>
      </c>
      <c r="AI77" s="1">
        <v>2</v>
      </c>
      <c r="AJ77" s="3">
        <v>45892</v>
      </c>
      <c r="AK77" s="3">
        <v>0</v>
      </c>
      <c r="AL77" s="3">
        <v>45883</v>
      </c>
      <c r="AM77" s="3">
        <v>45890</v>
      </c>
      <c r="AN77" s="3">
        <v>45891</v>
      </c>
      <c r="AO77" s="3">
        <v>45891</v>
      </c>
      <c r="AP77" s="3">
        <v>45887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454</v>
      </c>
      <c r="C78" s="9" t="s">
        <v>73</v>
      </c>
      <c r="D78" s="13" t="s">
        <v>329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459</v>
      </c>
      <c r="AG78" s="1" t="s">
        <v>117</v>
      </c>
      <c r="AH78" s="1" t="s">
        <v>74</v>
      </c>
      <c r="AI78" s="1">
        <v>2</v>
      </c>
      <c r="AJ78" s="3">
        <v>45892</v>
      </c>
      <c r="AK78" s="3">
        <v>0</v>
      </c>
      <c r="AL78" s="3">
        <v>45883</v>
      </c>
      <c r="AM78" s="3">
        <v>45890</v>
      </c>
      <c r="AN78" s="3">
        <v>45891</v>
      </c>
      <c r="AO78" s="3">
        <v>45891</v>
      </c>
      <c r="AP78" s="3">
        <v>45887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454</v>
      </c>
      <c r="C79" s="9" t="s">
        <v>73</v>
      </c>
      <c r="D79" s="13" t="s">
        <v>460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459</v>
      </c>
      <c r="AG79" s="1" t="s">
        <v>117</v>
      </c>
      <c r="AH79" s="1" t="s">
        <v>74</v>
      </c>
      <c r="AI79" s="1">
        <v>2</v>
      </c>
      <c r="AJ79" s="3">
        <v>45892</v>
      </c>
      <c r="AK79" s="3">
        <v>0</v>
      </c>
      <c r="AL79" s="3">
        <v>45883</v>
      </c>
      <c r="AM79" s="3">
        <v>45890</v>
      </c>
      <c r="AN79" s="3">
        <v>45891</v>
      </c>
      <c r="AO79" s="3">
        <v>45891</v>
      </c>
      <c r="AP79" s="3">
        <v>45887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454</v>
      </c>
      <c r="C80" s="9" t="s">
        <v>73</v>
      </c>
      <c r="D80" s="13" t="s">
        <v>355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459</v>
      </c>
      <c r="AG80" s="1" t="s">
        <v>117</v>
      </c>
      <c r="AH80" s="1" t="s">
        <v>74</v>
      </c>
      <c r="AI80" s="1">
        <v>2</v>
      </c>
      <c r="AJ80" s="3">
        <v>45892</v>
      </c>
      <c r="AK80" s="3">
        <v>0</v>
      </c>
      <c r="AL80" s="3">
        <v>45883</v>
      </c>
      <c r="AM80" s="3">
        <v>45890</v>
      </c>
      <c r="AN80" s="3">
        <v>45891</v>
      </c>
      <c r="AO80" s="3">
        <v>45891</v>
      </c>
      <c r="AP80" s="3">
        <v>45887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454</v>
      </c>
      <c r="C81" s="9" t="s">
        <v>73</v>
      </c>
      <c r="D81" s="13" t="s">
        <v>297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176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461</v>
      </c>
      <c r="AG81" s="1" t="s">
        <v>117</v>
      </c>
      <c r="AH81" s="1" t="s">
        <v>74</v>
      </c>
      <c r="AI81" s="1">
        <v>2</v>
      </c>
      <c r="AJ81" s="3">
        <v>45895</v>
      </c>
      <c r="AK81" s="3">
        <v>0</v>
      </c>
      <c r="AL81" s="3">
        <v>45886</v>
      </c>
      <c r="AM81" s="3">
        <v>45893</v>
      </c>
      <c r="AN81" s="3">
        <v>45894</v>
      </c>
      <c r="AO81" s="3">
        <v>45894</v>
      </c>
      <c r="AP81" s="3">
        <v>45890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352.51463377777782</v>
      </c>
    </row>
    <row r="82" spans="1:56" ht="27.75" customHeight="1" x14ac:dyDescent="0.45">
      <c r="A82" s="3">
        <v>45869</v>
      </c>
      <c r="B82" s="14" t="s">
        <v>454</v>
      </c>
      <c r="C82" s="9" t="s">
        <v>73</v>
      </c>
      <c r="D82" s="13" t="s">
        <v>298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45895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176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461</v>
      </c>
      <c r="AG82" s="1" t="s">
        <v>117</v>
      </c>
      <c r="AH82" s="1" t="s">
        <v>74</v>
      </c>
      <c r="AI82" s="1">
        <v>2</v>
      </c>
      <c r="AJ82" s="3">
        <v>45895</v>
      </c>
      <c r="AK82" s="3">
        <v>0</v>
      </c>
      <c r="AL82" s="3">
        <v>45886</v>
      </c>
      <c r="AM82" s="3">
        <v>45893</v>
      </c>
      <c r="AN82" s="3">
        <v>45894</v>
      </c>
      <c r="AO82" s="3">
        <v>45894</v>
      </c>
      <c r="AP82" s="3">
        <v>45890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352.51463377777782</v>
      </c>
    </row>
    <row r="83" spans="1:56" ht="27.75" customHeight="1" x14ac:dyDescent="0.45">
      <c r="A83" s="3">
        <v>45869</v>
      </c>
      <c r="B83" s="14" t="s">
        <v>454</v>
      </c>
      <c r="C83" s="9" t="s">
        <v>73</v>
      </c>
      <c r="D83" s="13" t="s">
        <v>328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45895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176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 t="s">
        <v>461</v>
      </c>
      <c r="AG83" s="1" t="s">
        <v>117</v>
      </c>
      <c r="AH83" s="1" t="s">
        <v>74</v>
      </c>
      <c r="AI83" s="1">
        <v>2</v>
      </c>
      <c r="AJ83" s="3">
        <v>45895</v>
      </c>
      <c r="AK83" s="3">
        <v>0</v>
      </c>
      <c r="AL83" s="3">
        <v>45886</v>
      </c>
      <c r="AM83" s="3">
        <v>45893</v>
      </c>
      <c r="AN83" s="3">
        <v>45894</v>
      </c>
      <c r="AO83" s="3">
        <v>45894</v>
      </c>
      <c r="AP83" s="3">
        <v>45890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352.51463377777782</v>
      </c>
    </row>
    <row r="84" spans="1:56" ht="27.75" customHeight="1" x14ac:dyDescent="0.45">
      <c r="A84" s="3">
        <v>45869</v>
      </c>
      <c r="B84" s="14" t="s">
        <v>454</v>
      </c>
      <c r="C84" s="9" t="s">
        <v>73</v>
      </c>
      <c r="D84" s="13" t="s">
        <v>330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144</v>
      </c>
      <c r="T84" s="12">
        <v>45895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176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 t="s">
        <v>461</v>
      </c>
      <c r="AG84" s="1" t="s">
        <v>117</v>
      </c>
      <c r="AH84" s="1" t="s">
        <v>74</v>
      </c>
      <c r="AI84" s="1">
        <v>2</v>
      </c>
      <c r="AJ84" s="3">
        <v>45895</v>
      </c>
      <c r="AK84" s="3">
        <v>0</v>
      </c>
      <c r="AL84" s="3">
        <v>45886</v>
      </c>
      <c r="AM84" s="3">
        <v>45893</v>
      </c>
      <c r="AN84" s="3">
        <v>45894</v>
      </c>
      <c r="AO84" s="3">
        <v>45894</v>
      </c>
      <c r="AP84" s="3">
        <v>45890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177</v>
      </c>
      <c r="BD84" s="56">
        <v>352.51463377777782</v>
      </c>
    </row>
    <row r="85" spans="1:56" ht="27.75" customHeight="1" x14ac:dyDescent="0.45">
      <c r="A85" s="3">
        <v>45869</v>
      </c>
      <c r="B85" s="14" t="s">
        <v>454</v>
      </c>
      <c r="C85" s="9" t="s">
        <v>73</v>
      </c>
      <c r="D85" s="13">
        <v>997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144</v>
      </c>
      <c r="T85" s="12">
        <v>45895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176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 t="s">
        <v>461</v>
      </c>
      <c r="AG85" s="1" t="s">
        <v>117</v>
      </c>
      <c r="AH85" s="1" t="s">
        <v>74</v>
      </c>
      <c r="AI85" s="1">
        <v>2</v>
      </c>
      <c r="AJ85" s="3">
        <v>45895</v>
      </c>
      <c r="AK85" s="3">
        <v>0</v>
      </c>
      <c r="AL85" s="3">
        <v>45886</v>
      </c>
      <c r="AM85" s="3">
        <v>45893</v>
      </c>
      <c r="AN85" s="3">
        <v>45894</v>
      </c>
      <c r="AO85" s="3">
        <v>45894</v>
      </c>
      <c r="AP85" s="3">
        <v>45890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177</v>
      </c>
      <c r="BD85" s="56">
        <v>352.51463377777782</v>
      </c>
    </row>
    <row r="86" spans="1:56" ht="27.75" customHeight="1" x14ac:dyDescent="0.45">
      <c r="A86" s="3">
        <v>45869</v>
      </c>
      <c r="B86" s="14" t="s">
        <v>454</v>
      </c>
      <c r="C86" s="9" t="s">
        <v>73</v>
      </c>
      <c r="D86" s="13" t="s">
        <v>197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144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176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 t="s">
        <v>462</v>
      </c>
      <c r="AG86" s="1" t="s">
        <v>117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177</v>
      </c>
      <c r="BD86" s="56">
        <v>352.51463377777782</v>
      </c>
    </row>
    <row r="87" spans="1:56" ht="27.75" customHeight="1" x14ac:dyDescent="0.45">
      <c r="A87" s="3">
        <v>45869</v>
      </c>
      <c r="B87" s="14" t="s">
        <v>454</v>
      </c>
      <c r="C87" s="9" t="s">
        <v>73</v>
      </c>
      <c r="D87" s="13" t="s">
        <v>361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144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176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 t="s">
        <v>462</v>
      </c>
      <c r="AG87" s="1" t="s">
        <v>119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177</v>
      </c>
      <c r="BD87" s="56">
        <v>352.51463377777782</v>
      </c>
    </row>
    <row r="88" spans="1:56" ht="27.75" customHeight="1" x14ac:dyDescent="0.45">
      <c r="A88" s="3">
        <v>45869</v>
      </c>
      <c r="B88" s="14" t="s">
        <v>454</v>
      </c>
      <c r="C88" s="9" t="s">
        <v>73</v>
      </c>
      <c r="D88" s="13" t="s">
        <v>331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144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176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 t="s">
        <v>462</v>
      </c>
      <c r="AG88" s="1" t="s">
        <v>119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177</v>
      </c>
      <c r="BD88" s="56">
        <v>352.51463377777782</v>
      </c>
    </row>
    <row r="89" spans="1:56" ht="27.75" customHeight="1" x14ac:dyDescent="0.45">
      <c r="A89" s="3">
        <v>45869</v>
      </c>
      <c r="B89" s="14" t="s">
        <v>454</v>
      </c>
      <c r="C89" s="9" t="s">
        <v>73</v>
      </c>
      <c r="D89" s="13" t="s">
        <v>362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144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176</v>
      </c>
      <c r="AA89" s="8">
        <v>4679.9500000000007</v>
      </c>
      <c r="AB89" s="8">
        <v>0</v>
      </c>
      <c r="AC89" s="8">
        <v>4679.9500000000007</v>
      </c>
      <c r="AD89" s="8">
        <v>0</v>
      </c>
      <c r="AE89" s="8">
        <v>0</v>
      </c>
      <c r="AF89" s="8" t="s">
        <v>462</v>
      </c>
      <c r="AG89" s="1" t="s">
        <v>119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177</v>
      </c>
      <c r="BD89" s="56">
        <v>352.51463377777782</v>
      </c>
    </row>
    <row r="90" spans="1:56" ht="27.75" customHeight="1" x14ac:dyDescent="0.45">
      <c r="A90" s="3">
        <v>45869</v>
      </c>
      <c r="B90" s="14" t="s">
        <v>457</v>
      </c>
      <c r="C90" s="9" t="s">
        <v>73</v>
      </c>
      <c r="D90" s="13" t="s">
        <v>59</v>
      </c>
      <c r="E90" s="9">
        <v>19</v>
      </c>
      <c r="F90" s="9">
        <v>36</v>
      </c>
      <c r="G90" s="9" t="s">
        <v>60</v>
      </c>
      <c r="H90" s="9">
        <v>0</v>
      </c>
      <c r="I90" s="9">
        <v>75</v>
      </c>
      <c r="J90" s="9" t="s">
        <v>78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144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0</v>
      </c>
      <c r="Z90" s="9" t="s">
        <v>176</v>
      </c>
      <c r="AA90" s="8">
        <v>5238.75</v>
      </c>
      <c r="AB90" s="8">
        <v>0</v>
      </c>
      <c r="AC90" s="8">
        <v>5238.75</v>
      </c>
      <c r="AD90" s="8">
        <v>0</v>
      </c>
      <c r="AE90" s="8">
        <v>0</v>
      </c>
      <c r="AF90" s="8" t="s">
        <v>462</v>
      </c>
      <c r="AG90" s="1" t="s">
        <v>116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177</v>
      </c>
      <c r="BD90" s="56">
        <v>394.60593333333333</v>
      </c>
    </row>
    <row r="91" spans="1:56" ht="27.75" customHeight="1" x14ac:dyDescent="0.45">
      <c r="A91" s="3" t="s">
        <v>136</v>
      </c>
      <c r="B91" s="77" t="s">
        <v>469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144</v>
      </c>
      <c r="T91" s="12">
        <v>45898</v>
      </c>
      <c r="U91" s="11">
        <v>20000</v>
      </c>
      <c r="V91" s="10">
        <v>0</v>
      </c>
      <c r="W91" s="10">
        <v>20000</v>
      </c>
      <c r="X91" s="10">
        <v>0</v>
      </c>
      <c r="Y91" s="10">
        <v>0</v>
      </c>
      <c r="Z91" s="9" t="s">
        <v>176</v>
      </c>
      <c r="AA91" s="8">
        <v>18719.800000000003</v>
      </c>
      <c r="AB91" s="8">
        <v>0</v>
      </c>
      <c r="AC91" s="8">
        <v>18719.800000000003</v>
      </c>
      <c r="AD91" s="8">
        <v>0</v>
      </c>
      <c r="AE91" s="8">
        <v>0</v>
      </c>
      <c r="AF91" s="8">
        <v>0</v>
      </c>
      <c r="AG91" s="1" t="s">
        <v>116</v>
      </c>
      <c r="AH91" s="1" t="s">
        <v>77</v>
      </c>
      <c r="AI91" s="1">
        <v>1</v>
      </c>
      <c r="AJ91" s="3">
        <v>45898</v>
      </c>
      <c r="AK91" s="3">
        <v>0</v>
      </c>
      <c r="AL91" s="3">
        <v>0</v>
      </c>
      <c r="AM91" s="3">
        <v>0</v>
      </c>
      <c r="AN91" s="3">
        <v>0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177</v>
      </c>
      <c r="BD91" s="56">
        <v>1410.0585351111113</v>
      </c>
    </row>
    <row r="92" spans="1:56" ht="27.75" customHeight="1" x14ac:dyDescent="0.45">
      <c r="A92" s="3" t="s">
        <v>136</v>
      </c>
      <c r="B92" s="77" t="s">
        <v>469</v>
      </c>
      <c r="C92" s="9" t="s">
        <v>73</v>
      </c>
      <c r="D92" s="13" t="s">
        <v>59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144</v>
      </c>
      <c r="T92" s="12">
        <v>45898</v>
      </c>
      <c r="U92" s="11">
        <v>20000</v>
      </c>
      <c r="V92" s="10">
        <v>0</v>
      </c>
      <c r="W92" s="10">
        <v>20000</v>
      </c>
      <c r="X92" s="10">
        <v>0</v>
      </c>
      <c r="Y92" s="10">
        <v>0</v>
      </c>
      <c r="Z92" s="9" t="s">
        <v>176</v>
      </c>
      <c r="AA92" s="8">
        <v>18719.800000000003</v>
      </c>
      <c r="AB92" s="8">
        <v>0</v>
      </c>
      <c r="AC92" s="8">
        <v>18719.800000000003</v>
      </c>
      <c r="AD92" s="8">
        <v>0</v>
      </c>
      <c r="AE92" s="8">
        <v>0</v>
      </c>
      <c r="AF92" s="8">
        <v>0</v>
      </c>
      <c r="AG92" s="1" t="s">
        <v>116</v>
      </c>
      <c r="AH92" s="1" t="s">
        <v>77</v>
      </c>
      <c r="AI92" s="1">
        <v>1</v>
      </c>
      <c r="AJ92" s="3">
        <v>45898</v>
      </c>
      <c r="AK92" s="3">
        <v>0</v>
      </c>
      <c r="AL92" s="3">
        <v>0</v>
      </c>
      <c r="AM92" s="3">
        <v>0</v>
      </c>
      <c r="AN92" s="3">
        <v>0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177</v>
      </c>
      <c r="BD92" s="56">
        <v>1410.0585351111113</v>
      </c>
    </row>
    <row r="93" spans="1:56" ht="27.75" hidden="1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19</v>
      </c>
      <c r="F93" s="9">
        <v>30</v>
      </c>
      <c r="G93" s="9">
        <v>0</v>
      </c>
      <c r="H93" s="9">
        <v>0</v>
      </c>
      <c r="I93" s="9">
        <v>63</v>
      </c>
      <c r="J93" s="9" t="s">
        <v>78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176</v>
      </c>
      <c r="AA93" s="8">
        <v>288734.25108000025</v>
      </c>
      <c r="AB93" s="8">
        <v>0</v>
      </c>
      <c r="AC93" s="8">
        <v>288734.25108000025</v>
      </c>
      <c r="AD93" s="8">
        <v>0</v>
      </c>
      <c r="AE93" s="8">
        <v>0</v>
      </c>
      <c r="AF93" s="8" t="s">
        <v>58</v>
      </c>
      <c r="AG93" s="1" t="s">
        <v>116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178</v>
      </c>
      <c r="BD93" s="56">
        <v>0</v>
      </c>
    </row>
    <row r="94" spans="1:56" ht="27.75" hidden="1" customHeight="1" x14ac:dyDescent="0.45">
      <c r="A94" s="3">
        <v>45796</v>
      </c>
      <c r="B94" s="14" t="s">
        <v>280</v>
      </c>
      <c r="C94" s="9" t="s">
        <v>142</v>
      </c>
      <c r="D94" s="13" t="s">
        <v>275</v>
      </c>
      <c r="E94" s="9">
        <v>19</v>
      </c>
      <c r="F94" s="9">
        <v>34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205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503</v>
      </c>
      <c r="V94" s="10">
        <v>0</v>
      </c>
      <c r="W94" s="10">
        <v>503</v>
      </c>
      <c r="X94" s="10">
        <v>5250</v>
      </c>
      <c r="Y94" s="10">
        <v>0</v>
      </c>
      <c r="Z94" s="9" t="s">
        <v>113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200</v>
      </c>
      <c r="BD94" s="56">
        <v>0</v>
      </c>
    </row>
    <row r="95" spans="1:56" ht="27.75" hidden="1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19</v>
      </c>
      <c r="F95" s="9">
        <v>34</v>
      </c>
      <c r="G95" s="9" t="s">
        <v>60</v>
      </c>
      <c r="H95" s="9">
        <v>0</v>
      </c>
      <c r="I95" s="9">
        <v>80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113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201</v>
      </c>
      <c r="BD95" s="56">
        <v>0</v>
      </c>
    </row>
    <row r="96" spans="1:56" ht="27.75" hidden="1" customHeight="1" x14ac:dyDescent="0.45">
      <c r="A96" s="3">
        <v>45857</v>
      </c>
      <c r="B96" s="14" t="s">
        <v>381</v>
      </c>
      <c r="C96" s="9" t="s">
        <v>142</v>
      </c>
      <c r="D96" s="13" t="s">
        <v>258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120</v>
      </c>
      <c r="V96" s="10">
        <v>0</v>
      </c>
      <c r="W96" s="10">
        <v>120</v>
      </c>
      <c r="X96" s="10">
        <v>11000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45810</v>
      </c>
      <c r="B97" s="14" t="s">
        <v>296</v>
      </c>
      <c r="C97" s="9" t="s">
        <v>79</v>
      </c>
      <c r="D97" s="13" t="s">
        <v>234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45874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>
        <v>45874</v>
      </c>
      <c r="AK97" s="3">
        <v>45870</v>
      </c>
      <c r="AL97" s="3">
        <v>45863</v>
      </c>
      <c r="AM97" s="3">
        <v>45871</v>
      </c>
      <c r="AN97" s="3">
        <v>45872</v>
      </c>
      <c r="AO97" s="3">
        <v>45873</v>
      </c>
      <c r="AP97" s="3">
        <v>45869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45847</v>
      </c>
      <c r="B98" s="14" t="s">
        <v>335</v>
      </c>
      <c r="C98" s="9" t="s">
        <v>79</v>
      </c>
      <c r="D98" s="13" t="s">
        <v>334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45874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45874</v>
      </c>
      <c r="AK98" s="3">
        <v>45870</v>
      </c>
      <c r="AL98" s="3">
        <v>45863</v>
      </c>
      <c r="AM98" s="3">
        <v>45871</v>
      </c>
      <c r="AN98" s="3">
        <v>45872</v>
      </c>
      <c r="AO98" s="3">
        <v>45873</v>
      </c>
      <c r="AP98" s="3">
        <v>45869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45863</v>
      </c>
      <c r="B99" s="14" t="s">
        <v>430</v>
      </c>
      <c r="C99" s="9" t="s">
        <v>79</v>
      </c>
      <c r="D99" s="13" t="s">
        <v>242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45874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3478.5300000000007</v>
      </c>
      <c r="AB99" s="8">
        <v>3478.5300000000007</v>
      </c>
      <c r="AC99" s="8">
        <v>0</v>
      </c>
      <c r="AD99" s="8">
        <v>3478.5300000000007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>
        <v>45874</v>
      </c>
      <c r="AK99" s="3">
        <v>45870</v>
      </c>
      <c r="AL99" s="3">
        <v>45863</v>
      </c>
      <c r="AM99" s="3">
        <v>45871</v>
      </c>
      <c r="AN99" s="3">
        <v>45872</v>
      </c>
      <c r="AO99" s="3">
        <v>45873</v>
      </c>
      <c r="AP99" s="3">
        <v>45869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0</v>
      </c>
      <c r="B100" s="14" t="s">
        <v>463</v>
      </c>
      <c r="C100" s="9" t="s">
        <v>79</v>
      </c>
      <c r="D100" s="13" t="s">
        <v>464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45876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3478.5300000000007</v>
      </c>
      <c r="AC100" s="8">
        <v>0</v>
      </c>
      <c r="AD100" s="8">
        <v>3478.5300000000007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45876</v>
      </c>
      <c r="AK100" s="3">
        <v>45872</v>
      </c>
      <c r="AL100" s="3">
        <v>45865</v>
      </c>
      <c r="AM100" s="3">
        <v>45873</v>
      </c>
      <c r="AN100" s="3">
        <v>45874</v>
      </c>
      <c r="AO100" s="3">
        <v>45875</v>
      </c>
      <c r="AP100" s="3">
        <v>45871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45850</v>
      </c>
      <c r="B101" s="14" t="s">
        <v>338</v>
      </c>
      <c r="C101" s="9" t="s">
        <v>108</v>
      </c>
      <c r="D101" s="13" t="s">
        <v>339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45889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>
        <v>45889</v>
      </c>
      <c r="AK101" s="3">
        <v>45885</v>
      </c>
      <c r="AL101" s="3">
        <v>45878</v>
      </c>
      <c r="AM101" s="3">
        <v>45886</v>
      </c>
      <c r="AN101" s="3">
        <v>45887</v>
      </c>
      <c r="AO101" s="3">
        <v>45888</v>
      </c>
      <c r="AP101" s="3">
        <v>45884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45868</v>
      </c>
      <c r="B102" s="14" t="s">
        <v>129</v>
      </c>
      <c r="C102" s="9" t="s">
        <v>300</v>
      </c>
      <c r="D102" s="13" t="s">
        <v>341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45894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80</v>
      </c>
      <c r="AA102" s="8">
        <v>32270.700000000004</v>
      </c>
      <c r="AB102" s="8">
        <v>32270.700000000004</v>
      </c>
      <c r="AC102" s="8">
        <v>0</v>
      </c>
      <c r="AD102" s="8">
        <v>0</v>
      </c>
      <c r="AE102" s="8">
        <v>32270.700000000004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45894</v>
      </c>
      <c r="AK102" s="3">
        <v>45890</v>
      </c>
      <c r="AL102" s="3">
        <v>45883</v>
      </c>
      <c r="AM102" s="3">
        <v>45891</v>
      </c>
      <c r="AN102" s="3">
        <v>45892</v>
      </c>
      <c r="AO102" s="3">
        <v>45893</v>
      </c>
      <c r="AP102" s="3">
        <v>45889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45868</v>
      </c>
      <c r="B103" s="14" t="s">
        <v>129</v>
      </c>
      <c r="C103" s="9" t="s">
        <v>300</v>
      </c>
      <c r="D103" s="13" t="s">
        <v>342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45894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21513.800000000003</v>
      </c>
      <c r="AC103" s="8">
        <v>0</v>
      </c>
      <c r="AD103" s="8">
        <v>0</v>
      </c>
      <c r="AE103" s="8">
        <v>21513.800000000003</v>
      </c>
      <c r="AF103" s="8">
        <v>0</v>
      </c>
      <c r="AG103" s="1" t="s">
        <v>117</v>
      </c>
      <c r="AH103" s="1" t="s">
        <v>75</v>
      </c>
      <c r="AI103" s="1">
        <v>4</v>
      </c>
      <c r="AJ103" s="3">
        <v>45894</v>
      </c>
      <c r="AK103" s="3">
        <v>45890</v>
      </c>
      <c r="AL103" s="3">
        <v>45883</v>
      </c>
      <c r="AM103" s="3">
        <v>45891</v>
      </c>
      <c r="AN103" s="3">
        <v>45892</v>
      </c>
      <c r="AO103" s="3">
        <v>45893</v>
      </c>
      <c r="AP103" s="3">
        <v>45889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45868</v>
      </c>
      <c r="B104" s="14" t="s">
        <v>129</v>
      </c>
      <c r="C104" s="9" t="s">
        <v>300</v>
      </c>
      <c r="D104" s="13" t="s">
        <v>442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45894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5378.4500000000007</v>
      </c>
      <c r="AB104" s="8">
        <v>2881</v>
      </c>
      <c r="AC104" s="8">
        <v>2497.4500000000007</v>
      </c>
      <c r="AD104" s="8">
        <v>0</v>
      </c>
      <c r="AE104" s="8">
        <v>5378.4500000000007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45894</v>
      </c>
      <c r="AK104" s="3">
        <v>45890</v>
      </c>
      <c r="AL104" s="3">
        <v>45883</v>
      </c>
      <c r="AM104" s="3">
        <v>45891</v>
      </c>
      <c r="AN104" s="3">
        <v>45892</v>
      </c>
      <c r="AO104" s="3">
        <v>45893</v>
      </c>
      <c r="AP104" s="3">
        <v>45889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188.69622222222227</v>
      </c>
    </row>
    <row r="105" spans="1:56" ht="27.75" customHeight="1" x14ac:dyDescent="0.45">
      <c r="A105" s="3" t="s">
        <v>136</v>
      </c>
      <c r="B105" s="14" t="s">
        <v>136</v>
      </c>
      <c r="C105" s="9" t="s">
        <v>142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>
        <v>45899</v>
      </c>
      <c r="U105" s="11">
        <v>100000</v>
      </c>
      <c r="V105" s="10">
        <v>0</v>
      </c>
      <c r="W105" s="10">
        <v>100000</v>
      </c>
      <c r="X105" s="10">
        <v>0</v>
      </c>
      <c r="Y105" s="10">
        <v>105000</v>
      </c>
      <c r="Z105" s="9" t="s">
        <v>80</v>
      </c>
      <c r="AA105" s="8">
        <v>104775.00000000001</v>
      </c>
      <c r="AB105" s="8">
        <v>0</v>
      </c>
      <c r="AC105" s="8">
        <v>104775.00000000001</v>
      </c>
      <c r="AD105" s="8">
        <v>0</v>
      </c>
      <c r="AE105" s="8">
        <v>104775.00000000001</v>
      </c>
      <c r="AF105" s="8">
        <v>0</v>
      </c>
      <c r="AG105" s="1" t="s">
        <v>61</v>
      </c>
      <c r="AH105" s="1" t="s">
        <v>75</v>
      </c>
      <c r="AI105" s="1">
        <v>4</v>
      </c>
      <c r="AJ105" s="3">
        <v>45899</v>
      </c>
      <c r="AK105" s="3">
        <v>45895</v>
      </c>
      <c r="AL105" s="3">
        <v>45888</v>
      </c>
      <c r="AM105" s="3">
        <v>45896</v>
      </c>
      <c r="AN105" s="3">
        <v>45897</v>
      </c>
      <c r="AO105" s="3">
        <v>45898</v>
      </c>
      <c r="AP105" s="3">
        <v>45894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7916.333333333333</v>
      </c>
    </row>
    <row r="106" spans="1:56" ht="27.75" customHeight="1" x14ac:dyDescent="0.45">
      <c r="A106" s="3">
        <v>0</v>
      </c>
      <c r="B106" s="14" t="s">
        <v>465</v>
      </c>
      <c r="C106" s="9" t="s">
        <v>79</v>
      </c>
      <c r="D106" s="13" t="s">
        <v>466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45876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45876</v>
      </c>
      <c r="AK106" s="3">
        <v>45872</v>
      </c>
      <c r="AL106" s="3">
        <v>45865</v>
      </c>
      <c r="AM106" s="3">
        <v>45873</v>
      </c>
      <c r="AN106" s="3">
        <v>45874</v>
      </c>
      <c r="AO106" s="3">
        <v>45875</v>
      </c>
      <c r="AP106" s="3">
        <v>45871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 t="s">
        <v>136</v>
      </c>
      <c r="B107" s="14" t="s">
        <v>136</v>
      </c>
      <c r="C107" s="9" t="s">
        <v>79</v>
      </c>
      <c r="D107" s="13" t="s">
        <v>61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45899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80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45899</v>
      </c>
      <c r="AK107" s="3">
        <v>45895</v>
      </c>
      <c r="AL107" s="3">
        <v>45888</v>
      </c>
      <c r="AM107" s="3">
        <v>45896</v>
      </c>
      <c r="AN107" s="3">
        <v>45897</v>
      </c>
      <c r="AO107" s="3">
        <v>45898</v>
      </c>
      <c r="AP107" s="3">
        <v>45894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1667.7075555555555</v>
      </c>
    </row>
    <row r="108" spans="1:56" ht="27.75" customHeight="1" x14ac:dyDescent="0.45">
      <c r="A108" s="3" t="s">
        <v>136</v>
      </c>
      <c r="B108" s="14" t="s">
        <v>136</v>
      </c>
      <c r="C108" s="9" t="s">
        <v>97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45899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80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45899</v>
      </c>
      <c r="AK108" s="3">
        <v>45895</v>
      </c>
      <c r="AL108" s="3">
        <v>45888</v>
      </c>
      <c r="AM108" s="3">
        <v>45896</v>
      </c>
      <c r="AN108" s="3">
        <v>45897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1625.4871111111113</v>
      </c>
    </row>
    <row r="109" spans="1:56" ht="27.75" hidden="1" customHeight="1" x14ac:dyDescent="0.45">
      <c r="A109" s="3" t="s">
        <v>136</v>
      </c>
      <c r="B109" s="14" t="s">
        <v>136</v>
      </c>
      <c r="C109" s="9" t="s">
        <v>305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110363</v>
      </c>
      <c r="AB109" s="8">
        <v>0</v>
      </c>
      <c r="AC109" s="8">
        <v>110363</v>
      </c>
      <c r="AD109" s="8">
        <v>0</v>
      </c>
      <c r="AE109" s="8">
        <v>110363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8338.5377777777776</v>
      </c>
    </row>
    <row r="110" spans="1:56" ht="27.75" hidden="1" customHeight="1" x14ac:dyDescent="0.45">
      <c r="A110" s="3">
        <v>45825</v>
      </c>
      <c r="B110" s="14" t="s">
        <v>303</v>
      </c>
      <c r="C110" s="9" t="s">
        <v>142</v>
      </c>
      <c r="D110" s="13" t="s">
        <v>277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205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127</v>
      </c>
      <c r="V110" s="10">
        <v>0</v>
      </c>
      <c r="W110" s="10">
        <v>127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hidden="1" customHeight="1" x14ac:dyDescent="0.45">
      <c r="A111" s="3">
        <v>45825</v>
      </c>
      <c r="B111" s="14" t="s">
        <v>304</v>
      </c>
      <c r="C111" s="9" t="s">
        <v>142</v>
      </c>
      <c r="D111" s="13" t="s">
        <v>259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267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894</v>
      </c>
      <c r="V111" s="10">
        <v>525</v>
      </c>
      <c r="W111" s="10">
        <v>369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hidden="1" customHeight="1" x14ac:dyDescent="0.45">
      <c r="A112" s="3">
        <v>45827</v>
      </c>
      <c r="B112" s="14" t="s">
        <v>313</v>
      </c>
      <c r="C112" s="9" t="s">
        <v>142</v>
      </c>
      <c r="D112" s="13" t="s">
        <v>188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205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455</v>
      </c>
      <c r="V112" s="10">
        <v>0</v>
      </c>
      <c r="W112" s="10">
        <v>455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hidden="1" customHeight="1" x14ac:dyDescent="0.45">
      <c r="A113" s="3">
        <v>45796</v>
      </c>
      <c r="B113" s="14" t="s">
        <v>285</v>
      </c>
      <c r="C113" s="9" t="s">
        <v>142</v>
      </c>
      <c r="D113" s="13" t="s">
        <v>148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3360</v>
      </c>
      <c r="V113" s="10">
        <v>0</v>
      </c>
      <c r="W113" s="10">
        <v>3360</v>
      </c>
      <c r="X113" s="10">
        <v>35200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279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hidden="1" customHeight="1" x14ac:dyDescent="0.45">
      <c r="A114" s="3">
        <v>45796</v>
      </c>
      <c r="B114" s="14" t="s">
        <v>286</v>
      </c>
      <c r="C114" s="9" t="s">
        <v>142</v>
      </c>
      <c r="D114" s="13" t="s">
        <v>239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614</v>
      </c>
      <c r="V114" s="10">
        <v>0</v>
      </c>
      <c r="W114" s="10">
        <v>614</v>
      </c>
      <c r="X114" s="10">
        <v>12101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hidden="1" customHeight="1" x14ac:dyDescent="0.45">
      <c r="A115" s="3">
        <v>45796</v>
      </c>
      <c r="B115" s="14" t="s">
        <v>281</v>
      </c>
      <c r="C115" s="9" t="s">
        <v>142</v>
      </c>
      <c r="D115" s="13" t="s">
        <v>276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366</v>
      </c>
      <c r="V115" s="10">
        <v>0</v>
      </c>
      <c r="W115" s="10">
        <v>366</v>
      </c>
      <c r="X115" s="10">
        <v>5113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hidden="1" customHeight="1" x14ac:dyDescent="0.45">
      <c r="A116" s="3">
        <v>45796</v>
      </c>
      <c r="B116" s="14" t="s">
        <v>283</v>
      </c>
      <c r="C116" s="9" t="s">
        <v>142</v>
      </c>
      <c r="D116" s="13" t="s">
        <v>278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302</v>
      </c>
      <c r="V116" s="10">
        <v>0</v>
      </c>
      <c r="W116" s="10">
        <v>302</v>
      </c>
      <c r="X116" s="10">
        <v>5300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45796</v>
      </c>
      <c r="B117" s="14" t="s">
        <v>284</v>
      </c>
      <c r="C117" s="9" t="s">
        <v>142</v>
      </c>
      <c r="D117" s="13" t="s">
        <v>132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1200</v>
      </c>
      <c r="V117" s="10">
        <v>0</v>
      </c>
      <c r="W117" s="10">
        <v>1200</v>
      </c>
      <c r="X117" s="10">
        <v>10700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hidden="1" customHeight="1" x14ac:dyDescent="0.45">
      <c r="A118" s="3">
        <v>45850</v>
      </c>
      <c r="B118" s="14" t="s">
        <v>336</v>
      </c>
      <c r="C118" s="9" t="s">
        <v>108</v>
      </c>
      <c r="D118" s="13" t="s">
        <v>337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117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250.15613333333337</v>
      </c>
    </row>
    <row r="119" spans="1:56" ht="27.75" hidden="1" customHeight="1" x14ac:dyDescent="0.45">
      <c r="A119" s="3">
        <v>45782</v>
      </c>
      <c r="B119" s="14" t="s">
        <v>274</v>
      </c>
      <c r="C119" s="9" t="s">
        <v>79</v>
      </c>
      <c r="D119" s="13" t="s">
        <v>264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5000</v>
      </c>
      <c r="V119" s="10">
        <v>5041</v>
      </c>
      <c r="W119" s="10">
        <v>0</v>
      </c>
      <c r="X119" s="10">
        <v>5250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135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hidden="1" customHeight="1" x14ac:dyDescent="0.45">
      <c r="A120" s="3">
        <v>45799</v>
      </c>
      <c r="B120" s="14" t="s">
        <v>294</v>
      </c>
      <c r="C120" s="9" t="s">
        <v>289</v>
      </c>
      <c r="D120" s="13" t="s">
        <v>290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133</v>
      </c>
      <c r="U120" s="11">
        <v>4000</v>
      </c>
      <c r="V120" s="10">
        <v>3840</v>
      </c>
      <c r="W120" s="10">
        <v>160</v>
      </c>
      <c r="X120" s="10">
        <v>8450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220</v>
      </c>
      <c r="AG120" s="1" t="s">
        <v>117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hidden="1" customHeight="1" x14ac:dyDescent="0.45">
      <c r="A121" s="3">
        <v>45850</v>
      </c>
      <c r="B121" s="14" t="s">
        <v>340</v>
      </c>
      <c r="C121" s="9" t="s">
        <v>108</v>
      </c>
      <c r="D121" s="13" t="s">
        <v>309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80</v>
      </c>
      <c r="AA121" s="8">
        <v>4414.5199999999995</v>
      </c>
      <c r="AB121" s="8">
        <v>0</v>
      </c>
      <c r="AC121" s="8">
        <v>4414.5199999999995</v>
      </c>
      <c r="AD121" s="8">
        <v>0</v>
      </c>
      <c r="AE121" s="8">
        <v>4414.5199999999995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135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333.54151111111111</v>
      </c>
    </row>
    <row r="122" spans="1:56" ht="27.75" hidden="1" customHeight="1" x14ac:dyDescent="0.45">
      <c r="A122" s="3">
        <v>45798</v>
      </c>
      <c r="B122" s="14" t="s">
        <v>293</v>
      </c>
      <c r="C122" s="9" t="s">
        <v>108</v>
      </c>
      <c r="D122" s="13" t="s">
        <v>291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135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416.92688888888887</v>
      </c>
    </row>
    <row r="123" spans="1:56" ht="27.75" hidden="1" customHeight="1" x14ac:dyDescent="0.45">
      <c r="A123" s="3">
        <v>45782</v>
      </c>
      <c r="B123" s="14" t="s">
        <v>274</v>
      </c>
      <c r="C123" s="9" t="s">
        <v>79</v>
      </c>
      <c r="D123" s="13" t="s">
        <v>264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80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118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135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833.85377777777774</v>
      </c>
    </row>
    <row r="124" spans="1:56" ht="27.75" hidden="1" customHeight="1" x14ac:dyDescent="0.45">
      <c r="A124" s="3">
        <v>45674</v>
      </c>
      <c r="B124" s="14" t="s">
        <v>241</v>
      </c>
      <c r="C124" s="9" t="s">
        <v>142</v>
      </c>
      <c r="D124" s="13" t="s">
        <v>240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116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255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hidden="1" customHeight="1" x14ac:dyDescent="0.45">
      <c r="A125" s="3">
        <v>45611</v>
      </c>
      <c r="B125" s="14" t="s">
        <v>204</v>
      </c>
      <c r="C125" s="9" t="s">
        <v>142</v>
      </c>
      <c r="D125" s="13" t="s">
        <v>203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109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hidden="1" customHeight="1" x14ac:dyDescent="0.45">
      <c r="A126" s="3">
        <v>45523</v>
      </c>
      <c r="B126" s="14" t="s">
        <v>185</v>
      </c>
      <c r="C126" s="9" t="s">
        <v>142</v>
      </c>
      <c r="D126" s="13" t="s">
        <v>183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109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hidden="1" customHeight="1" x14ac:dyDescent="0.45">
      <c r="A127" s="3">
        <v>45523</v>
      </c>
      <c r="B127" s="14" t="s">
        <v>185</v>
      </c>
      <c r="C127" s="9" t="s">
        <v>142</v>
      </c>
      <c r="D127" s="13" t="s">
        <v>184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 t="s">
        <v>63</v>
      </c>
      <c r="U127" s="11">
        <v>89</v>
      </c>
      <c r="V127" s="10">
        <v>0</v>
      </c>
      <c r="W127" s="10">
        <v>89</v>
      </c>
      <c r="X127" s="10">
        <v>11180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hidden="1" customHeight="1" x14ac:dyDescent="0.45">
      <c r="A128" s="3">
        <v>45741</v>
      </c>
      <c r="B128" s="14" t="s">
        <v>262</v>
      </c>
      <c r="C128" s="9" t="s">
        <v>108</v>
      </c>
      <c r="D128" s="13" t="s">
        <v>261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133</v>
      </c>
      <c r="U128" s="11">
        <v>4000</v>
      </c>
      <c r="V128" s="10">
        <v>3857</v>
      </c>
      <c r="W128" s="10">
        <v>143</v>
      </c>
      <c r="X128" s="10">
        <v>4200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133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265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7.75" hidden="1" customHeight="1" x14ac:dyDescent="0.45">
      <c r="A129" s="3">
        <v>45720</v>
      </c>
      <c r="B129" s="14" t="s">
        <v>129</v>
      </c>
      <c r="C129" s="9" t="s">
        <v>108</v>
      </c>
      <c r="D129" s="13" t="s">
        <v>219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133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116</v>
      </c>
      <c r="AH129" s="1" t="s">
        <v>75</v>
      </c>
      <c r="AI129" s="1">
        <v>4</v>
      </c>
      <c r="AJ129" s="3" t="s">
        <v>133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hidden="1" customHeight="1" x14ac:dyDescent="0.45">
      <c r="A130" s="3">
        <v>45720</v>
      </c>
      <c r="B130" s="14" t="s">
        <v>129</v>
      </c>
      <c r="C130" s="9" t="s">
        <v>108</v>
      </c>
      <c r="D130" s="13" t="s">
        <v>233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133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75</v>
      </c>
      <c r="AI130" s="1">
        <v>4</v>
      </c>
      <c r="AJ130" s="3" t="s">
        <v>133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hidden="1" customHeight="1" x14ac:dyDescent="0.45">
      <c r="A131" s="3">
        <v>45541</v>
      </c>
      <c r="B131" s="14" t="s">
        <v>189</v>
      </c>
      <c r="C131" s="9" t="s">
        <v>108</v>
      </c>
      <c r="D131" s="13" t="s">
        <v>190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133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191</v>
      </c>
      <c r="AG131" s="1" t="s">
        <v>61</v>
      </c>
      <c r="AH131" s="1" t="s">
        <v>75</v>
      </c>
      <c r="AI131" s="1">
        <v>4</v>
      </c>
      <c r="AJ131" s="3" t="s">
        <v>133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236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hidden="1" customHeight="1" x14ac:dyDescent="0.45">
      <c r="A132" s="3">
        <v>45581</v>
      </c>
      <c r="B132" s="14" t="s">
        <v>195</v>
      </c>
      <c r="C132" s="9" t="s">
        <v>108</v>
      </c>
      <c r="D132" s="13" t="s">
        <v>196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133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75</v>
      </c>
      <c r="AI132" s="1">
        <v>4</v>
      </c>
      <c r="AJ132" s="3" t="s">
        <v>133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hidden="1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365678.72000000009</v>
      </c>
      <c r="AB133" s="8">
        <v>76866.12000000001</v>
      </c>
      <c r="AC133" s="8">
        <v>288812.60000000003</v>
      </c>
      <c r="AD133" s="8">
        <v>20200.62</v>
      </c>
      <c r="AE133" s="8">
        <v>345478.10000000009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hidden="1" customHeight="1" x14ac:dyDescent="0.45">
      <c r="A134" s="3" t="s">
        <v>136</v>
      </c>
      <c r="B134" s="14" t="s">
        <v>136</v>
      </c>
      <c r="C134" s="9" t="s">
        <v>305</v>
      </c>
      <c r="D134" s="13" t="s">
        <v>61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100000</v>
      </c>
      <c r="V134" s="10">
        <v>0</v>
      </c>
      <c r="W134" s="10">
        <v>100000</v>
      </c>
      <c r="X134" s="10">
        <v>0</v>
      </c>
      <c r="Y134" s="10">
        <v>105000</v>
      </c>
      <c r="Z134" s="9" t="s">
        <v>306</v>
      </c>
      <c r="AA134" s="8">
        <v>113157.00000000001</v>
      </c>
      <c r="AB134" s="8">
        <v>0</v>
      </c>
      <c r="AC134" s="8">
        <v>113157.00000000001</v>
      </c>
      <c r="AD134" s="8">
        <v>0</v>
      </c>
      <c r="AE134" s="8">
        <v>0</v>
      </c>
      <c r="AF134" s="8">
        <v>0</v>
      </c>
      <c r="AG134" s="1" t="s">
        <v>120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307</v>
      </c>
      <c r="BD134" s="56">
        <v>8914.2570000000014</v>
      </c>
    </row>
    <row r="135" spans="1:56" ht="27.75" hidden="1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82</v>
      </c>
      <c r="J135" s="9" t="s">
        <v>78</v>
      </c>
      <c r="K135" s="9">
        <v>2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306</v>
      </c>
      <c r="AA135" s="8">
        <v>113157.00000000001</v>
      </c>
      <c r="AB135" s="8">
        <v>0</v>
      </c>
      <c r="AC135" s="8">
        <v>113157.00000000001</v>
      </c>
      <c r="AD135" s="8">
        <v>0</v>
      </c>
      <c r="AE135" s="8">
        <v>0</v>
      </c>
      <c r="AF135" s="8" t="s">
        <v>58</v>
      </c>
      <c r="AG135" s="1" t="s">
        <v>117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308</v>
      </c>
      <c r="BD135" s="56">
        <v>0</v>
      </c>
    </row>
    <row r="136" spans="1:56" ht="27.75" customHeight="1" x14ac:dyDescent="0.45">
      <c r="A136" s="3">
        <v>45857</v>
      </c>
      <c r="B136" s="14" t="s">
        <v>384</v>
      </c>
      <c r="C136" s="9" t="s">
        <v>142</v>
      </c>
      <c r="D136" s="13" t="s">
        <v>302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205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109</v>
      </c>
      <c r="T136" s="12">
        <v>45872</v>
      </c>
      <c r="U136" s="11">
        <v>72480</v>
      </c>
      <c r="V136" s="10">
        <v>37000</v>
      </c>
      <c r="W136" s="10">
        <v>35480</v>
      </c>
      <c r="X136" s="10">
        <v>56093</v>
      </c>
      <c r="Y136" s="10">
        <v>17206.350000000002</v>
      </c>
      <c r="Z136" s="9" t="s">
        <v>81</v>
      </c>
      <c r="AA136" s="8">
        <v>18027.953212500004</v>
      </c>
      <c r="AB136" s="8">
        <v>18027.953212500004</v>
      </c>
      <c r="AC136" s="8">
        <v>0</v>
      </c>
      <c r="AD136" s="8">
        <v>0</v>
      </c>
      <c r="AE136" s="8">
        <v>0</v>
      </c>
      <c r="AF136" s="8" t="s">
        <v>220</v>
      </c>
      <c r="AG136" s="1" t="s">
        <v>117</v>
      </c>
      <c r="AH136" s="1" t="s">
        <v>74</v>
      </c>
      <c r="AI136" s="1">
        <v>2</v>
      </c>
      <c r="AJ136" s="3">
        <v>45872</v>
      </c>
      <c r="AK136" s="3">
        <v>0</v>
      </c>
      <c r="AL136" s="3">
        <v>45863</v>
      </c>
      <c r="AM136" s="3">
        <v>45870</v>
      </c>
      <c r="AN136" s="3">
        <v>45871</v>
      </c>
      <c r="AO136" s="3">
        <v>45871</v>
      </c>
      <c r="AP136" s="3">
        <v>45867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390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45857</v>
      </c>
      <c r="B137" s="14" t="s">
        <v>383</v>
      </c>
      <c r="C137" s="9" t="s">
        <v>142</v>
      </c>
      <c r="D137" s="13" t="s">
        <v>301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45872</v>
      </c>
      <c r="U137" s="11">
        <v>2960</v>
      </c>
      <c r="V137" s="10">
        <v>0</v>
      </c>
      <c r="W137" s="10">
        <v>2960</v>
      </c>
      <c r="X137" s="10">
        <v>0</v>
      </c>
      <c r="Y137" s="10">
        <v>3108</v>
      </c>
      <c r="Z137" s="9" t="s">
        <v>81</v>
      </c>
      <c r="AA137" s="8">
        <v>3101.34</v>
      </c>
      <c r="AB137" s="8">
        <v>3101.34</v>
      </c>
      <c r="AC137" s="8">
        <v>0</v>
      </c>
      <c r="AD137" s="8">
        <v>0</v>
      </c>
      <c r="AE137" s="8">
        <v>0</v>
      </c>
      <c r="AF137" s="8" t="s">
        <v>220</v>
      </c>
      <c r="AG137" s="1" t="s">
        <v>117</v>
      </c>
      <c r="AH137" s="1" t="s">
        <v>74</v>
      </c>
      <c r="AI137" s="1">
        <v>2</v>
      </c>
      <c r="AJ137" s="3">
        <v>45872</v>
      </c>
      <c r="AK137" s="3">
        <v>0</v>
      </c>
      <c r="AL137" s="3">
        <v>45863</v>
      </c>
      <c r="AM137" s="3">
        <v>45870</v>
      </c>
      <c r="AN137" s="3">
        <v>45871</v>
      </c>
      <c r="AO137" s="3">
        <v>45871</v>
      </c>
      <c r="AP137" s="3">
        <v>45867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389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45862</v>
      </c>
      <c r="B138" s="14" t="s">
        <v>431</v>
      </c>
      <c r="C138" s="9" t="s">
        <v>85</v>
      </c>
      <c r="D138" s="13" t="s">
        <v>417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198</v>
      </c>
      <c r="T138" s="12">
        <v>45889</v>
      </c>
      <c r="U138" s="11">
        <v>124000</v>
      </c>
      <c r="V138" s="10">
        <v>0</v>
      </c>
      <c r="W138" s="10">
        <v>124000</v>
      </c>
      <c r="X138" s="10">
        <v>0</v>
      </c>
      <c r="Y138" s="10">
        <v>130200</v>
      </c>
      <c r="Z138" s="9" t="s">
        <v>81</v>
      </c>
      <c r="AA138" s="8">
        <v>133385.56000000003</v>
      </c>
      <c r="AB138" s="8">
        <v>62047</v>
      </c>
      <c r="AC138" s="8">
        <v>71338.560000000027</v>
      </c>
      <c r="AD138" s="8">
        <v>0</v>
      </c>
      <c r="AE138" s="8">
        <v>0</v>
      </c>
      <c r="AF138" s="8" t="s">
        <v>323</v>
      </c>
      <c r="AG138" s="1" t="s">
        <v>117</v>
      </c>
      <c r="AH138" s="1" t="s">
        <v>74</v>
      </c>
      <c r="AI138" s="1">
        <v>2</v>
      </c>
      <c r="AJ138" s="3">
        <v>45889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5453.4365866666685</v>
      </c>
    </row>
    <row r="139" spans="1:56" ht="27.75" customHeight="1" x14ac:dyDescent="0.45">
      <c r="A139" s="3">
        <v>45862</v>
      </c>
      <c r="B139" s="14" t="s">
        <v>432</v>
      </c>
      <c r="C139" s="9" t="s">
        <v>85</v>
      </c>
      <c r="D139" s="13" t="s">
        <v>322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198</v>
      </c>
      <c r="T139" s="12">
        <v>45889</v>
      </c>
      <c r="U139" s="11">
        <v>28000</v>
      </c>
      <c r="V139" s="10">
        <v>0</v>
      </c>
      <c r="W139" s="10">
        <v>28000</v>
      </c>
      <c r="X139" s="10">
        <v>0</v>
      </c>
      <c r="Y139" s="10">
        <v>29400</v>
      </c>
      <c r="Z139" s="9" t="s">
        <v>81</v>
      </c>
      <c r="AA139" s="8">
        <v>30119.320000000003</v>
      </c>
      <c r="AB139" s="8">
        <v>0</v>
      </c>
      <c r="AC139" s="8">
        <v>30119.320000000003</v>
      </c>
      <c r="AD139" s="8">
        <v>0</v>
      </c>
      <c r="AE139" s="8">
        <v>0</v>
      </c>
      <c r="AF139" s="8" t="s">
        <v>323</v>
      </c>
      <c r="AG139" s="1" t="s">
        <v>117</v>
      </c>
      <c r="AH139" s="1" t="s">
        <v>74</v>
      </c>
      <c r="AI139" s="1">
        <v>2</v>
      </c>
      <c r="AJ139" s="3">
        <v>45889</v>
      </c>
      <c r="AK139" s="3">
        <v>0</v>
      </c>
      <c r="AL139" s="3">
        <v>45880</v>
      </c>
      <c r="AM139" s="3">
        <v>45887</v>
      </c>
      <c r="AN139" s="3">
        <v>45888</v>
      </c>
      <c r="AO139" s="3">
        <v>45888</v>
      </c>
      <c r="AP139" s="3">
        <v>45884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2302.4546844444449</v>
      </c>
    </row>
    <row r="140" spans="1:56" ht="27.75" customHeight="1" x14ac:dyDescent="0.45">
      <c r="A140" s="3">
        <v>45862</v>
      </c>
      <c r="B140" s="14" t="s">
        <v>433</v>
      </c>
      <c r="C140" s="9" t="s">
        <v>85</v>
      </c>
      <c r="D140" s="13" t="s">
        <v>418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198</v>
      </c>
      <c r="T140" s="12">
        <v>45889</v>
      </c>
      <c r="U140" s="11">
        <v>7000</v>
      </c>
      <c r="V140" s="10">
        <v>0</v>
      </c>
      <c r="W140" s="10">
        <v>7000</v>
      </c>
      <c r="X140" s="10">
        <v>0</v>
      </c>
      <c r="Y140" s="10">
        <v>7350</v>
      </c>
      <c r="Z140" s="9" t="s">
        <v>81</v>
      </c>
      <c r="AA140" s="8">
        <v>7529.8300000000008</v>
      </c>
      <c r="AB140" s="8">
        <v>0</v>
      </c>
      <c r="AC140" s="8">
        <v>7529.8300000000008</v>
      </c>
      <c r="AD140" s="8">
        <v>0</v>
      </c>
      <c r="AE140" s="8">
        <v>0</v>
      </c>
      <c r="AF140" s="8" t="s">
        <v>323</v>
      </c>
      <c r="AG140" s="1" t="s">
        <v>117</v>
      </c>
      <c r="AH140" s="1" t="s">
        <v>74</v>
      </c>
      <c r="AI140" s="1">
        <v>2</v>
      </c>
      <c r="AJ140" s="3">
        <v>45889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575.61367111111122</v>
      </c>
    </row>
    <row r="141" spans="1:56" ht="27.75" customHeight="1" x14ac:dyDescent="0.45">
      <c r="A141" s="3">
        <v>45862</v>
      </c>
      <c r="B141" s="14" t="s">
        <v>433</v>
      </c>
      <c r="C141" s="9" t="s">
        <v>85</v>
      </c>
      <c r="D141" s="13" t="s">
        <v>421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198</v>
      </c>
      <c r="T141" s="12">
        <v>45889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323</v>
      </c>
      <c r="AG141" s="1" t="s">
        <v>117</v>
      </c>
      <c r="AH141" s="1" t="s">
        <v>74</v>
      </c>
      <c r="AI141" s="1">
        <v>2</v>
      </c>
      <c r="AJ141" s="3">
        <v>45889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411.15262222222225</v>
      </c>
    </row>
    <row r="142" spans="1:56" ht="27.75" customHeight="1" x14ac:dyDescent="0.45">
      <c r="A142" s="3">
        <v>45862</v>
      </c>
      <c r="B142" s="14" t="s">
        <v>434</v>
      </c>
      <c r="C142" s="9" t="s">
        <v>85</v>
      </c>
      <c r="D142" s="13" t="s">
        <v>419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198</v>
      </c>
      <c r="T142" s="12">
        <v>45889</v>
      </c>
      <c r="U142" s="11">
        <v>7000</v>
      </c>
      <c r="V142" s="10">
        <v>0</v>
      </c>
      <c r="W142" s="10">
        <v>7000</v>
      </c>
      <c r="X142" s="10">
        <v>0</v>
      </c>
      <c r="Y142" s="10">
        <v>7350</v>
      </c>
      <c r="Z142" s="9" t="s">
        <v>81</v>
      </c>
      <c r="AA142" s="8">
        <v>7529.8300000000008</v>
      </c>
      <c r="AB142" s="8">
        <v>0</v>
      </c>
      <c r="AC142" s="8">
        <v>7529.8300000000008</v>
      </c>
      <c r="AD142" s="8">
        <v>0</v>
      </c>
      <c r="AE142" s="8">
        <v>0</v>
      </c>
      <c r="AF142" s="8" t="s">
        <v>323</v>
      </c>
      <c r="AG142" s="1" t="s">
        <v>117</v>
      </c>
      <c r="AH142" s="1" t="s">
        <v>74</v>
      </c>
      <c r="AI142" s="1">
        <v>2</v>
      </c>
      <c r="AJ142" s="3">
        <v>45889</v>
      </c>
      <c r="AK142" s="3">
        <v>0</v>
      </c>
      <c r="AL142" s="3">
        <v>45880</v>
      </c>
      <c r="AM142" s="3">
        <v>45887</v>
      </c>
      <c r="AN142" s="3">
        <v>45888</v>
      </c>
      <c r="AO142" s="3">
        <v>45888</v>
      </c>
      <c r="AP142" s="3">
        <v>45884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575.61367111111122</v>
      </c>
    </row>
    <row r="143" spans="1:56" ht="27.75" customHeight="1" x14ac:dyDescent="0.45">
      <c r="A143" s="3">
        <v>45862</v>
      </c>
      <c r="B143" s="14" t="s">
        <v>434</v>
      </c>
      <c r="C143" s="9" t="s">
        <v>85</v>
      </c>
      <c r="D143" s="13" t="s">
        <v>420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198</v>
      </c>
      <c r="T143" s="12">
        <v>45889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81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323</v>
      </c>
      <c r="AG143" s="1" t="s">
        <v>61</v>
      </c>
      <c r="AH143" s="1" t="s">
        <v>74</v>
      </c>
      <c r="AI143" s="1">
        <v>2</v>
      </c>
      <c r="AJ143" s="3">
        <v>45889</v>
      </c>
      <c r="AK143" s="3">
        <v>0</v>
      </c>
      <c r="AL143" s="3">
        <v>45880</v>
      </c>
      <c r="AM143" s="3">
        <v>45887</v>
      </c>
      <c r="AN143" s="3">
        <v>45888</v>
      </c>
      <c r="AO143" s="3">
        <v>45888</v>
      </c>
      <c r="AP143" s="3">
        <v>45884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1151.2273422222224</v>
      </c>
    </row>
    <row r="144" spans="1:56" ht="27.75" customHeight="1" x14ac:dyDescent="0.45">
      <c r="A144" s="3">
        <v>0</v>
      </c>
      <c r="B144" s="14" t="s">
        <v>467</v>
      </c>
      <c r="C144" s="9" t="s">
        <v>85</v>
      </c>
      <c r="D144" s="13" t="s">
        <v>445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198</v>
      </c>
      <c r="T144" s="12">
        <v>45894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273</v>
      </c>
      <c r="AG144" s="1" t="s">
        <v>116</v>
      </c>
      <c r="AH144" s="1" t="s">
        <v>74</v>
      </c>
      <c r="AI144" s="1">
        <v>2</v>
      </c>
      <c r="AJ144" s="3">
        <v>45894</v>
      </c>
      <c r="AK144" s="3">
        <v>0</v>
      </c>
      <c r="AL144" s="3">
        <v>45885</v>
      </c>
      <c r="AM144" s="3">
        <v>45892</v>
      </c>
      <c r="AN144" s="3">
        <v>45893</v>
      </c>
      <c r="AO144" s="3">
        <v>45893</v>
      </c>
      <c r="AP144" s="3">
        <v>45889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411.15262222222225</v>
      </c>
    </row>
    <row r="145" spans="1:56" ht="27.75" customHeight="1" x14ac:dyDescent="0.45">
      <c r="A145" s="3">
        <v>0</v>
      </c>
      <c r="B145" s="14" t="s">
        <v>467</v>
      </c>
      <c r="C145" s="9" t="s">
        <v>85</v>
      </c>
      <c r="D145" s="13" t="s">
        <v>446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198</v>
      </c>
      <c r="T145" s="12">
        <v>45894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273</v>
      </c>
      <c r="AG145" s="1" t="s">
        <v>116</v>
      </c>
      <c r="AH145" s="1" t="s">
        <v>74</v>
      </c>
      <c r="AI145" s="1">
        <v>2</v>
      </c>
      <c r="AJ145" s="3">
        <v>45894</v>
      </c>
      <c r="AK145" s="3">
        <v>0</v>
      </c>
      <c r="AL145" s="3">
        <v>45885</v>
      </c>
      <c r="AM145" s="3">
        <v>45892</v>
      </c>
      <c r="AN145" s="3">
        <v>45893</v>
      </c>
      <c r="AO145" s="3">
        <v>45893</v>
      </c>
      <c r="AP145" s="3">
        <v>45889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1644.610488888889</v>
      </c>
    </row>
    <row r="146" spans="1:56" ht="27.75" customHeight="1" x14ac:dyDescent="0.45">
      <c r="A146" s="3" t="s">
        <v>136</v>
      </c>
      <c r="B146" s="14" t="s">
        <v>136</v>
      </c>
      <c r="C146" s="9" t="s">
        <v>142</v>
      </c>
      <c r="D146" s="13" t="s">
        <v>61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205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109</v>
      </c>
      <c r="T146" s="12">
        <v>45899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81</v>
      </c>
      <c r="AA146" s="8">
        <v>209550.00000000003</v>
      </c>
      <c r="AB146" s="8">
        <v>0</v>
      </c>
      <c r="AC146" s="8">
        <v>209550.00000000003</v>
      </c>
      <c r="AD146" s="8">
        <v>0</v>
      </c>
      <c r="AE146" s="8">
        <v>0</v>
      </c>
      <c r="AF146" s="8" t="s">
        <v>220</v>
      </c>
      <c r="AG146" s="1" t="s">
        <v>116</v>
      </c>
      <c r="AH146" s="1" t="s">
        <v>74</v>
      </c>
      <c r="AI146" s="1">
        <v>2</v>
      </c>
      <c r="AJ146" s="3">
        <v>45899</v>
      </c>
      <c r="AK146" s="3">
        <v>0</v>
      </c>
      <c r="AL146" s="3">
        <v>45890</v>
      </c>
      <c r="AM146" s="3">
        <v>45897</v>
      </c>
      <c r="AN146" s="3">
        <v>45898</v>
      </c>
      <c r="AO146" s="3">
        <v>45898</v>
      </c>
      <c r="AP146" s="3">
        <v>45894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16018.933333333336</v>
      </c>
    </row>
    <row r="147" spans="1:56" ht="27.75" hidden="1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37</v>
      </c>
      <c r="G147" s="9">
        <v>0</v>
      </c>
      <c r="H147" s="9">
        <v>0</v>
      </c>
      <c r="I147" s="9">
        <v>80</v>
      </c>
      <c r="J147" s="9" t="s">
        <v>57</v>
      </c>
      <c r="K147" s="9">
        <v>3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81</v>
      </c>
      <c r="AA147" s="8">
        <v>456574.19321250007</v>
      </c>
      <c r="AB147" s="8">
        <v>83176.293212500008</v>
      </c>
      <c r="AC147" s="8">
        <v>373397.9</v>
      </c>
      <c r="AD147" s="8">
        <v>0</v>
      </c>
      <c r="AE147" s="8">
        <v>0</v>
      </c>
      <c r="AF147" s="8" t="s">
        <v>58</v>
      </c>
      <c r="AG147" s="1" t="s">
        <v>116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45">
      <c r="A148" s="3">
        <v>45867</v>
      </c>
      <c r="B148" s="14" t="s">
        <v>437</v>
      </c>
      <c r="C148" s="9" t="s">
        <v>411</v>
      </c>
      <c r="D148" s="13" t="s">
        <v>438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>
        <v>45874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3761</v>
      </c>
      <c r="AE148" s="8">
        <v>1617.4500000000007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45874</v>
      </c>
      <c r="AK148" s="3">
        <v>45870</v>
      </c>
      <c r="AL148" s="3">
        <v>45864</v>
      </c>
      <c r="AM148" s="3">
        <v>45871</v>
      </c>
      <c r="AN148" s="3">
        <v>45872</v>
      </c>
      <c r="AO148" s="3">
        <v>45872</v>
      </c>
      <c r="AP148" s="3">
        <v>45869</v>
      </c>
      <c r="AQ148" s="3">
        <v>45873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45867</v>
      </c>
      <c r="B149" s="14" t="s">
        <v>437</v>
      </c>
      <c r="C149" s="9" t="s">
        <v>411</v>
      </c>
      <c r="D149" s="13" t="s">
        <v>439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45874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45874</v>
      </c>
      <c r="AK149" s="3">
        <v>45870</v>
      </c>
      <c r="AL149" s="3">
        <v>45864</v>
      </c>
      <c r="AM149" s="3">
        <v>45871</v>
      </c>
      <c r="AN149" s="3">
        <v>45872</v>
      </c>
      <c r="AO149" s="3">
        <v>45872</v>
      </c>
      <c r="AP149" s="3">
        <v>45869</v>
      </c>
      <c r="AQ149" s="3">
        <v>45873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45867</v>
      </c>
      <c r="B150" s="14" t="s">
        <v>440</v>
      </c>
      <c r="C150" s="9" t="s">
        <v>325</v>
      </c>
      <c r="D150" s="13" t="s">
        <v>441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71</v>
      </c>
      <c r="T150" s="12">
        <v>45874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45874</v>
      </c>
      <c r="AK150" s="3">
        <v>45870</v>
      </c>
      <c r="AL150" s="3">
        <v>45864</v>
      </c>
      <c r="AM150" s="3">
        <v>45871</v>
      </c>
      <c r="AN150" s="3">
        <v>45872</v>
      </c>
      <c r="AO150" s="3">
        <v>45872</v>
      </c>
      <c r="AP150" s="3">
        <v>45869</v>
      </c>
      <c r="AQ150" s="3">
        <v>45873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45860</v>
      </c>
      <c r="B151" s="14" t="s">
        <v>410</v>
      </c>
      <c r="C151" s="9" t="s">
        <v>411</v>
      </c>
      <c r="D151" s="13" t="s">
        <v>412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18.345294922239994</v>
      </c>
      <c r="Q151" s="10">
        <v>0</v>
      </c>
      <c r="R151" s="10">
        <v>18.345294922239994</v>
      </c>
      <c r="S151" s="9" t="s">
        <v>71</v>
      </c>
      <c r="T151" s="12">
        <v>45870</v>
      </c>
      <c r="U151" s="11">
        <v>7000</v>
      </c>
      <c r="V151" s="10">
        <v>6155</v>
      </c>
      <c r="W151" s="10">
        <v>845</v>
      </c>
      <c r="X151" s="10">
        <v>10500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45870</v>
      </c>
      <c r="AK151" s="3">
        <v>45866</v>
      </c>
      <c r="AL151" s="3">
        <v>45860</v>
      </c>
      <c r="AM151" s="3">
        <v>45867</v>
      </c>
      <c r="AN151" s="3">
        <v>45868</v>
      </c>
      <c r="AO151" s="3">
        <v>45868</v>
      </c>
      <c r="AP151" s="3">
        <v>45865</v>
      </c>
      <c r="AQ151" s="3">
        <v>45869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447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45860</v>
      </c>
      <c r="B152" s="14" t="s">
        <v>410</v>
      </c>
      <c r="C152" s="9" t="s">
        <v>411</v>
      </c>
      <c r="D152" s="13" t="s">
        <v>413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71</v>
      </c>
      <c r="T152" s="12">
        <v>45870</v>
      </c>
      <c r="U152" s="11">
        <v>5000</v>
      </c>
      <c r="V152" s="10">
        <v>5270</v>
      </c>
      <c r="W152" s="10">
        <v>0</v>
      </c>
      <c r="X152" s="10">
        <v>5400</v>
      </c>
      <c r="Y152" s="10">
        <v>0</v>
      </c>
      <c r="Z152" s="9" t="s">
        <v>121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45870</v>
      </c>
      <c r="AK152" s="3">
        <v>45866</v>
      </c>
      <c r="AL152" s="3">
        <v>45860</v>
      </c>
      <c r="AM152" s="3">
        <v>45867</v>
      </c>
      <c r="AN152" s="3">
        <v>45868</v>
      </c>
      <c r="AO152" s="3">
        <v>45868</v>
      </c>
      <c r="AP152" s="3">
        <v>45865</v>
      </c>
      <c r="AQ152" s="3">
        <v>45869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447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45860</v>
      </c>
      <c r="B153" s="14" t="s">
        <v>414</v>
      </c>
      <c r="C153" s="9" t="s">
        <v>411</v>
      </c>
      <c r="D153" s="13" t="s">
        <v>415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97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3.799321433599999</v>
      </c>
      <c r="Q153" s="10">
        <v>0</v>
      </c>
      <c r="R153" s="10">
        <v>3.799321433599999</v>
      </c>
      <c r="S153" s="9" t="s">
        <v>71</v>
      </c>
      <c r="T153" s="12">
        <v>45870</v>
      </c>
      <c r="U153" s="11">
        <v>5000</v>
      </c>
      <c r="V153" s="10">
        <v>4825</v>
      </c>
      <c r="W153" s="10">
        <v>175</v>
      </c>
      <c r="X153" s="10">
        <v>5400</v>
      </c>
      <c r="Y153" s="10">
        <v>0</v>
      </c>
      <c r="Z153" s="9" t="s">
        <v>121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45870</v>
      </c>
      <c r="AK153" s="3">
        <v>45866</v>
      </c>
      <c r="AL153" s="3">
        <v>45860</v>
      </c>
      <c r="AM153" s="3">
        <v>45867</v>
      </c>
      <c r="AN153" s="3">
        <v>45868</v>
      </c>
      <c r="AO153" s="3">
        <v>45868</v>
      </c>
      <c r="AP153" s="3">
        <v>45865</v>
      </c>
      <c r="AQ153" s="3">
        <v>45869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447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45869</v>
      </c>
      <c r="B154" s="14" t="s">
        <v>468</v>
      </c>
      <c r="C154" s="9" t="s">
        <v>112</v>
      </c>
      <c r="D154" s="13" t="s">
        <v>448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45877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45877</v>
      </c>
      <c r="AK154" s="3">
        <v>45873</v>
      </c>
      <c r="AL154" s="3">
        <v>45867</v>
      </c>
      <c r="AM154" s="3">
        <v>45874</v>
      </c>
      <c r="AN154" s="3">
        <v>45875</v>
      </c>
      <c r="AO154" s="3">
        <v>45875</v>
      </c>
      <c r="AP154" s="3">
        <v>45872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449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45869</v>
      </c>
      <c r="B155" s="14" t="s">
        <v>468</v>
      </c>
      <c r="C155" s="9" t="s">
        <v>112</v>
      </c>
      <c r="D155" s="13" t="s">
        <v>450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45877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121</v>
      </c>
      <c r="AA155" s="8">
        <v>5378.4500000000007</v>
      </c>
      <c r="AB155" s="8">
        <v>5378.4500000000007</v>
      </c>
      <c r="AC155" s="8">
        <v>0</v>
      </c>
      <c r="AD155" s="8">
        <v>0</v>
      </c>
      <c r="AE155" s="8">
        <v>5378.4500000000007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45877</v>
      </c>
      <c r="AK155" s="3">
        <v>45873</v>
      </c>
      <c r="AL155" s="3">
        <v>45867</v>
      </c>
      <c r="AM155" s="3">
        <v>45874</v>
      </c>
      <c r="AN155" s="3">
        <v>45875</v>
      </c>
      <c r="AO155" s="3">
        <v>45875</v>
      </c>
      <c r="AP155" s="3">
        <v>45872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449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>
        <v>45869</v>
      </c>
      <c r="B156" s="14" t="s">
        <v>468</v>
      </c>
      <c r="C156" s="9" t="s">
        <v>112</v>
      </c>
      <c r="D156" s="13" t="s">
        <v>451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45877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5378.4500000000007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45877</v>
      </c>
      <c r="AK156" s="3">
        <v>45873</v>
      </c>
      <c r="AL156" s="3">
        <v>45867</v>
      </c>
      <c r="AM156" s="3">
        <v>45874</v>
      </c>
      <c r="AN156" s="3">
        <v>45875</v>
      </c>
      <c r="AO156" s="3">
        <v>45875</v>
      </c>
      <c r="AP156" s="3">
        <v>45872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449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45869</v>
      </c>
      <c r="B157" s="14" t="s">
        <v>468</v>
      </c>
      <c r="C157" s="9" t="s">
        <v>112</v>
      </c>
      <c r="D157" s="13" t="s">
        <v>452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45877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121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5378.4500000000007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45877</v>
      </c>
      <c r="AK157" s="3">
        <v>45873</v>
      </c>
      <c r="AL157" s="3">
        <v>45867</v>
      </c>
      <c r="AM157" s="3">
        <v>45874</v>
      </c>
      <c r="AN157" s="3">
        <v>45875</v>
      </c>
      <c r="AO157" s="3">
        <v>45875</v>
      </c>
      <c r="AP157" s="3">
        <v>45872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449</v>
      </c>
      <c r="AZ157" s="2">
        <v>0</v>
      </c>
      <c r="BA157" s="2">
        <v>0</v>
      </c>
      <c r="BB157" s="2">
        <v>0</v>
      </c>
      <c r="BC157" s="1" t="s">
        <v>122</v>
      </c>
      <c r="BD157" s="56">
        <v>0</v>
      </c>
    </row>
    <row r="158" spans="1:56" ht="27.75" customHeight="1" x14ac:dyDescent="0.45">
      <c r="A158" s="3">
        <v>45869</v>
      </c>
      <c r="B158" s="14" t="s">
        <v>468</v>
      </c>
      <c r="C158" s="9" t="s">
        <v>112</v>
      </c>
      <c r="D158" s="13" t="s">
        <v>453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45877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121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10756.900000000001</v>
      </c>
      <c r="AF158" s="8">
        <v>0</v>
      </c>
      <c r="AG158" s="1" t="s">
        <v>117</v>
      </c>
      <c r="AH158" s="1" t="s">
        <v>68</v>
      </c>
      <c r="AI158" s="1">
        <v>4</v>
      </c>
      <c r="AJ158" s="3">
        <v>45877</v>
      </c>
      <c r="AK158" s="3">
        <v>45873</v>
      </c>
      <c r="AL158" s="3">
        <v>45867</v>
      </c>
      <c r="AM158" s="3">
        <v>45874</v>
      </c>
      <c r="AN158" s="3">
        <v>45875</v>
      </c>
      <c r="AO158" s="3">
        <v>45875</v>
      </c>
      <c r="AP158" s="3">
        <v>45872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449</v>
      </c>
      <c r="AZ158" s="2">
        <v>0</v>
      </c>
      <c r="BA158" s="2">
        <v>0</v>
      </c>
      <c r="BB158" s="2">
        <v>0</v>
      </c>
      <c r="BC158" s="1" t="s">
        <v>122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411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868.41632767999988</v>
      </c>
      <c r="Q159" s="10">
        <v>0</v>
      </c>
      <c r="R159" s="10">
        <v>868.41632767999988</v>
      </c>
      <c r="S159" s="9" t="s">
        <v>71</v>
      </c>
      <c r="T159" s="12">
        <v>45899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121</v>
      </c>
      <c r="AA159" s="8">
        <v>43027.600000000006</v>
      </c>
      <c r="AB159" s="8">
        <v>43027.600000000006</v>
      </c>
      <c r="AC159" s="8">
        <v>0</v>
      </c>
      <c r="AD159" s="8">
        <v>0</v>
      </c>
      <c r="AE159" s="8">
        <v>43027.600000000006</v>
      </c>
      <c r="AF159" s="8">
        <v>0</v>
      </c>
      <c r="AG159" s="1" t="s">
        <v>117</v>
      </c>
      <c r="AH159" s="1" t="s">
        <v>68</v>
      </c>
      <c r="AI159" s="1">
        <v>4</v>
      </c>
      <c r="AJ159" s="3">
        <v>45899</v>
      </c>
      <c r="AK159" s="3">
        <v>45895</v>
      </c>
      <c r="AL159" s="3">
        <v>45889</v>
      </c>
      <c r="AM159" s="3">
        <v>45896</v>
      </c>
      <c r="AN159" s="3">
        <v>45897</v>
      </c>
      <c r="AO159" s="3">
        <v>45897</v>
      </c>
      <c r="AP159" s="3">
        <v>45894</v>
      </c>
      <c r="AQ159" s="3">
        <v>45898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112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45899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121</v>
      </c>
      <c r="AA160" s="8">
        <v>107569.00000000001</v>
      </c>
      <c r="AB160" s="8">
        <v>107569.00000000001</v>
      </c>
      <c r="AC160" s="8">
        <v>0</v>
      </c>
      <c r="AD160" s="8">
        <v>0</v>
      </c>
      <c r="AE160" s="8">
        <v>107569.00000000001</v>
      </c>
      <c r="AF160" s="8">
        <v>0</v>
      </c>
      <c r="AG160" s="1" t="s">
        <v>117</v>
      </c>
      <c r="AH160" s="1" t="s">
        <v>68</v>
      </c>
      <c r="AI160" s="1">
        <v>4</v>
      </c>
      <c r="AJ160" s="3">
        <v>45899</v>
      </c>
      <c r="AK160" s="3">
        <v>45895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10756.900000000001</v>
      </c>
      <c r="AF161" s="8">
        <v>0</v>
      </c>
      <c r="AG161" s="1" t="s">
        <v>117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0</v>
      </c>
    </row>
    <row r="162" spans="1:56" ht="27.75" hidden="1" customHeight="1" x14ac:dyDescent="0.45">
      <c r="A162" s="3">
        <v>45854</v>
      </c>
      <c r="B162" s="14" t="s">
        <v>368</v>
      </c>
      <c r="C162" s="9" t="s">
        <v>79</v>
      </c>
      <c r="D162" s="13" t="s">
        <v>369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121</v>
      </c>
      <c r="AA162" s="8">
        <v>3310.89</v>
      </c>
      <c r="AB162" s="8">
        <v>3310.89</v>
      </c>
      <c r="AC162" s="8">
        <v>0</v>
      </c>
      <c r="AD162" s="8">
        <v>0</v>
      </c>
      <c r="AE162" s="8">
        <v>3310.89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0</v>
      </c>
    </row>
    <row r="163" spans="1:56" ht="27.75" hidden="1" customHeight="1" x14ac:dyDescent="0.45">
      <c r="A163" s="3">
        <v>45854</v>
      </c>
      <c r="B163" s="14" t="s">
        <v>370</v>
      </c>
      <c r="C163" s="9" t="s">
        <v>79</v>
      </c>
      <c r="D163" s="13" t="s">
        <v>371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 t="s">
        <v>63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121</v>
      </c>
      <c r="AA163" s="8">
        <v>3310.89</v>
      </c>
      <c r="AB163" s="8">
        <v>3310.89</v>
      </c>
      <c r="AC163" s="8">
        <v>0</v>
      </c>
      <c r="AD163" s="8">
        <v>0</v>
      </c>
      <c r="AE163" s="8">
        <v>3310.89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0</v>
      </c>
    </row>
    <row r="164" spans="1:56" ht="27.75" hidden="1" customHeight="1" x14ac:dyDescent="0.45">
      <c r="A164" s="3">
        <v>45826</v>
      </c>
      <c r="B164" s="14" t="s">
        <v>310</v>
      </c>
      <c r="C164" s="9" t="s">
        <v>108</v>
      </c>
      <c r="D164" s="13" t="s">
        <v>292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163.47937368575995</v>
      </c>
      <c r="Q164" s="10">
        <v>0</v>
      </c>
      <c r="R164" s="10">
        <v>163.47937368575995</v>
      </c>
      <c r="S164" s="9" t="s">
        <v>67</v>
      </c>
      <c r="T164" s="12" t="s">
        <v>63</v>
      </c>
      <c r="U164" s="11">
        <v>8000</v>
      </c>
      <c r="V164" s="10">
        <v>470</v>
      </c>
      <c r="W164" s="10">
        <v>7530</v>
      </c>
      <c r="X164" s="10">
        <v>0</v>
      </c>
      <c r="Y164" s="10">
        <v>7906.5</v>
      </c>
      <c r="Z164" s="9" t="s">
        <v>121</v>
      </c>
      <c r="AA164" s="8">
        <v>8310.3338999999996</v>
      </c>
      <c r="AB164" s="8">
        <v>0</v>
      </c>
      <c r="AC164" s="8">
        <v>8310.3338999999996</v>
      </c>
      <c r="AD164" s="8">
        <v>0</v>
      </c>
      <c r="AE164" s="8">
        <v>8310.3338999999996</v>
      </c>
      <c r="AF164" s="8">
        <v>0</v>
      </c>
      <c r="AG164" s="1" t="s">
        <v>117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122</v>
      </c>
      <c r="BD164" s="56">
        <v>597.62381186199991</v>
      </c>
    </row>
    <row r="165" spans="1:56" ht="27.75" hidden="1" customHeight="1" x14ac:dyDescent="0.45">
      <c r="A165" s="3">
        <v>45628</v>
      </c>
      <c r="B165" s="14" t="s">
        <v>209</v>
      </c>
      <c r="C165" s="9" t="s">
        <v>110</v>
      </c>
      <c r="D165" s="13" t="s">
        <v>147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8000</v>
      </c>
      <c r="V165" s="10">
        <v>0</v>
      </c>
      <c r="W165" s="10">
        <v>8000</v>
      </c>
      <c r="X165" s="10">
        <v>0</v>
      </c>
      <c r="Y165" s="10">
        <v>8400</v>
      </c>
      <c r="Z165" s="9" t="s">
        <v>121</v>
      </c>
      <c r="AA165" s="8">
        <v>8605.52</v>
      </c>
      <c r="AB165" s="8">
        <v>0</v>
      </c>
      <c r="AC165" s="8">
        <v>8605.52</v>
      </c>
      <c r="AD165" s="8">
        <v>0</v>
      </c>
      <c r="AE165" s="8">
        <v>8605.52</v>
      </c>
      <c r="AF165" s="8">
        <v>0</v>
      </c>
      <c r="AG165" s="1" t="s">
        <v>61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230</v>
      </c>
      <c r="AZ165" s="2">
        <v>0</v>
      </c>
      <c r="BA165" s="2">
        <v>0</v>
      </c>
      <c r="BB165" s="2">
        <v>0</v>
      </c>
      <c r="BC165" s="1" t="s">
        <v>122</v>
      </c>
      <c r="BD165" s="56">
        <v>618.85162826666658</v>
      </c>
    </row>
    <row r="166" spans="1:56" ht="27.75" hidden="1" customHeight="1" x14ac:dyDescent="0.45">
      <c r="A166" s="3">
        <v>45631</v>
      </c>
      <c r="B166" s="14" t="s">
        <v>212</v>
      </c>
      <c r="C166" s="9" t="s">
        <v>110</v>
      </c>
      <c r="D166" s="13" t="s">
        <v>147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121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117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231</v>
      </c>
      <c r="AZ166" s="2">
        <v>0</v>
      </c>
      <c r="BA166" s="2">
        <v>0</v>
      </c>
      <c r="BB166" s="2">
        <v>0</v>
      </c>
      <c r="BC166" s="1" t="s">
        <v>122</v>
      </c>
      <c r="BD166" s="56">
        <v>1237.7032565333332</v>
      </c>
    </row>
    <row r="167" spans="1:56" ht="27.75" hidden="1" customHeight="1" x14ac:dyDescent="0.45">
      <c r="A167" s="3">
        <v>45631</v>
      </c>
      <c r="B167" s="14" t="s">
        <v>213</v>
      </c>
      <c r="C167" s="9" t="s">
        <v>110</v>
      </c>
      <c r="D167" s="13" t="s">
        <v>147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 t="s">
        <v>63</v>
      </c>
      <c r="U167" s="11">
        <v>16000</v>
      </c>
      <c r="V167" s="10">
        <v>0</v>
      </c>
      <c r="W167" s="10">
        <v>16000</v>
      </c>
      <c r="X167" s="10">
        <v>0</v>
      </c>
      <c r="Y167" s="10">
        <v>16800</v>
      </c>
      <c r="Z167" s="9" t="s">
        <v>121</v>
      </c>
      <c r="AA167" s="8">
        <v>17211.04</v>
      </c>
      <c r="AB167" s="8">
        <v>0</v>
      </c>
      <c r="AC167" s="8">
        <v>17211.04</v>
      </c>
      <c r="AD167" s="8">
        <v>0</v>
      </c>
      <c r="AE167" s="8">
        <v>17211.04</v>
      </c>
      <c r="AF167" s="8">
        <v>0</v>
      </c>
      <c r="AG167" s="1" t="s">
        <v>116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232</v>
      </c>
      <c r="AZ167" s="2">
        <v>0</v>
      </c>
      <c r="BA167" s="2">
        <v>0</v>
      </c>
      <c r="BB167" s="2">
        <v>0</v>
      </c>
      <c r="BC167" s="1" t="s">
        <v>122</v>
      </c>
      <c r="BD167" s="56">
        <v>1237.7032565333332</v>
      </c>
    </row>
    <row r="168" spans="1:56" ht="27.75" customHeight="1" x14ac:dyDescent="0.45">
      <c r="A168" s="3" t="s">
        <v>136</v>
      </c>
      <c r="B168" s="14" t="s">
        <v>136</v>
      </c>
      <c r="C168" s="9" t="s">
        <v>108</v>
      </c>
      <c r="D168" s="13" t="s">
        <v>61</v>
      </c>
      <c r="E168" s="9">
        <v>21</v>
      </c>
      <c r="F168" s="9">
        <v>40</v>
      </c>
      <c r="G168" s="9" t="s">
        <v>60</v>
      </c>
      <c r="H168" s="9" t="s">
        <v>66</v>
      </c>
      <c r="I168" s="9">
        <v>108</v>
      </c>
      <c r="J168" s="9" t="s">
        <v>57</v>
      </c>
      <c r="K168" s="9">
        <v>5</v>
      </c>
      <c r="L168" s="9" t="s">
        <v>90</v>
      </c>
      <c r="M168" s="10">
        <v>22</v>
      </c>
      <c r="N168" s="9">
        <v>42</v>
      </c>
      <c r="O168" s="9">
        <v>40</v>
      </c>
      <c r="P168" s="10">
        <v>227.95928601599996</v>
      </c>
      <c r="Q168" s="10">
        <v>0</v>
      </c>
      <c r="R168" s="10">
        <v>227.95928601599996</v>
      </c>
      <c r="S168" s="9" t="s">
        <v>67</v>
      </c>
      <c r="T168" s="12">
        <v>45899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121</v>
      </c>
      <c r="AA168" s="8">
        <v>11595.1</v>
      </c>
      <c r="AB168" s="8">
        <v>0</v>
      </c>
      <c r="AC168" s="8">
        <v>11595.1</v>
      </c>
      <c r="AD168" s="8">
        <v>0</v>
      </c>
      <c r="AE168" s="8">
        <v>11595.1</v>
      </c>
      <c r="AF168" s="8">
        <v>0</v>
      </c>
      <c r="AG168" s="1" t="s">
        <v>116</v>
      </c>
      <c r="AH168" s="1" t="s">
        <v>68</v>
      </c>
      <c r="AI168" s="1">
        <v>4</v>
      </c>
      <c r="AJ168" s="3">
        <v>45899</v>
      </c>
      <c r="AK168" s="3">
        <v>45895</v>
      </c>
      <c r="AL168" s="3">
        <v>45889</v>
      </c>
      <c r="AM168" s="3">
        <v>45896</v>
      </c>
      <c r="AN168" s="3">
        <v>45897</v>
      </c>
      <c r="AO168" s="3">
        <v>45897</v>
      </c>
      <c r="AP168" s="3">
        <v>45894</v>
      </c>
      <c r="AQ168" s="3">
        <v>45898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122</v>
      </c>
      <c r="BD168" s="56">
        <v>833.84229133333326</v>
      </c>
    </row>
    <row r="169" spans="1:56" ht="27.75" hidden="1" customHeight="1" x14ac:dyDescent="0.45">
      <c r="A169" s="3">
        <v>45066</v>
      </c>
      <c r="B169" s="14" t="s">
        <v>127</v>
      </c>
      <c r="C169" s="9" t="s">
        <v>79</v>
      </c>
      <c r="D169" s="13" t="s">
        <v>126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121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117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122</v>
      </c>
      <c r="BD169" s="56">
        <v>396.82856033333326</v>
      </c>
    </row>
    <row r="170" spans="1:56" ht="27.75" hidden="1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>
        <v>0</v>
      </c>
      <c r="H170" s="9">
        <v>0</v>
      </c>
      <c r="I170" s="9">
        <v>74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 t="s">
        <v>82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121</v>
      </c>
      <c r="AA170" s="8">
        <v>295589.41390000004</v>
      </c>
      <c r="AB170" s="8">
        <v>227138.23000000007</v>
      </c>
      <c r="AC170" s="8">
        <v>68451.183900000004</v>
      </c>
      <c r="AD170" s="8">
        <v>3761</v>
      </c>
      <c r="AE170" s="8">
        <v>291828.41390000004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123</v>
      </c>
      <c r="BD170" s="56">
        <v>0</v>
      </c>
    </row>
    <row r="171" spans="1:56" ht="27.75" customHeight="1" x14ac:dyDescent="0.45">
      <c r="A171" s="3">
        <v>45860</v>
      </c>
      <c r="B171" s="14" t="s">
        <v>406</v>
      </c>
      <c r="C171" s="9" t="s">
        <v>407</v>
      </c>
      <c r="D171" s="13" t="s">
        <v>416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1715</v>
      </c>
      <c r="AE171" s="8">
        <v>3803.1499999999996</v>
      </c>
      <c r="AF171" s="8">
        <v>0</v>
      </c>
      <c r="AG171" s="1" t="s">
        <v>116</v>
      </c>
      <c r="AH171" s="1" t="s">
        <v>68</v>
      </c>
      <c r="AI171" s="1">
        <v>4</v>
      </c>
      <c r="AJ171" s="3">
        <v>45883</v>
      </c>
      <c r="AK171" s="3">
        <v>45879</v>
      </c>
      <c r="AL171" s="3">
        <v>45873</v>
      </c>
      <c r="AM171" s="3">
        <v>45880</v>
      </c>
      <c r="AN171" s="3">
        <v>45881</v>
      </c>
      <c r="AO171" s="3">
        <v>45881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229</v>
      </c>
      <c r="D172" s="13" t="s">
        <v>229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45899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83</v>
      </c>
      <c r="AA172" s="8">
        <v>29756.100000000002</v>
      </c>
      <c r="AB172" s="8">
        <v>7707</v>
      </c>
      <c r="AC172" s="8">
        <v>22049.100000000002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74</v>
      </c>
      <c r="AI172" s="1">
        <v>2</v>
      </c>
      <c r="AJ172" s="3">
        <v>45899</v>
      </c>
      <c r="AK172" s="3">
        <v>0</v>
      </c>
      <c r="AL172" s="3">
        <v>45890</v>
      </c>
      <c r="AM172" s="3">
        <v>45897</v>
      </c>
      <c r="AN172" s="3">
        <v>45898</v>
      </c>
      <c r="AO172" s="3">
        <v>45898</v>
      </c>
      <c r="AP172" s="3">
        <v>45894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1648.1702249999998</v>
      </c>
    </row>
    <row r="173" spans="1:56" ht="27.75" customHeight="1" x14ac:dyDescent="0.45">
      <c r="A173" s="3" t="s">
        <v>136</v>
      </c>
      <c r="B173" s="14" t="s">
        <v>136</v>
      </c>
      <c r="C173" s="9" t="s">
        <v>235</v>
      </c>
      <c r="D173" s="13" t="s">
        <v>61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37</v>
      </c>
      <c r="O173" s="9">
        <v>50</v>
      </c>
      <c r="P173" s="10">
        <v>821.54158271999995</v>
      </c>
      <c r="Q173" s="10">
        <v>0</v>
      </c>
      <c r="R173" s="10">
        <v>821.54158271999995</v>
      </c>
      <c r="S173" s="9" t="s">
        <v>124</v>
      </c>
      <c r="T173" s="12">
        <v>45899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83</v>
      </c>
      <c r="AA173" s="8">
        <v>29756.100000000002</v>
      </c>
      <c r="AB173" s="8">
        <v>0</v>
      </c>
      <c r="AC173" s="8">
        <v>29756.100000000002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72</v>
      </c>
      <c r="AI173" s="1">
        <v>3</v>
      </c>
      <c r="AJ173" s="3">
        <v>45899</v>
      </c>
      <c r="AK173" s="3">
        <v>0</v>
      </c>
      <c r="AL173" s="3">
        <v>45889</v>
      </c>
      <c r="AM173" s="3">
        <v>45896</v>
      </c>
      <c r="AN173" s="3">
        <v>45897</v>
      </c>
      <c r="AO173" s="3">
        <v>45897</v>
      </c>
      <c r="AP173" s="3">
        <v>45894</v>
      </c>
      <c r="AQ173" s="3">
        <v>45898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2224.2684750000003</v>
      </c>
    </row>
    <row r="174" spans="1:56" ht="27.75" hidden="1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83</v>
      </c>
      <c r="AA174" s="8">
        <v>65030.350000000006</v>
      </c>
      <c r="AB174" s="8">
        <v>13225.15</v>
      </c>
      <c r="AC174" s="8">
        <v>51805.200000000004</v>
      </c>
      <c r="AD174" s="8">
        <v>1715</v>
      </c>
      <c r="AE174" s="8">
        <v>3803.1499999999996</v>
      </c>
      <c r="AF174" s="8" t="s">
        <v>58</v>
      </c>
      <c r="AG174" s="1" t="s">
        <v>61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0</v>
      </c>
    </row>
    <row r="175" spans="1:56" ht="27.75" hidden="1" customHeight="1" x14ac:dyDescent="0.45">
      <c r="A175" s="3" t="s">
        <v>136</v>
      </c>
      <c r="B175" s="14" t="s">
        <v>136</v>
      </c>
      <c r="C175" s="9" t="s">
        <v>229</v>
      </c>
      <c r="D175" s="13" t="s">
        <v>61</v>
      </c>
      <c r="E175" s="9">
        <v>23</v>
      </c>
      <c r="F175" s="9">
        <v>34</v>
      </c>
      <c r="G175" s="9" t="s">
        <v>179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181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800.41704844444439</v>
      </c>
    </row>
    <row r="176" spans="1:56" ht="27.75" hidden="1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179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181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>
        <v>0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180</v>
      </c>
      <c r="BD176" s="56">
        <v>0</v>
      </c>
    </row>
    <row r="177" spans="1:56" ht="27.75" hidden="1" customHeight="1" x14ac:dyDescent="0.45">
      <c r="A177" s="3" t="s">
        <v>136</v>
      </c>
      <c r="B177" s="14" t="s">
        <v>136</v>
      </c>
      <c r="C177" s="9" t="s">
        <v>229</v>
      </c>
      <c r="D177" s="13" t="s">
        <v>61</v>
      </c>
      <c r="E177" s="9">
        <v>23</v>
      </c>
      <c r="F177" s="9">
        <v>34</v>
      </c>
      <c r="G177" s="9" t="s">
        <v>343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344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180</v>
      </c>
      <c r="BD177" s="56">
        <v>800.41704844444439</v>
      </c>
    </row>
    <row r="178" spans="1:56" ht="27.75" hidden="1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343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344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 t="s">
        <v>58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180</v>
      </c>
      <c r="BD178" s="56">
        <v>0</v>
      </c>
    </row>
    <row r="179" spans="1:56" ht="27.75" hidden="1" customHeight="1" x14ac:dyDescent="0.45">
      <c r="A179" s="3">
        <v>45727</v>
      </c>
      <c r="B179" s="14" t="s">
        <v>260</v>
      </c>
      <c r="C179" s="9" t="s">
        <v>112</v>
      </c>
      <c r="D179" s="13" t="s">
        <v>59</v>
      </c>
      <c r="E179" s="9">
        <v>23</v>
      </c>
      <c r="F179" s="9">
        <v>40</v>
      </c>
      <c r="G179" s="9" t="s">
        <v>60</v>
      </c>
      <c r="H179" s="9" t="s">
        <v>66</v>
      </c>
      <c r="I179" s="9">
        <v>125</v>
      </c>
      <c r="J179" s="9" t="s">
        <v>57</v>
      </c>
      <c r="K179" s="9">
        <v>5</v>
      </c>
      <c r="L179" s="9" t="s">
        <v>205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1000</v>
      </c>
      <c r="V179" s="10">
        <v>0</v>
      </c>
      <c r="W179" s="10">
        <v>1000</v>
      </c>
      <c r="X179" s="10">
        <v>0</v>
      </c>
      <c r="Y179" s="10">
        <v>0</v>
      </c>
      <c r="Z179" s="9" t="s">
        <v>224</v>
      </c>
      <c r="AA179" s="8">
        <v>1159.5100000000002</v>
      </c>
      <c r="AB179" s="8">
        <v>1159.5100000000002</v>
      </c>
      <c r="AC179" s="8">
        <v>0</v>
      </c>
      <c r="AD179" s="8">
        <v>1159.5100000000002</v>
      </c>
      <c r="AE179" s="8">
        <v>0</v>
      </c>
      <c r="AF179" s="8" t="s">
        <v>226</v>
      </c>
      <c r="AG179" s="1" t="s">
        <v>116</v>
      </c>
      <c r="AH179" s="1" t="s">
        <v>149</v>
      </c>
      <c r="AI179" s="1">
        <v>2</v>
      </c>
      <c r="AJ179" s="3" t="s">
        <v>63</v>
      </c>
      <c r="AK179" s="3" t="e">
        <v>#VALUE!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146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hidden="1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85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224</v>
      </c>
      <c r="AA180" s="8">
        <v>1159.5100000000002</v>
      </c>
      <c r="AB180" s="8">
        <v>1159.5100000000002</v>
      </c>
      <c r="AC180" s="8">
        <v>0</v>
      </c>
      <c r="AD180" s="8">
        <v>1159.5100000000002</v>
      </c>
      <c r="AE180" s="8">
        <v>0</v>
      </c>
      <c r="AF180" s="8" t="s">
        <v>58</v>
      </c>
      <c r="AG180" s="1" t="s">
        <v>116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225</v>
      </c>
      <c r="BD180" s="56">
        <v>0</v>
      </c>
    </row>
    <row r="181" spans="1:56" ht="27.75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2908.9558832378875</v>
      </c>
      <c r="Q181" s="10">
        <v>0</v>
      </c>
      <c r="R181" s="10">
        <v>2908.9558832378875</v>
      </c>
      <c r="S181" s="9" t="s">
        <v>385</v>
      </c>
      <c r="T181" s="12">
        <v>45894</v>
      </c>
      <c r="U181" s="11">
        <v>100000</v>
      </c>
      <c r="V181" s="10">
        <v>10674</v>
      </c>
      <c r="W181" s="10">
        <v>89326</v>
      </c>
      <c r="X181" s="10">
        <v>0</v>
      </c>
      <c r="Y181" s="10">
        <v>93792.3</v>
      </c>
      <c r="Z181" s="9" t="s">
        <v>99</v>
      </c>
      <c r="AA181" s="8">
        <v>96087.084940000001</v>
      </c>
      <c r="AB181" s="8">
        <v>35781</v>
      </c>
      <c r="AC181" s="8">
        <v>60306.084940000001</v>
      </c>
      <c r="AD181" s="8">
        <v>0</v>
      </c>
      <c r="AE181" s="8">
        <v>0</v>
      </c>
      <c r="AF181" s="8" t="s">
        <v>249</v>
      </c>
      <c r="AG181" s="1" t="s">
        <v>116</v>
      </c>
      <c r="AH181" s="1" t="s">
        <v>72</v>
      </c>
      <c r="AI181" s="1">
        <v>3</v>
      </c>
      <c r="AJ181" s="3">
        <v>45894</v>
      </c>
      <c r="AK181" s="3">
        <v>0</v>
      </c>
      <c r="AL181" s="3">
        <v>45884</v>
      </c>
      <c r="AM181" s="3">
        <v>45891</v>
      </c>
      <c r="AN181" s="3">
        <v>45892</v>
      </c>
      <c r="AO181" s="3">
        <v>45892</v>
      </c>
      <c r="AP181" s="3">
        <v>45889</v>
      </c>
      <c r="AQ181" s="3">
        <v>45893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7725.4272527873954</v>
      </c>
    </row>
    <row r="182" spans="1:56" ht="27.75" hidden="1" customHeight="1" x14ac:dyDescent="0.45">
      <c r="A182" s="3">
        <v>45601</v>
      </c>
      <c r="B182" s="14" t="s">
        <v>202</v>
      </c>
      <c r="C182" s="9" t="s">
        <v>93</v>
      </c>
      <c r="D182" s="13" t="s">
        <v>145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14259.765177444862</v>
      </c>
      <c r="Q182" s="10">
        <v>0</v>
      </c>
      <c r="R182" s="10">
        <v>14259.765177444862</v>
      </c>
      <c r="S182" s="9" t="s">
        <v>385</v>
      </c>
      <c r="T182" s="12" t="s">
        <v>63</v>
      </c>
      <c r="U182" s="11">
        <v>437878</v>
      </c>
      <c r="V182" s="10">
        <v>0</v>
      </c>
      <c r="W182" s="10">
        <v>437878</v>
      </c>
      <c r="X182" s="10">
        <v>0</v>
      </c>
      <c r="Y182" s="10">
        <v>459771.9</v>
      </c>
      <c r="Z182" s="9" t="s">
        <v>99</v>
      </c>
      <c r="AA182" s="8">
        <v>471020.98582000006</v>
      </c>
      <c r="AB182" s="8">
        <v>0</v>
      </c>
      <c r="AC182" s="8">
        <v>471020.98582000006</v>
      </c>
      <c r="AD182" s="8">
        <v>0</v>
      </c>
      <c r="AE182" s="8">
        <v>0</v>
      </c>
      <c r="AF182" s="8" t="s">
        <v>249</v>
      </c>
      <c r="AG182" s="1" t="s">
        <v>116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60339.489192657471</v>
      </c>
    </row>
    <row r="183" spans="1:56" ht="27.75" hidden="1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99</v>
      </c>
      <c r="AA183" s="8">
        <v>567108.07076000003</v>
      </c>
      <c r="AB183" s="8">
        <v>35781</v>
      </c>
      <c r="AC183" s="8">
        <v>531327.07076000003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186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192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7790</v>
      </c>
      <c r="AC184" s="8">
        <v>1709.6000000000004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138.04070222222222</v>
      </c>
    </row>
    <row r="185" spans="1:56" ht="27.75" hidden="1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7790</v>
      </c>
      <c r="AC185" s="8">
        <v>1709.6000000000004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hidden="1" customHeight="1" x14ac:dyDescent="0.45">
      <c r="A186" s="3">
        <v>45853</v>
      </c>
      <c r="B186" s="14" t="s">
        <v>372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 t="s">
        <v>63</v>
      </c>
      <c r="U186" s="11">
        <v>5000</v>
      </c>
      <c r="V186" s="10">
        <v>5000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 t="s">
        <v>136</v>
      </c>
      <c r="B188" s="14" t="s">
        <v>136</v>
      </c>
      <c r="C188" s="9" t="s">
        <v>110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45899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117</v>
      </c>
      <c r="AH188" s="1" t="s">
        <v>77</v>
      </c>
      <c r="AI188" s="1">
        <v>1</v>
      </c>
      <c r="AJ188" s="3">
        <v>45899</v>
      </c>
      <c r="AK188" s="3">
        <v>0</v>
      </c>
      <c r="AL188" s="3">
        <v>0</v>
      </c>
      <c r="AM188" s="3">
        <v>0</v>
      </c>
      <c r="AN188" s="3">
        <v>0</v>
      </c>
      <c r="AO188" s="3">
        <v>45898</v>
      </c>
      <c r="AP188" s="3">
        <v>45894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hidden="1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119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207</v>
      </c>
      <c r="BD189" s="56">
        <v>0</v>
      </c>
    </row>
    <row r="190" spans="1:56" ht="27.75" customHeight="1" x14ac:dyDescent="0.45">
      <c r="A190" s="3">
        <v>45861</v>
      </c>
      <c r="B190" s="14" t="s">
        <v>423</v>
      </c>
      <c r="C190" s="9" t="s">
        <v>110</v>
      </c>
      <c r="D190" s="13" t="s">
        <v>221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45875</v>
      </c>
      <c r="U190" s="11">
        <v>10000</v>
      </c>
      <c r="V190" s="10">
        <v>1291</v>
      </c>
      <c r="W190" s="10">
        <v>8709</v>
      </c>
      <c r="X190" s="10">
        <v>4313</v>
      </c>
      <c r="Y190" s="10">
        <v>5971.35</v>
      </c>
      <c r="Z190" s="9" t="s">
        <v>88</v>
      </c>
      <c r="AA190" s="8">
        <v>7424.3585954999999</v>
      </c>
      <c r="AB190" s="8">
        <v>7424.3585954999999</v>
      </c>
      <c r="AC190" s="8">
        <v>0</v>
      </c>
      <c r="AD190" s="8">
        <v>7424.3585954999999</v>
      </c>
      <c r="AE190" s="8">
        <v>0</v>
      </c>
      <c r="AF190" s="8" t="s">
        <v>226</v>
      </c>
      <c r="AG190" s="1" t="s">
        <v>61</v>
      </c>
      <c r="AH190" s="1" t="s">
        <v>75</v>
      </c>
      <c r="AI190" s="1">
        <v>4</v>
      </c>
      <c r="AJ190" s="3">
        <v>45875</v>
      </c>
      <c r="AK190" s="3">
        <v>45871</v>
      </c>
      <c r="AL190" s="3">
        <v>45864</v>
      </c>
      <c r="AM190" s="3">
        <v>45872</v>
      </c>
      <c r="AN190" s="3">
        <v>45873</v>
      </c>
      <c r="AO190" s="3">
        <v>45874</v>
      </c>
      <c r="AP190" s="3">
        <v>45870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>
        <v>45832</v>
      </c>
      <c r="B191" s="14" t="s">
        <v>311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3000</v>
      </c>
      <c r="W191" s="10">
        <v>17000</v>
      </c>
      <c r="X191" s="10">
        <v>0</v>
      </c>
      <c r="Y191" s="10">
        <v>17850</v>
      </c>
      <c r="Z191" s="9" t="s">
        <v>88</v>
      </c>
      <c r="AA191" s="8">
        <v>21136.61</v>
      </c>
      <c r="AB191" s="8">
        <v>19371</v>
      </c>
      <c r="AC191" s="8">
        <v>1765.6100000000006</v>
      </c>
      <c r="AD191" s="8">
        <v>19371</v>
      </c>
      <c r="AE191" s="8">
        <v>1765.6100000000006</v>
      </c>
      <c r="AF191" s="8" t="s">
        <v>226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182.09324466666675</v>
      </c>
    </row>
    <row r="192" spans="1:56" ht="27.75" customHeight="1" x14ac:dyDescent="0.45">
      <c r="A192" s="3">
        <v>45861</v>
      </c>
      <c r="B192" s="14" t="s">
        <v>424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88</v>
      </c>
      <c r="AA192" s="8">
        <v>18649.949999999997</v>
      </c>
      <c r="AB192" s="8">
        <v>1983</v>
      </c>
      <c r="AC192" s="8">
        <v>16666.949999999997</v>
      </c>
      <c r="AD192" s="8">
        <v>1983</v>
      </c>
      <c r="AE192" s="8">
        <v>16666.949999999997</v>
      </c>
      <c r="AF192" s="8" t="s">
        <v>226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1718.9181099999998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45899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>
        <v>0</v>
      </c>
      <c r="AG193" s="1" t="s">
        <v>117</v>
      </c>
      <c r="AH193" s="1" t="s">
        <v>75</v>
      </c>
      <c r="AI193" s="1">
        <v>4</v>
      </c>
      <c r="AJ193" s="3">
        <v>45899</v>
      </c>
      <c r="AK193" s="3">
        <v>45895</v>
      </c>
      <c r="AL193" s="3">
        <v>45888</v>
      </c>
      <c r="AM193" s="3">
        <v>45896</v>
      </c>
      <c r="AN193" s="3">
        <v>45897</v>
      </c>
      <c r="AO193" s="3">
        <v>45898</v>
      </c>
      <c r="AP193" s="3">
        <v>45894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2564.5753466666665</v>
      </c>
    </row>
    <row r="194" spans="1:56" ht="27.75" hidden="1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72077.518595500005</v>
      </c>
      <c r="AB194" s="8">
        <v>28778.358595500002</v>
      </c>
      <c r="AC194" s="8">
        <v>43299.159999999996</v>
      </c>
      <c r="AD194" s="8">
        <v>28778.358595500002</v>
      </c>
      <c r="AE194" s="8">
        <v>43299.159999999996</v>
      </c>
      <c r="AF194" s="8" t="s">
        <v>58</v>
      </c>
      <c r="AG194" s="1" t="s">
        <v>119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391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128</v>
      </c>
      <c r="AA195" s="8">
        <v>59372.5</v>
      </c>
      <c r="AB195" s="8">
        <v>35029</v>
      </c>
      <c r="AC195" s="8">
        <v>24343.5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2735.938916666667</v>
      </c>
    </row>
    <row r="196" spans="1:56" ht="27.75" customHeight="1" x14ac:dyDescent="0.45">
      <c r="A196" s="3" t="s">
        <v>136</v>
      </c>
      <c r="B196" s="14" t="s">
        <v>136</v>
      </c>
      <c r="C196" s="9" t="s">
        <v>110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45899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128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149</v>
      </c>
      <c r="AI196" s="1">
        <v>2</v>
      </c>
      <c r="AJ196" s="3">
        <v>45899</v>
      </c>
      <c r="AK196" s="3">
        <v>45897</v>
      </c>
      <c r="AL196" s="3">
        <v>0</v>
      </c>
      <c r="AM196" s="3">
        <v>0</v>
      </c>
      <c r="AN196" s="3">
        <v>0</v>
      </c>
      <c r="AO196" s="3">
        <v>45898</v>
      </c>
      <c r="AP196" s="3">
        <v>45894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761.48529722222236</v>
      </c>
    </row>
    <row r="197" spans="1:56" ht="27.75" hidden="1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128</v>
      </c>
      <c r="AA197" s="8">
        <v>66147.95</v>
      </c>
      <c r="AB197" s="8">
        <v>35029</v>
      </c>
      <c r="AC197" s="8">
        <v>31118.95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153</v>
      </c>
      <c r="BD197" s="56">
        <v>0</v>
      </c>
    </row>
  </sheetData>
  <autoFilter ref="A5:BD197" xr:uid="{00000000-0009-0000-0000-000000000000}">
    <filterColumn colId="19">
      <filters calendarType="thai">
        <dateGroupItem year="2025" dateTimeGrouping="year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6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F41E-8EE2-4FF0-970D-EF98D4044499}">
  <sheetPr>
    <tabColor rgb="FFFFFF00"/>
  </sheetPr>
  <dimension ref="A1:BD179"/>
  <sheetViews>
    <sheetView zoomScale="80" zoomScaleNormal="80" workbookViewId="0">
      <selection activeCell="H22" sqref="H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45869</v>
      </c>
      <c r="E3" s="82" t="s">
        <v>52</v>
      </c>
      <c r="F3" s="82"/>
      <c r="G3" s="83">
        <v>9.49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115.91040000000004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327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352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352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197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409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354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353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118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116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118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347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358</v>
      </c>
      <c r="AG31" s="1" t="s">
        <v>118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298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5000</v>
      </c>
      <c r="W32" s="10">
        <v>0</v>
      </c>
      <c r="X32" s="10">
        <v>5800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358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358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346</v>
      </c>
      <c r="C34" s="9" t="s">
        <v>73</v>
      </c>
      <c r="D34" s="13" t="s">
        <v>354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0</v>
      </c>
      <c r="W34" s="10">
        <v>5000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358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350</v>
      </c>
      <c r="C35" s="9" t="s">
        <v>73</v>
      </c>
      <c r="D35" s="13" t="s">
        <v>359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360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350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360</v>
      </c>
      <c r="AG36" s="1" t="s">
        <v>116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350</v>
      </c>
      <c r="C37" s="9" t="s">
        <v>73</v>
      </c>
      <c r="D37" s="13" t="s">
        <v>361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360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352.51463377777782</v>
      </c>
    </row>
    <row r="38" spans="1:56" ht="27.75" customHeight="1" x14ac:dyDescent="0.45">
      <c r="A38" s="3">
        <v>45854</v>
      </c>
      <c r="B38" s="14" t="s">
        <v>350</v>
      </c>
      <c r="C38" s="9" t="s">
        <v>73</v>
      </c>
      <c r="D38" s="13" t="s">
        <v>362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5285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360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392</v>
      </c>
      <c r="C39" s="9" t="s">
        <v>73</v>
      </c>
      <c r="D39" s="13" t="s">
        <v>327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395</v>
      </c>
      <c r="AG39" s="1" t="s">
        <v>116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 t="s">
        <v>435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45854</v>
      </c>
      <c r="B40" s="14" t="s">
        <v>346</v>
      </c>
      <c r="C40" s="9" t="s">
        <v>73</v>
      </c>
      <c r="D40" s="13" t="s">
        <v>327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364</v>
      </c>
      <c r="AG40" s="1" t="s">
        <v>118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346</v>
      </c>
      <c r="C41" s="9" t="s">
        <v>73</v>
      </c>
      <c r="D41" s="13" t="s">
        <v>365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364</v>
      </c>
      <c r="AG41" s="1" t="s">
        <v>117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346</v>
      </c>
      <c r="C42" s="9" t="s">
        <v>73</v>
      </c>
      <c r="D42" s="13" t="s">
        <v>328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5000</v>
      </c>
      <c r="W42" s="10">
        <v>0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364</v>
      </c>
      <c r="AG42" s="1" t="s">
        <v>117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197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10000</v>
      </c>
      <c r="V43" s="10">
        <v>5000</v>
      </c>
      <c r="W43" s="10">
        <v>5000</v>
      </c>
      <c r="X43" s="10">
        <v>10400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397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392</v>
      </c>
      <c r="C44" s="9" t="s">
        <v>73</v>
      </c>
      <c r="D44" s="13" t="s">
        <v>349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398</v>
      </c>
      <c r="AG44" s="1" t="s">
        <v>116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392</v>
      </c>
      <c r="C45" s="9" t="s">
        <v>73</v>
      </c>
      <c r="D45" s="13" t="s">
        <v>329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398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355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5200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398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392</v>
      </c>
      <c r="C47" s="9" t="s">
        <v>73</v>
      </c>
      <c r="D47" s="13" t="s">
        <v>330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5000</v>
      </c>
      <c r="W47" s="10">
        <v>0</v>
      </c>
      <c r="X47" s="10">
        <v>5198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398</v>
      </c>
      <c r="AG47" s="1" t="s">
        <v>118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363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398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312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5000</v>
      </c>
      <c r="V49" s="10">
        <v>4923</v>
      </c>
      <c r="W49" s="10">
        <v>77</v>
      </c>
      <c r="X49" s="10">
        <v>5250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393</v>
      </c>
      <c r="AG49" s="1" t="s">
        <v>118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45854</v>
      </c>
      <c r="B50" s="14" t="s">
        <v>346</v>
      </c>
      <c r="C50" s="9" t="s">
        <v>73</v>
      </c>
      <c r="D50" s="13" t="s">
        <v>347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45878</v>
      </c>
      <c r="U50" s="11">
        <v>10000</v>
      </c>
      <c r="V50" s="10">
        <v>0</v>
      </c>
      <c r="W50" s="10">
        <v>10000</v>
      </c>
      <c r="X50" s="10">
        <v>10300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366</v>
      </c>
      <c r="AG50" s="1" t="s">
        <v>117</v>
      </c>
      <c r="AH50" s="1" t="s">
        <v>74</v>
      </c>
      <c r="AI50" s="1">
        <v>2</v>
      </c>
      <c r="AJ50" s="3">
        <v>45878</v>
      </c>
      <c r="AK50" s="3">
        <v>0</v>
      </c>
      <c r="AL50" s="3">
        <v>45869</v>
      </c>
      <c r="AM50" s="3">
        <v>45876</v>
      </c>
      <c r="AN50" s="3">
        <v>45877</v>
      </c>
      <c r="AO50" s="3">
        <v>45877</v>
      </c>
      <c r="AP50" s="3">
        <v>45873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45854</v>
      </c>
      <c r="B51" s="14" t="s">
        <v>346</v>
      </c>
      <c r="C51" s="9" t="s">
        <v>73</v>
      </c>
      <c r="D51" s="13" t="s">
        <v>330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366</v>
      </c>
      <c r="AG51" s="1" t="s">
        <v>117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355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176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366</v>
      </c>
      <c r="AG52" s="1" t="s">
        <v>120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45854</v>
      </c>
      <c r="B53" s="14" t="s">
        <v>346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366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45857</v>
      </c>
      <c r="B54" s="14" t="s">
        <v>392</v>
      </c>
      <c r="C54" s="9" t="s">
        <v>73</v>
      </c>
      <c r="D54" s="13" t="s">
        <v>299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399</v>
      </c>
      <c r="AG54" s="1" t="s">
        <v>119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392</v>
      </c>
      <c r="C55" s="9" t="s">
        <v>73</v>
      </c>
      <c r="D55" s="13" t="s">
        <v>347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10000</v>
      </c>
      <c r="V55" s="10">
        <v>0</v>
      </c>
      <c r="W55" s="10">
        <v>10000</v>
      </c>
      <c r="X55" s="10">
        <v>8960</v>
      </c>
      <c r="Y55" s="10">
        <v>1092</v>
      </c>
      <c r="Z55" s="9" t="s">
        <v>176</v>
      </c>
      <c r="AA55" s="8">
        <v>1022.1010800000001</v>
      </c>
      <c r="AB55" s="8">
        <v>0</v>
      </c>
      <c r="AC55" s="8">
        <v>1022.1010800000001</v>
      </c>
      <c r="AD55" s="8">
        <v>0</v>
      </c>
      <c r="AE55" s="8">
        <v>0</v>
      </c>
      <c r="AF55" s="8" t="s">
        <v>399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76.989196017066675</v>
      </c>
    </row>
    <row r="56" spans="1:56" ht="27.75" customHeight="1" x14ac:dyDescent="0.45">
      <c r="A56" s="3">
        <v>45857</v>
      </c>
      <c r="B56" s="14" t="s">
        <v>392</v>
      </c>
      <c r="C56" s="9" t="s">
        <v>73</v>
      </c>
      <c r="D56" s="13" t="s">
        <v>197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176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399</v>
      </c>
      <c r="AG56" s="1" t="s">
        <v>117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705.02926755555563</v>
      </c>
    </row>
    <row r="57" spans="1:56" ht="27.75" customHeight="1" x14ac:dyDescent="0.45">
      <c r="A57" s="3">
        <v>45857</v>
      </c>
      <c r="B57" s="14" t="s">
        <v>394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45883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176</v>
      </c>
      <c r="AA57" s="8">
        <v>10477.5</v>
      </c>
      <c r="AB57" s="8">
        <v>0</v>
      </c>
      <c r="AC57" s="8">
        <v>10477.5</v>
      </c>
      <c r="AD57" s="8">
        <v>0</v>
      </c>
      <c r="AE57" s="8">
        <v>0</v>
      </c>
      <c r="AF57" s="8" t="s">
        <v>386</v>
      </c>
      <c r="AG57" s="1" t="s">
        <v>118</v>
      </c>
      <c r="AH57" s="1" t="s">
        <v>77</v>
      </c>
      <c r="AI57" s="1">
        <v>1</v>
      </c>
      <c r="AJ57" s="3">
        <v>45883</v>
      </c>
      <c r="AK57" s="3">
        <v>0</v>
      </c>
      <c r="AL57" s="3">
        <v>0</v>
      </c>
      <c r="AM57" s="3">
        <v>0</v>
      </c>
      <c r="AN57" s="3">
        <v>0</v>
      </c>
      <c r="AO57" s="3">
        <v>45882</v>
      </c>
      <c r="AP57" s="3">
        <v>45878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789.21186666666665</v>
      </c>
    </row>
    <row r="58" spans="1:56" ht="27.75" customHeight="1" x14ac:dyDescent="0.45">
      <c r="A58" s="3">
        <v>45857</v>
      </c>
      <c r="B58" s="14" t="s">
        <v>396</v>
      </c>
      <c r="C58" s="9" t="s">
        <v>73</v>
      </c>
      <c r="D58" s="13" t="s">
        <v>359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386</v>
      </c>
      <c r="AG58" s="1" t="s">
        <v>117</v>
      </c>
      <c r="AH58" s="1" t="s">
        <v>74</v>
      </c>
      <c r="AI58" s="1">
        <v>2</v>
      </c>
      <c r="AJ58" s="3">
        <v>45883</v>
      </c>
      <c r="AK58" s="3">
        <v>0</v>
      </c>
      <c r="AL58" s="3">
        <v>45874</v>
      </c>
      <c r="AM58" s="3">
        <v>45881</v>
      </c>
      <c r="AN58" s="3">
        <v>45882</v>
      </c>
      <c r="AO58" s="3">
        <v>45882</v>
      </c>
      <c r="AP58" s="3">
        <v>45878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396</v>
      </c>
      <c r="C59" s="9" t="s">
        <v>73</v>
      </c>
      <c r="D59" s="13" t="s">
        <v>272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386</v>
      </c>
      <c r="AG59" s="1" t="s">
        <v>116</v>
      </c>
      <c r="AH59" s="1" t="s">
        <v>74</v>
      </c>
      <c r="AI59" s="1">
        <v>2</v>
      </c>
      <c r="AJ59" s="3">
        <v>45883</v>
      </c>
      <c r="AK59" s="3">
        <v>0</v>
      </c>
      <c r="AL59" s="3">
        <v>45874</v>
      </c>
      <c r="AM59" s="3">
        <v>45881</v>
      </c>
      <c r="AN59" s="3">
        <v>45882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400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5300</v>
      </c>
      <c r="Y60" s="10">
        <v>0</v>
      </c>
      <c r="Z60" s="9" t="s">
        <v>176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0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197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401</v>
      </c>
      <c r="AG61" s="1" t="s">
        <v>118</v>
      </c>
      <c r="AH61" s="1" t="s">
        <v>74</v>
      </c>
      <c r="AI61" s="1">
        <v>2</v>
      </c>
      <c r="AJ61" s="3">
        <v>45885</v>
      </c>
      <c r="AK61" s="3">
        <v>0</v>
      </c>
      <c r="AL61" s="3">
        <v>45876</v>
      </c>
      <c r="AM61" s="3">
        <v>45883</v>
      </c>
      <c r="AN61" s="3">
        <v>45884</v>
      </c>
      <c r="AO61" s="3">
        <v>45884</v>
      </c>
      <c r="AP61" s="3">
        <v>45880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45885</v>
      </c>
      <c r="U62" s="11">
        <v>5000</v>
      </c>
      <c r="V62" s="10">
        <v>5000</v>
      </c>
      <c r="W62" s="10">
        <v>0</v>
      </c>
      <c r="X62" s="10">
        <v>5250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401</v>
      </c>
      <c r="AG62" s="1" t="s">
        <v>117</v>
      </c>
      <c r="AH62" s="1" t="s">
        <v>74</v>
      </c>
      <c r="AI62" s="1">
        <v>2</v>
      </c>
      <c r="AJ62" s="3">
        <v>45885</v>
      </c>
      <c r="AK62" s="3">
        <v>0</v>
      </c>
      <c r="AL62" s="3">
        <v>45876</v>
      </c>
      <c r="AM62" s="3">
        <v>45883</v>
      </c>
      <c r="AN62" s="3">
        <v>45884</v>
      </c>
      <c r="AO62" s="3">
        <v>45884</v>
      </c>
      <c r="AP62" s="3">
        <v>45880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329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401</v>
      </c>
      <c r="AG63" s="1" t="s">
        <v>117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355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0</v>
      </c>
      <c r="W64" s="10">
        <v>5000</v>
      </c>
      <c r="X64" s="10">
        <v>5200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297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402</v>
      </c>
      <c r="AG65" s="1" t="s">
        <v>117</v>
      </c>
      <c r="AH65" s="1" t="s">
        <v>74</v>
      </c>
      <c r="AI65" s="1">
        <v>2</v>
      </c>
      <c r="AJ65" s="3">
        <v>45888</v>
      </c>
      <c r="AK65" s="3">
        <v>0</v>
      </c>
      <c r="AL65" s="3">
        <v>45879</v>
      </c>
      <c r="AM65" s="3">
        <v>45886</v>
      </c>
      <c r="AN65" s="3">
        <v>45887</v>
      </c>
      <c r="AO65" s="3">
        <v>45887</v>
      </c>
      <c r="AP65" s="3">
        <v>45883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298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402</v>
      </c>
      <c r="AG66" s="1" t="s">
        <v>61</v>
      </c>
      <c r="AH66" s="1" t="s">
        <v>74</v>
      </c>
      <c r="AI66" s="1">
        <v>2</v>
      </c>
      <c r="AJ66" s="3">
        <v>45888</v>
      </c>
      <c r="AK66" s="3">
        <v>0</v>
      </c>
      <c r="AL66" s="3">
        <v>45879</v>
      </c>
      <c r="AM66" s="3">
        <v>45886</v>
      </c>
      <c r="AN66" s="3">
        <v>45887</v>
      </c>
      <c r="AO66" s="3">
        <v>45887</v>
      </c>
      <c r="AP66" s="3">
        <v>45883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330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61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347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176</v>
      </c>
      <c r="AA68" s="8">
        <v>9359.9000000000015</v>
      </c>
      <c r="AB68" s="8">
        <v>0</v>
      </c>
      <c r="AC68" s="8">
        <v>9359.9000000000015</v>
      </c>
      <c r="AD68" s="8">
        <v>0</v>
      </c>
      <c r="AE68" s="8">
        <v>0</v>
      </c>
      <c r="AF68" s="8" t="s">
        <v>402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705.02926755555563</v>
      </c>
    </row>
    <row r="69" spans="1:56" ht="27.75" customHeight="1" x14ac:dyDescent="0.45">
      <c r="A69" s="3" t="s">
        <v>136</v>
      </c>
      <c r="B69" s="14" t="s">
        <v>136</v>
      </c>
      <c r="C69" s="9" t="s">
        <v>73</v>
      </c>
      <c r="D69" s="13" t="s">
        <v>61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45890</v>
      </c>
      <c r="U69" s="11">
        <v>25000</v>
      </c>
      <c r="V69" s="10">
        <v>0</v>
      </c>
      <c r="W69" s="10">
        <v>25000</v>
      </c>
      <c r="X69" s="10">
        <v>0</v>
      </c>
      <c r="Y69" s="10">
        <v>26250</v>
      </c>
      <c r="Z69" s="9" t="s">
        <v>176</v>
      </c>
      <c r="AA69" s="8">
        <v>23399.750000000004</v>
      </c>
      <c r="AB69" s="8">
        <v>0</v>
      </c>
      <c r="AC69" s="8">
        <v>23399.750000000004</v>
      </c>
      <c r="AD69" s="8">
        <v>0</v>
      </c>
      <c r="AE69" s="8">
        <v>0</v>
      </c>
      <c r="AF69" s="8">
        <v>0</v>
      </c>
      <c r="AG69" s="1" t="s">
        <v>61</v>
      </c>
      <c r="AH69" s="1" t="s">
        <v>74</v>
      </c>
      <c r="AI69" s="1">
        <v>2</v>
      </c>
      <c r="AJ69" s="3">
        <v>45890</v>
      </c>
      <c r="AK69" s="3">
        <v>0</v>
      </c>
      <c r="AL69" s="3">
        <v>45881</v>
      </c>
      <c r="AM69" s="3">
        <v>45888</v>
      </c>
      <c r="AN69" s="3">
        <v>45889</v>
      </c>
      <c r="AO69" s="3">
        <v>45889</v>
      </c>
      <c r="AP69" s="3">
        <v>45885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1762.5731688888891</v>
      </c>
    </row>
    <row r="70" spans="1:56" ht="27.75" customHeight="1" x14ac:dyDescent="0.45">
      <c r="A70" s="3" t="s">
        <v>136</v>
      </c>
      <c r="B70" s="14" t="s">
        <v>136</v>
      </c>
      <c r="C70" s="9" t="s">
        <v>73</v>
      </c>
      <c r="D70" s="13" t="s">
        <v>61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176</v>
      </c>
      <c r="AA70" s="8">
        <v>23399.750000000004</v>
      </c>
      <c r="AB70" s="8">
        <v>0</v>
      </c>
      <c r="AC70" s="8">
        <v>23399.750000000004</v>
      </c>
      <c r="AD70" s="8">
        <v>0</v>
      </c>
      <c r="AE70" s="8">
        <v>0</v>
      </c>
      <c r="AF70" s="8">
        <v>0</v>
      </c>
      <c r="AG70" s="1" t="s">
        <v>119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1762.5731688888891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25000</v>
      </c>
      <c r="V71" s="10">
        <v>0</v>
      </c>
      <c r="W71" s="10">
        <v>25000</v>
      </c>
      <c r="X71" s="10">
        <v>0</v>
      </c>
      <c r="Y71" s="10">
        <v>26250</v>
      </c>
      <c r="Z71" s="9" t="s">
        <v>176</v>
      </c>
      <c r="AA71" s="8">
        <v>23399.750000000004</v>
      </c>
      <c r="AB71" s="8">
        <v>0</v>
      </c>
      <c r="AC71" s="8">
        <v>23399.750000000004</v>
      </c>
      <c r="AD71" s="8">
        <v>0</v>
      </c>
      <c r="AE71" s="8">
        <v>0</v>
      </c>
      <c r="AF71" s="8">
        <v>0</v>
      </c>
      <c r="AG71" s="1" t="s">
        <v>119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1762.5731688888891</v>
      </c>
    </row>
    <row r="72" spans="1:56" ht="27.75" customHeight="1" x14ac:dyDescent="0.45">
      <c r="A72" s="3" t="s">
        <v>136</v>
      </c>
      <c r="B72" s="14" t="s">
        <v>136</v>
      </c>
      <c r="C72" s="9" t="s">
        <v>73</v>
      </c>
      <c r="D72" s="13" t="s">
        <v>61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45897</v>
      </c>
      <c r="U72" s="11">
        <v>25000</v>
      </c>
      <c r="V72" s="10">
        <v>0</v>
      </c>
      <c r="W72" s="10">
        <v>25000</v>
      </c>
      <c r="X72" s="10">
        <v>0</v>
      </c>
      <c r="Y72" s="10">
        <v>26250</v>
      </c>
      <c r="Z72" s="9" t="s">
        <v>176</v>
      </c>
      <c r="AA72" s="8">
        <v>23399.750000000004</v>
      </c>
      <c r="AB72" s="8">
        <v>0</v>
      </c>
      <c r="AC72" s="8">
        <v>23399.750000000004</v>
      </c>
      <c r="AD72" s="8">
        <v>0</v>
      </c>
      <c r="AE72" s="8">
        <v>0</v>
      </c>
      <c r="AF72" s="8">
        <v>0</v>
      </c>
      <c r="AG72" s="1" t="s">
        <v>119</v>
      </c>
      <c r="AH72" s="1" t="s">
        <v>74</v>
      </c>
      <c r="AI72" s="1">
        <v>2</v>
      </c>
      <c r="AJ72" s="3">
        <v>45897</v>
      </c>
      <c r="AK72" s="3">
        <v>0</v>
      </c>
      <c r="AL72" s="3">
        <v>45888</v>
      </c>
      <c r="AM72" s="3">
        <v>45895</v>
      </c>
      <c r="AN72" s="3">
        <v>45896</v>
      </c>
      <c r="AO72" s="3">
        <v>45896</v>
      </c>
      <c r="AP72" s="3">
        <v>45892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1762.5731688888891</v>
      </c>
    </row>
    <row r="73" spans="1:56" ht="27.75" customHeight="1" x14ac:dyDescent="0.45">
      <c r="A73" s="3" t="s">
        <v>136</v>
      </c>
      <c r="B73" s="14" t="s">
        <v>136</v>
      </c>
      <c r="C73" s="9" t="s">
        <v>73</v>
      </c>
      <c r="D73" s="13" t="s">
        <v>59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45877</v>
      </c>
      <c r="U73" s="11">
        <v>20000</v>
      </c>
      <c r="V73" s="10">
        <v>0</v>
      </c>
      <c r="W73" s="10">
        <v>20000</v>
      </c>
      <c r="X73" s="10">
        <v>0</v>
      </c>
      <c r="Y73" s="10">
        <v>0</v>
      </c>
      <c r="Z73" s="9" t="s">
        <v>176</v>
      </c>
      <c r="AA73" s="8">
        <v>18719.800000000003</v>
      </c>
      <c r="AB73" s="8">
        <v>0</v>
      </c>
      <c r="AC73" s="8">
        <v>18719.800000000003</v>
      </c>
      <c r="AD73" s="8">
        <v>0</v>
      </c>
      <c r="AE73" s="8">
        <v>0</v>
      </c>
      <c r="AF73" s="8">
        <v>0</v>
      </c>
      <c r="AG73" s="1" t="s">
        <v>119</v>
      </c>
      <c r="AH73" s="1" t="s">
        <v>77</v>
      </c>
      <c r="AI73" s="1">
        <v>1</v>
      </c>
      <c r="AJ73" s="3">
        <v>45877</v>
      </c>
      <c r="AK73" s="3">
        <v>0</v>
      </c>
      <c r="AL73" s="3">
        <v>0</v>
      </c>
      <c r="AM73" s="3">
        <v>0</v>
      </c>
      <c r="AN73" s="3">
        <v>0</v>
      </c>
      <c r="AO73" s="3">
        <v>45876</v>
      </c>
      <c r="AP73" s="3">
        <v>45872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1410.0585351111113</v>
      </c>
    </row>
    <row r="74" spans="1:56" ht="27.75" customHeight="1" x14ac:dyDescent="0.45">
      <c r="A74" s="3" t="s">
        <v>136</v>
      </c>
      <c r="B74" s="14" t="s">
        <v>136</v>
      </c>
      <c r="C74" s="9" t="s">
        <v>73</v>
      </c>
      <c r="D74" s="13" t="s">
        <v>59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45898</v>
      </c>
      <c r="U74" s="11">
        <v>20000</v>
      </c>
      <c r="V74" s="10">
        <v>0</v>
      </c>
      <c r="W74" s="10">
        <v>20000</v>
      </c>
      <c r="X74" s="10">
        <v>0</v>
      </c>
      <c r="Y74" s="10">
        <v>0</v>
      </c>
      <c r="Z74" s="9" t="s">
        <v>176</v>
      </c>
      <c r="AA74" s="8">
        <v>18719.800000000003</v>
      </c>
      <c r="AB74" s="8">
        <v>0</v>
      </c>
      <c r="AC74" s="8">
        <v>18719.800000000003</v>
      </c>
      <c r="AD74" s="8">
        <v>0</v>
      </c>
      <c r="AE74" s="8">
        <v>0</v>
      </c>
      <c r="AF74" s="8">
        <v>0</v>
      </c>
      <c r="AG74" s="1" t="s">
        <v>116</v>
      </c>
      <c r="AH74" s="1" t="s">
        <v>77</v>
      </c>
      <c r="AI74" s="1">
        <v>1</v>
      </c>
      <c r="AJ74" s="3">
        <v>45898</v>
      </c>
      <c r="AK74" s="3">
        <v>0</v>
      </c>
      <c r="AL74" s="3">
        <v>0</v>
      </c>
      <c r="AM74" s="3">
        <v>0</v>
      </c>
      <c r="AN74" s="3">
        <v>0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1410.0585351111113</v>
      </c>
    </row>
    <row r="75" spans="1:56" ht="27.75" customHeight="1" x14ac:dyDescent="0.45">
      <c r="A75" s="3" t="s">
        <v>136</v>
      </c>
      <c r="B75" s="14" t="s">
        <v>136</v>
      </c>
      <c r="C75" s="9" t="s">
        <v>73</v>
      </c>
      <c r="D75" s="13" t="s">
        <v>59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45877</v>
      </c>
      <c r="U75" s="11">
        <v>20000</v>
      </c>
      <c r="V75" s="10">
        <v>0</v>
      </c>
      <c r="W75" s="10">
        <v>20000</v>
      </c>
      <c r="X75" s="10">
        <v>0</v>
      </c>
      <c r="Y75" s="10">
        <v>0</v>
      </c>
      <c r="Z75" s="9" t="s">
        <v>176</v>
      </c>
      <c r="AA75" s="8">
        <v>18719.800000000003</v>
      </c>
      <c r="AB75" s="8">
        <v>0</v>
      </c>
      <c r="AC75" s="8">
        <v>18719.800000000003</v>
      </c>
      <c r="AD75" s="8">
        <v>0</v>
      </c>
      <c r="AE75" s="8">
        <v>0</v>
      </c>
      <c r="AF75" s="8">
        <v>0</v>
      </c>
      <c r="AG75" s="1" t="s">
        <v>116</v>
      </c>
      <c r="AH75" s="1" t="s">
        <v>77</v>
      </c>
      <c r="AI75" s="1">
        <v>1</v>
      </c>
      <c r="AJ75" s="3">
        <v>45877</v>
      </c>
      <c r="AK75" s="3">
        <v>0</v>
      </c>
      <c r="AL75" s="3">
        <v>0</v>
      </c>
      <c r="AM75" s="3">
        <v>0</v>
      </c>
      <c r="AN75" s="3">
        <v>0</v>
      </c>
      <c r="AO75" s="3">
        <v>45876</v>
      </c>
      <c r="AP75" s="3">
        <v>45872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1410.0585351111113</v>
      </c>
    </row>
    <row r="76" spans="1:56" ht="27.75" customHeight="1" x14ac:dyDescent="0.45">
      <c r="A76" s="3" t="s">
        <v>136</v>
      </c>
      <c r="B76" s="14" t="s">
        <v>136</v>
      </c>
      <c r="C76" s="9" t="s">
        <v>73</v>
      </c>
      <c r="D76" s="13" t="s">
        <v>59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45898</v>
      </c>
      <c r="U76" s="11">
        <v>20000</v>
      </c>
      <c r="V76" s="10">
        <v>0</v>
      </c>
      <c r="W76" s="10">
        <v>20000</v>
      </c>
      <c r="X76" s="10">
        <v>0</v>
      </c>
      <c r="Y76" s="10">
        <v>0</v>
      </c>
      <c r="Z76" s="9" t="s">
        <v>176</v>
      </c>
      <c r="AA76" s="8">
        <v>18719.800000000003</v>
      </c>
      <c r="AB76" s="8">
        <v>0</v>
      </c>
      <c r="AC76" s="8">
        <v>18719.800000000003</v>
      </c>
      <c r="AD76" s="8">
        <v>0</v>
      </c>
      <c r="AE76" s="8">
        <v>0</v>
      </c>
      <c r="AF76" s="8">
        <v>0</v>
      </c>
      <c r="AG76" s="1" t="s">
        <v>116</v>
      </c>
      <c r="AH76" s="1" t="s">
        <v>77</v>
      </c>
      <c r="AI76" s="1">
        <v>1</v>
      </c>
      <c r="AJ76" s="3">
        <v>45898</v>
      </c>
      <c r="AK76" s="3">
        <v>0</v>
      </c>
      <c r="AL76" s="3">
        <v>0</v>
      </c>
      <c r="AM76" s="3">
        <v>0</v>
      </c>
      <c r="AN76" s="3">
        <v>0</v>
      </c>
      <c r="AO76" s="3">
        <v>45897</v>
      </c>
      <c r="AP76" s="3">
        <v>45893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1410.0585351111113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176</v>
      </c>
      <c r="AA77" s="8">
        <v>287616.65107999992</v>
      </c>
      <c r="AB77" s="8">
        <v>0</v>
      </c>
      <c r="AC77" s="8">
        <v>287616.65107999992</v>
      </c>
      <c r="AD77" s="8">
        <v>0</v>
      </c>
      <c r="AE77" s="8">
        <v>0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178</v>
      </c>
      <c r="BD77" s="56">
        <v>0</v>
      </c>
    </row>
    <row r="78" spans="1:56" ht="27.75" customHeight="1" x14ac:dyDescent="0.45">
      <c r="A78" s="3">
        <v>45796</v>
      </c>
      <c r="B78" s="14" t="s">
        <v>280</v>
      </c>
      <c r="C78" s="9" t="s">
        <v>142</v>
      </c>
      <c r="D78" s="13" t="s">
        <v>275</v>
      </c>
      <c r="E78" s="9">
        <v>19</v>
      </c>
      <c r="F78" s="9">
        <v>34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205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503</v>
      </c>
      <c r="V78" s="10">
        <v>0</v>
      </c>
      <c r="W78" s="10">
        <v>503</v>
      </c>
      <c r="X78" s="10">
        <v>5250</v>
      </c>
      <c r="Y78" s="10">
        <v>0</v>
      </c>
      <c r="Z78" s="9" t="s">
        <v>113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200</v>
      </c>
      <c r="BD78" s="56">
        <v>0</v>
      </c>
    </row>
    <row r="79" spans="1:56" ht="27.75" customHeight="1" x14ac:dyDescent="0.45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34</v>
      </c>
      <c r="G79" s="9" t="s">
        <v>60</v>
      </c>
      <c r="H79" s="9">
        <v>0</v>
      </c>
      <c r="I79" s="9">
        <v>80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9" t="s">
        <v>113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58</v>
      </c>
      <c r="AG79" s="1" t="s">
        <v>116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201</v>
      </c>
      <c r="BD79" s="56">
        <v>0</v>
      </c>
    </row>
    <row r="80" spans="1:56" ht="27.75" customHeight="1" x14ac:dyDescent="0.45">
      <c r="A80" s="3">
        <v>45857</v>
      </c>
      <c r="B80" s="14" t="s">
        <v>381</v>
      </c>
      <c r="C80" s="9" t="s">
        <v>142</v>
      </c>
      <c r="D80" s="13" t="s">
        <v>258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 t="s">
        <v>63</v>
      </c>
      <c r="U80" s="11">
        <v>120</v>
      </c>
      <c r="V80" s="10">
        <v>0</v>
      </c>
      <c r="W80" s="10">
        <v>120</v>
      </c>
      <c r="X80" s="10">
        <v>11000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45847</v>
      </c>
      <c r="B81" s="14" t="s">
        <v>335</v>
      </c>
      <c r="C81" s="9" t="s">
        <v>79</v>
      </c>
      <c r="D81" s="13" t="s">
        <v>334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45863</v>
      </c>
      <c r="B82" s="14" t="s">
        <v>430</v>
      </c>
      <c r="C82" s="9" t="s">
        <v>79</v>
      </c>
      <c r="D82" s="13" t="s">
        <v>242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3478.5300000000007</v>
      </c>
      <c r="AC82" s="8">
        <v>0</v>
      </c>
      <c r="AD82" s="8">
        <v>3478.5300000000007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45889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45889</v>
      </c>
      <c r="AK83" s="3">
        <v>45885</v>
      </c>
      <c r="AL83" s="3">
        <v>45878</v>
      </c>
      <c r="AM83" s="3">
        <v>45886</v>
      </c>
      <c r="AN83" s="3">
        <v>45887</v>
      </c>
      <c r="AO83" s="3">
        <v>45888</v>
      </c>
      <c r="AP83" s="3">
        <v>45884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129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32270.700000000004</v>
      </c>
      <c r="AC84" s="8">
        <v>0</v>
      </c>
      <c r="AD84" s="8">
        <v>0</v>
      </c>
      <c r="AE84" s="8">
        <v>32270.700000000004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129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21513.800000000003</v>
      </c>
      <c r="AB85" s="8">
        <v>21513.800000000003</v>
      </c>
      <c r="AC85" s="8">
        <v>0</v>
      </c>
      <c r="AD85" s="8">
        <v>0</v>
      </c>
      <c r="AE85" s="8">
        <v>21513.800000000003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129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2881</v>
      </c>
      <c r="AC86" s="8">
        <v>2497.4500000000007</v>
      </c>
      <c r="AD86" s="8">
        <v>0</v>
      </c>
      <c r="AE86" s="8">
        <v>5378.4500000000007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188.69622222222227</v>
      </c>
    </row>
    <row r="87" spans="1:56" ht="27.75" customHeight="1" x14ac:dyDescent="0.45">
      <c r="A87" s="3" t="s">
        <v>136</v>
      </c>
      <c r="B87" s="14" t="s">
        <v>136</v>
      </c>
      <c r="C87" s="9" t="s">
        <v>142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>
        <v>45899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45899</v>
      </c>
      <c r="AK87" s="3">
        <v>45895</v>
      </c>
      <c r="AL87" s="3">
        <v>45888</v>
      </c>
      <c r="AM87" s="3">
        <v>45896</v>
      </c>
      <c r="AN87" s="3">
        <v>45897</v>
      </c>
      <c r="AO87" s="3">
        <v>45898</v>
      </c>
      <c r="AP87" s="3">
        <v>45894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7916.333333333333</v>
      </c>
    </row>
    <row r="88" spans="1:56" ht="27.75" customHeight="1" x14ac:dyDescent="0.45">
      <c r="A88" s="3" t="s">
        <v>136</v>
      </c>
      <c r="B88" s="14" t="s">
        <v>136</v>
      </c>
      <c r="C88" s="9" t="s">
        <v>79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45899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45899</v>
      </c>
      <c r="AK88" s="3">
        <v>45895</v>
      </c>
      <c r="AL88" s="3">
        <v>45888</v>
      </c>
      <c r="AM88" s="3">
        <v>45896</v>
      </c>
      <c r="AN88" s="3">
        <v>45897</v>
      </c>
      <c r="AO88" s="3">
        <v>45898</v>
      </c>
      <c r="AP88" s="3">
        <v>45894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1667.7075555555555</v>
      </c>
    </row>
    <row r="89" spans="1:56" ht="27.75" customHeight="1" x14ac:dyDescent="0.45">
      <c r="A89" s="3" t="s">
        <v>136</v>
      </c>
      <c r="B89" s="14" t="s">
        <v>136</v>
      </c>
      <c r="C89" s="9" t="s">
        <v>97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45899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21513.800000000003</v>
      </c>
      <c r="AB89" s="8">
        <v>0</v>
      </c>
      <c r="AC89" s="8">
        <v>21513.800000000003</v>
      </c>
      <c r="AD89" s="8">
        <v>0</v>
      </c>
      <c r="AE89" s="8">
        <v>21513.800000000003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45899</v>
      </c>
      <c r="AK89" s="3">
        <v>45895</v>
      </c>
      <c r="AL89" s="3">
        <v>45888</v>
      </c>
      <c r="AM89" s="3">
        <v>45896</v>
      </c>
      <c r="AN89" s="3">
        <v>45897</v>
      </c>
      <c r="AO89" s="3">
        <v>45898</v>
      </c>
      <c r="AP89" s="3">
        <v>45894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1625.4871111111113</v>
      </c>
    </row>
    <row r="90" spans="1:56" ht="27.75" customHeight="1" x14ac:dyDescent="0.45">
      <c r="A90" s="3" t="s">
        <v>136</v>
      </c>
      <c r="B90" s="14" t="s">
        <v>136</v>
      </c>
      <c r="C90" s="9" t="s">
        <v>305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8338.5377777777776</v>
      </c>
    </row>
    <row r="91" spans="1:56" ht="27.75" customHeight="1" x14ac:dyDescent="0.45">
      <c r="A91" s="3">
        <v>45825</v>
      </c>
      <c r="B91" s="14" t="s">
        <v>303</v>
      </c>
      <c r="C91" s="9" t="s">
        <v>142</v>
      </c>
      <c r="D91" s="13" t="s">
        <v>277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205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127</v>
      </c>
      <c r="V91" s="10">
        <v>0</v>
      </c>
      <c r="W91" s="10">
        <v>127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45825</v>
      </c>
      <c r="B92" s="14" t="s">
        <v>304</v>
      </c>
      <c r="C92" s="9" t="s">
        <v>142</v>
      </c>
      <c r="D92" s="13" t="s">
        <v>259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267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894</v>
      </c>
      <c r="V92" s="10">
        <v>525</v>
      </c>
      <c r="W92" s="10">
        <v>369</v>
      </c>
      <c r="X92" s="10">
        <v>6000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45827</v>
      </c>
      <c r="B93" s="14" t="s">
        <v>313</v>
      </c>
      <c r="C93" s="9" t="s">
        <v>142</v>
      </c>
      <c r="D93" s="13" t="s">
        <v>188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205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455</v>
      </c>
      <c r="V93" s="10">
        <v>0</v>
      </c>
      <c r="W93" s="10">
        <v>455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45796</v>
      </c>
      <c r="B94" s="14" t="s">
        <v>285</v>
      </c>
      <c r="C94" s="9" t="s">
        <v>142</v>
      </c>
      <c r="D94" s="13" t="s">
        <v>148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3360</v>
      </c>
      <c r="V94" s="10">
        <v>0</v>
      </c>
      <c r="W94" s="10">
        <v>3360</v>
      </c>
      <c r="X94" s="10">
        <v>35200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279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45796</v>
      </c>
      <c r="B95" s="14" t="s">
        <v>286</v>
      </c>
      <c r="C95" s="9" t="s">
        <v>142</v>
      </c>
      <c r="D95" s="13" t="s">
        <v>239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614</v>
      </c>
      <c r="V95" s="10">
        <v>0</v>
      </c>
      <c r="W95" s="10">
        <v>614</v>
      </c>
      <c r="X95" s="10">
        <v>12101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45796</v>
      </c>
      <c r="B96" s="14" t="s">
        <v>281</v>
      </c>
      <c r="C96" s="9" t="s">
        <v>142</v>
      </c>
      <c r="D96" s="13" t="s">
        <v>276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366</v>
      </c>
      <c r="V96" s="10">
        <v>0</v>
      </c>
      <c r="W96" s="10">
        <v>366</v>
      </c>
      <c r="X96" s="10">
        <v>5113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283</v>
      </c>
      <c r="C97" s="9" t="s">
        <v>142</v>
      </c>
      <c r="D97" s="13" t="s">
        <v>278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302</v>
      </c>
      <c r="V97" s="10">
        <v>0</v>
      </c>
      <c r="W97" s="10">
        <v>302</v>
      </c>
      <c r="X97" s="10">
        <v>5300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284</v>
      </c>
      <c r="C98" s="9" t="s">
        <v>142</v>
      </c>
      <c r="D98" s="13" t="s">
        <v>132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1200</v>
      </c>
      <c r="V98" s="10">
        <v>0</v>
      </c>
      <c r="W98" s="10">
        <v>1200</v>
      </c>
      <c r="X98" s="10">
        <v>10700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45850</v>
      </c>
      <c r="B99" s="14" t="s">
        <v>336</v>
      </c>
      <c r="C99" s="9" t="s">
        <v>108</v>
      </c>
      <c r="D99" s="13" t="s">
        <v>337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250.15613333333337</v>
      </c>
    </row>
    <row r="100" spans="1:56" ht="27.75" customHeight="1" x14ac:dyDescent="0.45">
      <c r="A100" s="3">
        <v>45782</v>
      </c>
      <c r="B100" s="14" t="s">
        <v>274</v>
      </c>
      <c r="C100" s="9" t="s">
        <v>79</v>
      </c>
      <c r="D100" s="13" t="s">
        <v>264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133</v>
      </c>
      <c r="U100" s="11">
        <v>5000</v>
      </c>
      <c r="V100" s="10">
        <v>5041</v>
      </c>
      <c r="W100" s="10">
        <v>0</v>
      </c>
      <c r="X100" s="10">
        <v>5250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45799</v>
      </c>
      <c r="B101" s="14" t="s">
        <v>294</v>
      </c>
      <c r="C101" s="9" t="s">
        <v>289</v>
      </c>
      <c r="D101" s="13" t="s">
        <v>290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133</v>
      </c>
      <c r="U101" s="11">
        <v>4000</v>
      </c>
      <c r="V101" s="10">
        <v>3840</v>
      </c>
      <c r="W101" s="10">
        <v>160</v>
      </c>
      <c r="X101" s="10">
        <v>8450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220</v>
      </c>
      <c r="AG101" s="1" t="s">
        <v>117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340</v>
      </c>
      <c r="C102" s="9" t="s">
        <v>108</v>
      </c>
      <c r="D102" s="13" t="s">
        <v>309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80</v>
      </c>
      <c r="AA102" s="8">
        <v>4414.5199999999995</v>
      </c>
      <c r="AB102" s="8">
        <v>0</v>
      </c>
      <c r="AC102" s="8">
        <v>4414.5199999999995</v>
      </c>
      <c r="AD102" s="8">
        <v>0</v>
      </c>
      <c r="AE102" s="8">
        <v>4414.5199999999995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333.54151111111111</v>
      </c>
    </row>
    <row r="103" spans="1:56" ht="27.75" customHeight="1" x14ac:dyDescent="0.45">
      <c r="A103" s="3">
        <v>45798</v>
      </c>
      <c r="B103" s="14" t="s">
        <v>293</v>
      </c>
      <c r="C103" s="9" t="s">
        <v>108</v>
      </c>
      <c r="D103" s="13" t="s">
        <v>291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416.92688888888887</v>
      </c>
    </row>
    <row r="104" spans="1:56" ht="27.75" customHeight="1" x14ac:dyDescent="0.45">
      <c r="A104" s="3">
        <v>45782</v>
      </c>
      <c r="B104" s="14" t="s">
        <v>274</v>
      </c>
      <c r="C104" s="9" t="s">
        <v>79</v>
      </c>
      <c r="D104" s="13" t="s">
        <v>264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11036.3</v>
      </c>
      <c r="AB104" s="8">
        <v>0</v>
      </c>
      <c r="AC104" s="8">
        <v>11036.3</v>
      </c>
      <c r="AD104" s="8">
        <v>0</v>
      </c>
      <c r="AE104" s="8">
        <v>11036.3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833.85377777777774</v>
      </c>
    </row>
    <row r="105" spans="1:56" ht="27.75" customHeight="1" x14ac:dyDescent="0.45">
      <c r="A105" s="3">
        <v>45810</v>
      </c>
      <c r="B105" s="14" t="s">
        <v>296</v>
      </c>
      <c r="C105" s="9" t="s">
        <v>79</v>
      </c>
      <c r="D105" s="13" t="s">
        <v>234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416.92688888888887</v>
      </c>
    </row>
    <row r="106" spans="1:56" ht="27.75" customHeight="1" x14ac:dyDescent="0.45">
      <c r="A106" s="3">
        <v>45674</v>
      </c>
      <c r="B106" s="14" t="s">
        <v>241</v>
      </c>
      <c r="C106" s="9" t="s">
        <v>142</v>
      </c>
      <c r="D106" s="13" t="s">
        <v>240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205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255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45611</v>
      </c>
      <c r="B107" s="14" t="s">
        <v>204</v>
      </c>
      <c r="C107" s="9" t="s">
        <v>142</v>
      </c>
      <c r="D107" s="13" t="s">
        <v>203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45523</v>
      </c>
      <c r="B108" s="14" t="s">
        <v>185</v>
      </c>
      <c r="C108" s="9" t="s">
        <v>142</v>
      </c>
      <c r="D108" s="13" t="s">
        <v>183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89</v>
      </c>
      <c r="V109" s="10">
        <v>0</v>
      </c>
      <c r="W109" s="10">
        <v>89</v>
      </c>
      <c r="X109" s="10">
        <v>11180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45741</v>
      </c>
      <c r="B110" s="14" t="s">
        <v>262</v>
      </c>
      <c r="C110" s="9" t="s">
        <v>108</v>
      </c>
      <c r="D110" s="13" t="s">
        <v>261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4000</v>
      </c>
      <c r="V110" s="10">
        <v>3857</v>
      </c>
      <c r="W110" s="10">
        <v>143</v>
      </c>
      <c r="X110" s="10">
        <v>4200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265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45720</v>
      </c>
      <c r="B111" s="14" t="s">
        <v>129</v>
      </c>
      <c r="C111" s="9" t="s">
        <v>108</v>
      </c>
      <c r="D111" s="13" t="s">
        <v>219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4000</v>
      </c>
      <c r="V111" s="10">
        <v>4010</v>
      </c>
      <c r="W111" s="10">
        <v>0</v>
      </c>
      <c r="X111" s="10">
        <v>4470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45720</v>
      </c>
      <c r="B112" s="14" t="s">
        <v>129</v>
      </c>
      <c r="C112" s="9" t="s">
        <v>108</v>
      </c>
      <c r="D112" s="13" t="s">
        <v>233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133</v>
      </c>
      <c r="U112" s="11">
        <v>3000</v>
      </c>
      <c r="V112" s="10">
        <v>3065</v>
      </c>
      <c r="W112" s="10">
        <v>0</v>
      </c>
      <c r="X112" s="10">
        <v>3300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45541</v>
      </c>
      <c r="B113" s="14" t="s">
        <v>189</v>
      </c>
      <c r="C113" s="9" t="s">
        <v>108</v>
      </c>
      <c r="D113" s="13" t="s">
        <v>190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191</v>
      </c>
      <c r="AG113" s="1" t="s">
        <v>61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236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45581</v>
      </c>
      <c r="B114" s="14" t="s">
        <v>195</v>
      </c>
      <c r="C114" s="9" t="s">
        <v>108</v>
      </c>
      <c r="D114" s="13" t="s">
        <v>196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3000</v>
      </c>
      <c r="V114" s="10">
        <v>3194</v>
      </c>
      <c r="W114" s="10">
        <v>0</v>
      </c>
      <c r="X114" s="10">
        <v>5632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80</v>
      </c>
      <c r="AA115" s="8">
        <v>358889.3000000001</v>
      </c>
      <c r="AB115" s="8">
        <v>67869.440000000002</v>
      </c>
      <c r="AC115" s="8">
        <v>291019.8600000001</v>
      </c>
      <c r="AD115" s="8">
        <v>11203.939999999999</v>
      </c>
      <c r="AE115" s="8">
        <v>347685.3600000001</v>
      </c>
      <c r="AF115" s="8" t="s">
        <v>58</v>
      </c>
      <c r="AG115" s="1" t="s">
        <v>116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 t="s">
        <v>136</v>
      </c>
      <c r="B116" s="14" t="s">
        <v>136</v>
      </c>
      <c r="C116" s="9" t="s">
        <v>305</v>
      </c>
      <c r="D116" s="13" t="s">
        <v>61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100000</v>
      </c>
      <c r="V116" s="10">
        <v>0</v>
      </c>
      <c r="W116" s="10">
        <v>100000</v>
      </c>
      <c r="X116" s="10">
        <v>0</v>
      </c>
      <c r="Y116" s="10">
        <v>105000</v>
      </c>
      <c r="Z116" s="9" t="s">
        <v>306</v>
      </c>
      <c r="AA116" s="8">
        <v>113157.00000000001</v>
      </c>
      <c r="AB116" s="8">
        <v>0</v>
      </c>
      <c r="AC116" s="8">
        <v>113157.00000000001</v>
      </c>
      <c r="AD116" s="8">
        <v>0</v>
      </c>
      <c r="AE116" s="8">
        <v>0</v>
      </c>
      <c r="AF116" s="8">
        <v>0</v>
      </c>
      <c r="AG116" s="1" t="s">
        <v>120</v>
      </c>
      <c r="AH116" s="1" t="s">
        <v>74</v>
      </c>
      <c r="AI116" s="1">
        <v>2</v>
      </c>
      <c r="AJ116" s="3" t="s">
        <v>63</v>
      </c>
      <c r="AK116" s="3">
        <v>0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307</v>
      </c>
      <c r="BD116" s="56">
        <v>8914.2570000000014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82</v>
      </c>
      <c r="J117" s="9" t="s">
        <v>78</v>
      </c>
      <c r="K117" s="9">
        <v>2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306</v>
      </c>
      <c r="AA117" s="8">
        <v>113157.00000000001</v>
      </c>
      <c r="AB117" s="8">
        <v>0</v>
      </c>
      <c r="AC117" s="8">
        <v>113157.00000000001</v>
      </c>
      <c r="AD117" s="8">
        <v>0</v>
      </c>
      <c r="AE117" s="8">
        <v>0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308</v>
      </c>
      <c r="BD117" s="56">
        <v>0</v>
      </c>
    </row>
    <row r="118" spans="1:56" ht="27.75" customHeight="1" x14ac:dyDescent="0.45">
      <c r="A118" s="3">
        <v>45857</v>
      </c>
      <c r="B118" s="14" t="s">
        <v>384</v>
      </c>
      <c r="C118" s="9" t="s">
        <v>142</v>
      </c>
      <c r="D118" s="13" t="s">
        <v>302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205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>
        <v>45872</v>
      </c>
      <c r="U118" s="11">
        <v>72480</v>
      </c>
      <c r="V118" s="10">
        <v>0</v>
      </c>
      <c r="W118" s="10">
        <v>72480</v>
      </c>
      <c r="X118" s="10">
        <v>56093</v>
      </c>
      <c r="Y118" s="10">
        <v>17206.350000000002</v>
      </c>
      <c r="Z118" s="9" t="s">
        <v>81</v>
      </c>
      <c r="AA118" s="8">
        <v>18027.953212500004</v>
      </c>
      <c r="AB118" s="8">
        <v>18027.953212500004</v>
      </c>
      <c r="AC118" s="8">
        <v>0</v>
      </c>
      <c r="AD118" s="8">
        <v>0</v>
      </c>
      <c r="AE118" s="8">
        <v>0</v>
      </c>
      <c r="AF118" s="8" t="s">
        <v>220</v>
      </c>
      <c r="AG118" s="1" t="s">
        <v>117</v>
      </c>
      <c r="AH118" s="1" t="s">
        <v>74</v>
      </c>
      <c r="AI118" s="1">
        <v>2</v>
      </c>
      <c r="AJ118" s="3">
        <v>45872</v>
      </c>
      <c r="AK118" s="3">
        <v>0</v>
      </c>
      <c r="AL118" s="3">
        <v>45863</v>
      </c>
      <c r="AM118" s="3">
        <v>45870</v>
      </c>
      <c r="AN118" s="3">
        <v>45871</v>
      </c>
      <c r="AO118" s="3">
        <v>45871</v>
      </c>
      <c r="AP118" s="3">
        <v>45867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 t="s">
        <v>390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45857</v>
      </c>
      <c r="B119" s="14" t="s">
        <v>383</v>
      </c>
      <c r="C119" s="9" t="s">
        <v>142</v>
      </c>
      <c r="D119" s="13" t="s">
        <v>301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205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109</v>
      </c>
      <c r="T119" s="12">
        <v>45872</v>
      </c>
      <c r="U119" s="11">
        <v>2720</v>
      </c>
      <c r="V119" s="10">
        <v>0</v>
      </c>
      <c r="W119" s="10">
        <v>2720</v>
      </c>
      <c r="X119" s="10">
        <v>99691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220</v>
      </c>
      <c r="AG119" s="1" t="s">
        <v>117</v>
      </c>
      <c r="AH119" s="1" t="s">
        <v>74</v>
      </c>
      <c r="AI119" s="1">
        <v>2</v>
      </c>
      <c r="AJ119" s="3">
        <v>45872</v>
      </c>
      <c r="AK119" s="3">
        <v>0</v>
      </c>
      <c r="AL119" s="3">
        <v>45863</v>
      </c>
      <c r="AM119" s="3">
        <v>45870</v>
      </c>
      <c r="AN119" s="3">
        <v>45871</v>
      </c>
      <c r="AO119" s="3">
        <v>45871</v>
      </c>
      <c r="AP119" s="3">
        <v>45867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389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45862</v>
      </c>
      <c r="B120" s="14" t="s">
        <v>431</v>
      </c>
      <c r="C120" s="9" t="s">
        <v>85</v>
      </c>
      <c r="D120" s="13" t="s">
        <v>417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198</v>
      </c>
      <c r="T120" s="12">
        <v>45889</v>
      </c>
      <c r="U120" s="11">
        <v>124000</v>
      </c>
      <c r="V120" s="10">
        <v>0</v>
      </c>
      <c r="W120" s="10">
        <v>124000</v>
      </c>
      <c r="X120" s="10">
        <v>0</v>
      </c>
      <c r="Y120" s="10">
        <v>130200</v>
      </c>
      <c r="Z120" s="9" t="s">
        <v>81</v>
      </c>
      <c r="AA120" s="8">
        <v>133385.56000000003</v>
      </c>
      <c r="AB120" s="8">
        <v>62295</v>
      </c>
      <c r="AC120" s="8">
        <v>71090.560000000027</v>
      </c>
      <c r="AD120" s="8">
        <v>0</v>
      </c>
      <c r="AE120" s="8">
        <v>0</v>
      </c>
      <c r="AF120" s="8" t="s">
        <v>323</v>
      </c>
      <c r="AG120" s="1" t="s">
        <v>117</v>
      </c>
      <c r="AH120" s="1" t="s">
        <v>74</v>
      </c>
      <c r="AI120" s="1">
        <v>2</v>
      </c>
      <c r="AJ120" s="3">
        <v>45889</v>
      </c>
      <c r="AK120" s="3">
        <v>0</v>
      </c>
      <c r="AL120" s="3">
        <v>45880</v>
      </c>
      <c r="AM120" s="3">
        <v>45887</v>
      </c>
      <c r="AN120" s="3">
        <v>45888</v>
      </c>
      <c r="AO120" s="3">
        <v>45888</v>
      </c>
      <c r="AP120" s="3">
        <v>45884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5434.4783644444469</v>
      </c>
    </row>
    <row r="121" spans="1:56" ht="27.75" customHeight="1" x14ac:dyDescent="0.45">
      <c r="A121" s="3">
        <v>45862</v>
      </c>
      <c r="B121" s="14" t="s">
        <v>432</v>
      </c>
      <c r="C121" s="9" t="s">
        <v>85</v>
      </c>
      <c r="D121" s="13" t="s">
        <v>322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198</v>
      </c>
      <c r="T121" s="12">
        <v>45889</v>
      </c>
      <c r="U121" s="11">
        <v>28000</v>
      </c>
      <c r="V121" s="10">
        <v>0</v>
      </c>
      <c r="W121" s="10">
        <v>28000</v>
      </c>
      <c r="X121" s="10">
        <v>0</v>
      </c>
      <c r="Y121" s="10">
        <v>29400</v>
      </c>
      <c r="Z121" s="9" t="s">
        <v>81</v>
      </c>
      <c r="AA121" s="8">
        <v>30119.320000000003</v>
      </c>
      <c r="AB121" s="8">
        <v>0</v>
      </c>
      <c r="AC121" s="8">
        <v>30119.320000000003</v>
      </c>
      <c r="AD121" s="8">
        <v>0</v>
      </c>
      <c r="AE121" s="8">
        <v>0</v>
      </c>
      <c r="AF121" s="8" t="s">
        <v>323</v>
      </c>
      <c r="AG121" s="1" t="s">
        <v>117</v>
      </c>
      <c r="AH121" s="1" t="s">
        <v>74</v>
      </c>
      <c r="AI121" s="1">
        <v>2</v>
      </c>
      <c r="AJ121" s="3">
        <v>45889</v>
      </c>
      <c r="AK121" s="3">
        <v>0</v>
      </c>
      <c r="AL121" s="3">
        <v>45880</v>
      </c>
      <c r="AM121" s="3">
        <v>45887</v>
      </c>
      <c r="AN121" s="3">
        <v>45888</v>
      </c>
      <c r="AO121" s="3">
        <v>45888</v>
      </c>
      <c r="AP121" s="3">
        <v>45884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2302.4546844444449</v>
      </c>
    </row>
    <row r="122" spans="1:56" ht="27.75" customHeight="1" x14ac:dyDescent="0.45">
      <c r="A122" s="3">
        <v>45862</v>
      </c>
      <c r="B122" s="14" t="s">
        <v>433</v>
      </c>
      <c r="C122" s="9" t="s">
        <v>85</v>
      </c>
      <c r="D122" s="13" t="s">
        <v>418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198</v>
      </c>
      <c r="T122" s="12">
        <v>45889</v>
      </c>
      <c r="U122" s="11">
        <v>7000</v>
      </c>
      <c r="V122" s="10">
        <v>0</v>
      </c>
      <c r="W122" s="10">
        <v>7000</v>
      </c>
      <c r="X122" s="10">
        <v>0</v>
      </c>
      <c r="Y122" s="10">
        <v>7350</v>
      </c>
      <c r="Z122" s="9" t="s">
        <v>81</v>
      </c>
      <c r="AA122" s="8">
        <v>7529.8300000000008</v>
      </c>
      <c r="AB122" s="8">
        <v>0</v>
      </c>
      <c r="AC122" s="8">
        <v>7529.8300000000008</v>
      </c>
      <c r="AD122" s="8">
        <v>0</v>
      </c>
      <c r="AE122" s="8">
        <v>0</v>
      </c>
      <c r="AF122" s="8" t="s">
        <v>323</v>
      </c>
      <c r="AG122" s="1" t="s">
        <v>117</v>
      </c>
      <c r="AH122" s="1" t="s">
        <v>74</v>
      </c>
      <c r="AI122" s="1">
        <v>2</v>
      </c>
      <c r="AJ122" s="3">
        <v>45889</v>
      </c>
      <c r="AK122" s="3">
        <v>0</v>
      </c>
      <c r="AL122" s="3">
        <v>45880</v>
      </c>
      <c r="AM122" s="3">
        <v>45887</v>
      </c>
      <c r="AN122" s="3">
        <v>45888</v>
      </c>
      <c r="AO122" s="3">
        <v>45888</v>
      </c>
      <c r="AP122" s="3">
        <v>45884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575.61367111111122</v>
      </c>
    </row>
    <row r="123" spans="1:56" ht="27.75" customHeight="1" x14ac:dyDescent="0.45">
      <c r="A123" s="3">
        <v>45862</v>
      </c>
      <c r="B123" s="14" t="s">
        <v>433</v>
      </c>
      <c r="C123" s="9" t="s">
        <v>85</v>
      </c>
      <c r="D123" s="13" t="s">
        <v>421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411.15262222222225</v>
      </c>
    </row>
    <row r="124" spans="1:56" ht="27.75" customHeight="1" x14ac:dyDescent="0.45">
      <c r="A124" s="3">
        <v>45862</v>
      </c>
      <c r="B124" s="14" t="s">
        <v>434</v>
      </c>
      <c r="C124" s="9" t="s">
        <v>85</v>
      </c>
      <c r="D124" s="13" t="s">
        <v>419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7000</v>
      </c>
      <c r="V124" s="10">
        <v>0</v>
      </c>
      <c r="W124" s="10">
        <v>7000</v>
      </c>
      <c r="X124" s="10">
        <v>0</v>
      </c>
      <c r="Y124" s="10">
        <v>7350</v>
      </c>
      <c r="Z124" s="9" t="s">
        <v>81</v>
      </c>
      <c r="AA124" s="8">
        <v>7529.8300000000008</v>
      </c>
      <c r="AB124" s="8">
        <v>0</v>
      </c>
      <c r="AC124" s="8">
        <v>7529.8300000000008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575.61367111111122</v>
      </c>
    </row>
    <row r="125" spans="1:56" ht="27.75" customHeight="1" x14ac:dyDescent="0.45">
      <c r="A125" s="3">
        <v>45862</v>
      </c>
      <c r="B125" s="14" t="s">
        <v>434</v>
      </c>
      <c r="C125" s="9" t="s">
        <v>85</v>
      </c>
      <c r="D125" s="13" t="s">
        <v>420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14000</v>
      </c>
      <c r="V125" s="10">
        <v>0</v>
      </c>
      <c r="W125" s="10">
        <v>14000</v>
      </c>
      <c r="X125" s="10">
        <v>0</v>
      </c>
      <c r="Y125" s="10">
        <v>14700</v>
      </c>
      <c r="Z125" s="9" t="s">
        <v>81</v>
      </c>
      <c r="AA125" s="8">
        <v>15059.660000000002</v>
      </c>
      <c r="AB125" s="8">
        <v>0</v>
      </c>
      <c r="AC125" s="8">
        <v>15059.660000000002</v>
      </c>
      <c r="AD125" s="8">
        <v>0</v>
      </c>
      <c r="AE125" s="8">
        <v>0</v>
      </c>
      <c r="AF125" s="8" t="s">
        <v>323</v>
      </c>
      <c r="AG125" s="1" t="s">
        <v>61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1151.2273422222224</v>
      </c>
    </row>
    <row r="126" spans="1:56" ht="27.75" customHeight="1" x14ac:dyDescent="0.45">
      <c r="A126" s="3" t="s">
        <v>136</v>
      </c>
      <c r="B126" s="14" t="s">
        <v>136</v>
      </c>
      <c r="C126" s="9" t="s">
        <v>85</v>
      </c>
      <c r="D126" s="13" t="s">
        <v>445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45894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 t="s">
        <v>273</v>
      </c>
      <c r="AG126" s="1" t="s">
        <v>116</v>
      </c>
      <c r="AH126" s="1" t="s">
        <v>74</v>
      </c>
      <c r="AI126" s="1">
        <v>2</v>
      </c>
      <c r="AJ126" s="3">
        <v>45894</v>
      </c>
      <c r="AK126" s="3">
        <v>0</v>
      </c>
      <c r="AL126" s="3">
        <v>45885</v>
      </c>
      <c r="AM126" s="3">
        <v>45892</v>
      </c>
      <c r="AN126" s="3">
        <v>45893</v>
      </c>
      <c r="AO126" s="3">
        <v>45893</v>
      </c>
      <c r="AP126" s="3">
        <v>45889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411.15262222222225</v>
      </c>
    </row>
    <row r="127" spans="1:56" ht="27.75" customHeight="1" x14ac:dyDescent="0.45">
      <c r="A127" s="3" t="s">
        <v>136</v>
      </c>
      <c r="B127" s="14" t="s">
        <v>136</v>
      </c>
      <c r="C127" s="9" t="s">
        <v>85</v>
      </c>
      <c r="D127" s="13" t="s">
        <v>446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45894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81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273</v>
      </c>
      <c r="AG127" s="1" t="s">
        <v>116</v>
      </c>
      <c r="AH127" s="1" t="s">
        <v>74</v>
      </c>
      <c r="AI127" s="1">
        <v>2</v>
      </c>
      <c r="AJ127" s="3">
        <v>45894</v>
      </c>
      <c r="AK127" s="3">
        <v>0</v>
      </c>
      <c r="AL127" s="3">
        <v>45885</v>
      </c>
      <c r="AM127" s="3">
        <v>45892</v>
      </c>
      <c r="AN127" s="3">
        <v>45893</v>
      </c>
      <c r="AO127" s="3">
        <v>45893</v>
      </c>
      <c r="AP127" s="3">
        <v>45889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1644.610488888889</v>
      </c>
    </row>
    <row r="128" spans="1:56" ht="27.75" customHeight="1" x14ac:dyDescent="0.45">
      <c r="A128" s="3" t="s">
        <v>136</v>
      </c>
      <c r="B128" s="14" t="s">
        <v>136</v>
      </c>
      <c r="C128" s="9" t="s">
        <v>142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45899</v>
      </c>
      <c r="U128" s="11">
        <v>200000</v>
      </c>
      <c r="V128" s="10">
        <v>0</v>
      </c>
      <c r="W128" s="10">
        <v>200000</v>
      </c>
      <c r="X128" s="10">
        <v>0</v>
      </c>
      <c r="Y128" s="10">
        <v>210000</v>
      </c>
      <c r="Z128" s="9" t="s">
        <v>81</v>
      </c>
      <c r="AA128" s="8">
        <v>209550.00000000003</v>
      </c>
      <c r="AB128" s="8">
        <v>0</v>
      </c>
      <c r="AC128" s="8">
        <v>209550.00000000003</v>
      </c>
      <c r="AD128" s="8">
        <v>0</v>
      </c>
      <c r="AE128" s="8">
        <v>0</v>
      </c>
      <c r="AF128" s="8" t="s">
        <v>220</v>
      </c>
      <c r="AG128" s="1" t="s">
        <v>116</v>
      </c>
      <c r="AH128" s="1" t="s">
        <v>74</v>
      </c>
      <c r="AI128" s="1">
        <v>2</v>
      </c>
      <c r="AJ128" s="3">
        <v>45899</v>
      </c>
      <c r="AK128" s="3">
        <v>0</v>
      </c>
      <c r="AL128" s="3">
        <v>45890</v>
      </c>
      <c r="AM128" s="3">
        <v>45897</v>
      </c>
      <c r="AN128" s="3">
        <v>45898</v>
      </c>
      <c r="AO128" s="3">
        <v>45898</v>
      </c>
      <c r="AP128" s="3">
        <v>45894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16018.933333333336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37</v>
      </c>
      <c r="G129" s="9">
        <v>0</v>
      </c>
      <c r="H129" s="9">
        <v>0</v>
      </c>
      <c r="I129" s="9">
        <v>80</v>
      </c>
      <c r="J129" s="9" t="s">
        <v>57</v>
      </c>
      <c r="K129" s="9">
        <v>3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81</v>
      </c>
      <c r="AA129" s="8">
        <v>453472.85321250011</v>
      </c>
      <c r="AB129" s="8">
        <v>80322.953212499997</v>
      </c>
      <c r="AC129" s="8">
        <v>373149.9</v>
      </c>
      <c r="AD129" s="8">
        <v>0</v>
      </c>
      <c r="AE129" s="8">
        <v>0</v>
      </c>
      <c r="AF129" s="8" t="s">
        <v>58</v>
      </c>
      <c r="AG129" s="1" t="s">
        <v>116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45867</v>
      </c>
      <c r="B130" s="14" t="s">
        <v>437</v>
      </c>
      <c r="C130" s="9" t="s">
        <v>411</v>
      </c>
      <c r="D130" s="13" t="s">
        <v>438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45874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121</v>
      </c>
      <c r="AA130" s="8">
        <v>5378.4500000000007</v>
      </c>
      <c r="AB130" s="8">
        <v>5378.4500000000007</v>
      </c>
      <c r="AC130" s="8">
        <v>0</v>
      </c>
      <c r="AD130" s="8">
        <v>3761</v>
      </c>
      <c r="AE130" s="8">
        <v>1617.4500000000007</v>
      </c>
      <c r="AF130" s="8">
        <v>0</v>
      </c>
      <c r="AG130" s="1" t="s">
        <v>118</v>
      </c>
      <c r="AH130" s="1" t="s">
        <v>68</v>
      </c>
      <c r="AI130" s="1">
        <v>4</v>
      </c>
      <c r="AJ130" s="3">
        <v>45874</v>
      </c>
      <c r="AK130" s="3">
        <v>45870</v>
      </c>
      <c r="AL130" s="3">
        <v>45864</v>
      </c>
      <c r="AM130" s="3">
        <v>45871</v>
      </c>
      <c r="AN130" s="3">
        <v>45872</v>
      </c>
      <c r="AO130" s="3">
        <v>45872</v>
      </c>
      <c r="AP130" s="3">
        <v>45869</v>
      </c>
      <c r="AQ130" s="3">
        <v>45873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45867</v>
      </c>
      <c r="B131" s="14" t="s">
        <v>437</v>
      </c>
      <c r="C131" s="9" t="s">
        <v>411</v>
      </c>
      <c r="D131" s="13" t="s">
        <v>439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217.10408191999997</v>
      </c>
      <c r="Q131" s="10">
        <v>0</v>
      </c>
      <c r="R131" s="10">
        <v>217.10408191999997</v>
      </c>
      <c r="S131" s="9" t="s">
        <v>71</v>
      </c>
      <c r="T131" s="12">
        <v>45874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121</v>
      </c>
      <c r="AA131" s="8">
        <v>10756.900000000001</v>
      </c>
      <c r="AB131" s="8">
        <v>10756.900000000001</v>
      </c>
      <c r="AC131" s="8">
        <v>0</v>
      </c>
      <c r="AD131" s="8">
        <v>0</v>
      </c>
      <c r="AE131" s="8">
        <v>10756.900000000001</v>
      </c>
      <c r="AF131" s="8">
        <v>0</v>
      </c>
      <c r="AG131" s="1" t="s">
        <v>116</v>
      </c>
      <c r="AH131" s="1" t="s">
        <v>68</v>
      </c>
      <c r="AI131" s="1">
        <v>4</v>
      </c>
      <c r="AJ131" s="3">
        <v>45874</v>
      </c>
      <c r="AK131" s="3">
        <v>45870</v>
      </c>
      <c r="AL131" s="3">
        <v>45864</v>
      </c>
      <c r="AM131" s="3">
        <v>45871</v>
      </c>
      <c r="AN131" s="3">
        <v>45872</v>
      </c>
      <c r="AO131" s="3">
        <v>45872</v>
      </c>
      <c r="AP131" s="3">
        <v>45869</v>
      </c>
      <c r="AQ131" s="3">
        <v>45873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45867</v>
      </c>
      <c r="B132" s="14" t="s">
        <v>440</v>
      </c>
      <c r="C132" s="9" t="s">
        <v>325</v>
      </c>
      <c r="D132" s="13" t="s">
        <v>441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45874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45874</v>
      </c>
      <c r="AK132" s="3">
        <v>45870</v>
      </c>
      <c r="AL132" s="3">
        <v>45864</v>
      </c>
      <c r="AM132" s="3">
        <v>45871</v>
      </c>
      <c r="AN132" s="3">
        <v>45872</v>
      </c>
      <c r="AO132" s="3">
        <v>45872</v>
      </c>
      <c r="AP132" s="3">
        <v>45869</v>
      </c>
      <c r="AQ132" s="3">
        <v>45873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0</v>
      </c>
    </row>
    <row r="133" spans="1:56" ht="27.75" customHeight="1" x14ac:dyDescent="0.45">
      <c r="A133" s="3">
        <v>45860</v>
      </c>
      <c r="B133" s="14" t="s">
        <v>410</v>
      </c>
      <c r="C133" s="9" t="s">
        <v>411</v>
      </c>
      <c r="D133" s="13" t="s">
        <v>412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18.345294922239994</v>
      </c>
      <c r="Q133" s="10">
        <v>0</v>
      </c>
      <c r="R133" s="10">
        <v>18.345294922239994</v>
      </c>
      <c r="S133" s="9" t="s">
        <v>71</v>
      </c>
      <c r="T133" s="12">
        <v>45870</v>
      </c>
      <c r="U133" s="11">
        <v>7000</v>
      </c>
      <c r="V133" s="10">
        <v>6155</v>
      </c>
      <c r="W133" s="10">
        <v>845</v>
      </c>
      <c r="X133" s="10">
        <v>10500</v>
      </c>
      <c r="Y133" s="10">
        <v>0</v>
      </c>
      <c r="Z133" s="9" t="s">
        <v>121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68</v>
      </c>
      <c r="AI133" s="1">
        <v>4</v>
      </c>
      <c r="AJ133" s="3">
        <v>45870</v>
      </c>
      <c r="AK133" s="3">
        <v>45866</v>
      </c>
      <c r="AL133" s="3">
        <v>45860</v>
      </c>
      <c r="AM133" s="3">
        <v>45867</v>
      </c>
      <c r="AN133" s="3">
        <v>45868</v>
      </c>
      <c r="AO133" s="3">
        <v>45868</v>
      </c>
      <c r="AP133" s="3">
        <v>45865</v>
      </c>
      <c r="AQ133" s="3">
        <v>45869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 t="s">
        <v>447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45860</v>
      </c>
      <c r="B134" s="14" t="s">
        <v>410</v>
      </c>
      <c r="C134" s="9" t="s">
        <v>411</v>
      </c>
      <c r="D134" s="13" t="s">
        <v>413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45870</v>
      </c>
      <c r="U134" s="11">
        <v>5000</v>
      </c>
      <c r="V134" s="10">
        <v>5270</v>
      </c>
      <c r="W134" s="10">
        <v>0</v>
      </c>
      <c r="X134" s="10">
        <v>5400</v>
      </c>
      <c r="Y134" s="10">
        <v>0</v>
      </c>
      <c r="Z134" s="9" t="s">
        <v>121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68</v>
      </c>
      <c r="AI134" s="1">
        <v>4</v>
      </c>
      <c r="AJ134" s="3">
        <v>45870</v>
      </c>
      <c r="AK134" s="3">
        <v>45866</v>
      </c>
      <c r="AL134" s="3">
        <v>45860</v>
      </c>
      <c r="AM134" s="3">
        <v>45867</v>
      </c>
      <c r="AN134" s="3">
        <v>45868</v>
      </c>
      <c r="AO134" s="3">
        <v>45868</v>
      </c>
      <c r="AP134" s="3">
        <v>45865</v>
      </c>
      <c r="AQ134" s="3">
        <v>45869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 t="s">
        <v>447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45860</v>
      </c>
      <c r="B135" s="14" t="s">
        <v>414</v>
      </c>
      <c r="C135" s="9" t="s">
        <v>411</v>
      </c>
      <c r="D135" s="13" t="s">
        <v>415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3.799321433599999</v>
      </c>
      <c r="Q135" s="10">
        <v>0</v>
      </c>
      <c r="R135" s="10">
        <v>3.799321433599999</v>
      </c>
      <c r="S135" s="9" t="s">
        <v>71</v>
      </c>
      <c r="T135" s="12">
        <v>45870</v>
      </c>
      <c r="U135" s="11">
        <v>5000</v>
      </c>
      <c r="V135" s="10">
        <v>4825</v>
      </c>
      <c r="W135" s="10">
        <v>175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45870</v>
      </c>
      <c r="AK135" s="3">
        <v>45866</v>
      </c>
      <c r="AL135" s="3">
        <v>45860</v>
      </c>
      <c r="AM135" s="3">
        <v>45867</v>
      </c>
      <c r="AN135" s="3">
        <v>45868</v>
      </c>
      <c r="AO135" s="3">
        <v>45868</v>
      </c>
      <c r="AP135" s="3">
        <v>45865</v>
      </c>
      <c r="AQ135" s="3">
        <v>45869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 t="s">
        <v>447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45869</v>
      </c>
      <c r="B136" s="14" t="s">
        <v>129</v>
      </c>
      <c r="C136" s="9" t="s">
        <v>112</v>
      </c>
      <c r="D136" s="13" t="s">
        <v>448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121</v>
      </c>
      <c r="AA136" s="8">
        <v>10756.900000000001</v>
      </c>
      <c r="AB136" s="8">
        <v>10756.900000000001</v>
      </c>
      <c r="AC136" s="8">
        <v>0</v>
      </c>
      <c r="AD136" s="8">
        <v>0</v>
      </c>
      <c r="AE136" s="8">
        <v>10756.900000000001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45877</v>
      </c>
      <c r="AK136" s="3">
        <v>45873</v>
      </c>
      <c r="AL136" s="3">
        <v>45867</v>
      </c>
      <c r="AM136" s="3">
        <v>45874</v>
      </c>
      <c r="AN136" s="3">
        <v>45875</v>
      </c>
      <c r="AO136" s="3">
        <v>45875</v>
      </c>
      <c r="AP136" s="3">
        <v>45872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 t="s">
        <v>449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45869</v>
      </c>
      <c r="B137" s="14" t="s">
        <v>129</v>
      </c>
      <c r="C137" s="9" t="s">
        <v>112</v>
      </c>
      <c r="D137" s="13" t="s">
        <v>450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121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5378.4500000000007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45877</v>
      </c>
      <c r="AK137" s="3">
        <v>45873</v>
      </c>
      <c r="AL137" s="3">
        <v>45867</v>
      </c>
      <c r="AM137" s="3">
        <v>45874</v>
      </c>
      <c r="AN137" s="3">
        <v>45875</v>
      </c>
      <c r="AO137" s="3">
        <v>45875</v>
      </c>
      <c r="AP137" s="3">
        <v>45872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 t="s">
        <v>449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45869</v>
      </c>
      <c r="B138" s="14" t="s">
        <v>129</v>
      </c>
      <c r="C138" s="9" t="s">
        <v>112</v>
      </c>
      <c r="D138" s="13" t="s">
        <v>451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121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5378.4500000000007</v>
      </c>
      <c r="AF138" s="8">
        <v>0</v>
      </c>
      <c r="AG138" s="1" t="s">
        <v>61</v>
      </c>
      <c r="AH138" s="1" t="s">
        <v>68</v>
      </c>
      <c r="AI138" s="1">
        <v>4</v>
      </c>
      <c r="AJ138" s="3">
        <v>45877</v>
      </c>
      <c r="AK138" s="3">
        <v>45873</v>
      </c>
      <c r="AL138" s="3">
        <v>45867</v>
      </c>
      <c r="AM138" s="3">
        <v>45874</v>
      </c>
      <c r="AN138" s="3">
        <v>45875</v>
      </c>
      <c r="AO138" s="3">
        <v>45875</v>
      </c>
      <c r="AP138" s="3">
        <v>45872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 t="s">
        <v>449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129</v>
      </c>
      <c r="C139" s="9" t="s">
        <v>112</v>
      </c>
      <c r="D139" s="13" t="s">
        <v>452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121</v>
      </c>
      <c r="AA139" s="8">
        <v>5378.4500000000007</v>
      </c>
      <c r="AB139" s="8">
        <v>5378.4500000000007</v>
      </c>
      <c r="AC139" s="8">
        <v>0</v>
      </c>
      <c r="AD139" s="8">
        <v>0</v>
      </c>
      <c r="AE139" s="8">
        <v>5378.4500000000007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45877</v>
      </c>
      <c r="AK139" s="3">
        <v>45873</v>
      </c>
      <c r="AL139" s="3">
        <v>45867</v>
      </c>
      <c r="AM139" s="3">
        <v>45874</v>
      </c>
      <c r="AN139" s="3">
        <v>45875</v>
      </c>
      <c r="AO139" s="3">
        <v>45875</v>
      </c>
      <c r="AP139" s="3">
        <v>45872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 t="s">
        <v>449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129</v>
      </c>
      <c r="C140" s="9" t="s">
        <v>112</v>
      </c>
      <c r="D140" s="13" t="s">
        <v>453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121</v>
      </c>
      <c r="AA140" s="8">
        <v>10756.900000000001</v>
      </c>
      <c r="AB140" s="8">
        <v>10756.900000000001</v>
      </c>
      <c r="AC140" s="8">
        <v>0</v>
      </c>
      <c r="AD140" s="8">
        <v>0</v>
      </c>
      <c r="AE140" s="8">
        <v>10756.900000000001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45877</v>
      </c>
      <c r="AK140" s="3">
        <v>45873</v>
      </c>
      <c r="AL140" s="3">
        <v>45867</v>
      </c>
      <c r="AM140" s="3">
        <v>45874</v>
      </c>
      <c r="AN140" s="3">
        <v>45875</v>
      </c>
      <c r="AO140" s="3">
        <v>45875</v>
      </c>
      <c r="AP140" s="3">
        <v>45872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 t="s">
        <v>449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 t="s">
        <v>136</v>
      </c>
      <c r="B141" s="14" t="s">
        <v>136</v>
      </c>
      <c r="C141" s="9" t="s">
        <v>411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868.41632767999988</v>
      </c>
      <c r="Q141" s="10">
        <v>0</v>
      </c>
      <c r="R141" s="10">
        <v>868.41632767999988</v>
      </c>
      <c r="S141" s="9" t="s">
        <v>71</v>
      </c>
      <c r="T141" s="12">
        <v>45899</v>
      </c>
      <c r="U141" s="11">
        <v>40000</v>
      </c>
      <c r="V141" s="10">
        <v>0</v>
      </c>
      <c r="W141" s="10">
        <v>40000</v>
      </c>
      <c r="X141" s="10">
        <v>0</v>
      </c>
      <c r="Y141" s="10">
        <v>42000</v>
      </c>
      <c r="Z141" s="9" t="s">
        <v>121</v>
      </c>
      <c r="AA141" s="8">
        <v>43027.600000000006</v>
      </c>
      <c r="AB141" s="8">
        <v>43027.600000000006</v>
      </c>
      <c r="AC141" s="8">
        <v>0</v>
      </c>
      <c r="AD141" s="8">
        <v>0</v>
      </c>
      <c r="AE141" s="8">
        <v>43027.600000000006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45899</v>
      </c>
      <c r="AK141" s="3">
        <v>45895</v>
      </c>
      <c r="AL141" s="3">
        <v>45889</v>
      </c>
      <c r="AM141" s="3">
        <v>45896</v>
      </c>
      <c r="AN141" s="3">
        <v>45897</v>
      </c>
      <c r="AO141" s="3">
        <v>45897</v>
      </c>
      <c r="AP141" s="3">
        <v>45894</v>
      </c>
      <c r="AQ141" s="3">
        <v>45898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 t="s">
        <v>136</v>
      </c>
      <c r="B142" s="14" t="s">
        <v>136</v>
      </c>
      <c r="C142" s="9" t="s">
        <v>112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45899</v>
      </c>
      <c r="U142" s="11">
        <v>100000</v>
      </c>
      <c r="V142" s="10">
        <v>0</v>
      </c>
      <c r="W142" s="10">
        <v>100000</v>
      </c>
      <c r="X142" s="10">
        <v>0</v>
      </c>
      <c r="Y142" s="10">
        <v>105000</v>
      </c>
      <c r="Z142" s="9" t="s">
        <v>121</v>
      </c>
      <c r="AA142" s="8">
        <v>107569.00000000001</v>
      </c>
      <c r="AB142" s="8">
        <v>107569.00000000001</v>
      </c>
      <c r="AC142" s="8">
        <v>0</v>
      </c>
      <c r="AD142" s="8">
        <v>0</v>
      </c>
      <c r="AE142" s="8">
        <v>107569.00000000001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45899</v>
      </c>
      <c r="AK142" s="3">
        <v>45895</v>
      </c>
      <c r="AL142" s="3">
        <v>45889</v>
      </c>
      <c r="AM142" s="3">
        <v>45896</v>
      </c>
      <c r="AN142" s="3">
        <v>45897</v>
      </c>
      <c r="AO142" s="3">
        <v>45897</v>
      </c>
      <c r="AP142" s="3">
        <v>45894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 t="s">
        <v>136</v>
      </c>
      <c r="B143" s="14" t="s">
        <v>136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>
        <v>45899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45899</v>
      </c>
      <c r="AK143" s="3">
        <v>45895</v>
      </c>
      <c r="AL143" s="3">
        <v>45889</v>
      </c>
      <c r="AM143" s="3">
        <v>45896</v>
      </c>
      <c r="AN143" s="3">
        <v>45897</v>
      </c>
      <c r="AO143" s="3">
        <v>45897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45854</v>
      </c>
      <c r="B144" s="14" t="s">
        <v>368</v>
      </c>
      <c r="C144" s="9" t="s">
        <v>79</v>
      </c>
      <c r="D144" s="13" t="s">
        <v>369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0</v>
      </c>
      <c r="AE144" s="8">
        <v>3310.89</v>
      </c>
      <c r="AF144" s="8">
        <v>0</v>
      </c>
      <c r="AG144" s="1" t="s">
        <v>117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45854</v>
      </c>
      <c r="B145" s="14" t="s">
        <v>370</v>
      </c>
      <c r="C145" s="9" t="s">
        <v>79</v>
      </c>
      <c r="D145" s="13" t="s">
        <v>371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45826</v>
      </c>
      <c r="B146" s="14" t="s">
        <v>310</v>
      </c>
      <c r="C146" s="9" t="s">
        <v>108</v>
      </c>
      <c r="D146" s="13" t="s">
        <v>292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163.47937368575995</v>
      </c>
      <c r="Q146" s="10">
        <v>0</v>
      </c>
      <c r="R146" s="10">
        <v>163.47937368575995</v>
      </c>
      <c r="S146" s="9" t="s">
        <v>67</v>
      </c>
      <c r="T146" s="12" t="s">
        <v>63</v>
      </c>
      <c r="U146" s="11">
        <v>8000</v>
      </c>
      <c r="V146" s="10">
        <v>470</v>
      </c>
      <c r="W146" s="10">
        <v>7530</v>
      </c>
      <c r="X146" s="10">
        <v>0</v>
      </c>
      <c r="Y146" s="10">
        <v>7906.5</v>
      </c>
      <c r="Z146" s="9" t="s">
        <v>121</v>
      </c>
      <c r="AA146" s="8">
        <v>8310.3338999999996</v>
      </c>
      <c r="AB146" s="8">
        <v>0</v>
      </c>
      <c r="AC146" s="8">
        <v>8310.3338999999996</v>
      </c>
      <c r="AD146" s="8">
        <v>0</v>
      </c>
      <c r="AE146" s="8">
        <v>8310.3338999999996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597.62381186199991</v>
      </c>
    </row>
    <row r="147" spans="1:56" ht="27.75" customHeight="1" x14ac:dyDescent="0.45">
      <c r="A147" s="3">
        <v>45628</v>
      </c>
      <c r="B147" s="14" t="s">
        <v>209</v>
      </c>
      <c r="C147" s="9" t="s">
        <v>110</v>
      </c>
      <c r="D147" s="13" t="s">
        <v>147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 t="s">
        <v>63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121</v>
      </c>
      <c r="AA147" s="8">
        <v>8605.52</v>
      </c>
      <c r="AB147" s="8">
        <v>0</v>
      </c>
      <c r="AC147" s="8">
        <v>8605.52</v>
      </c>
      <c r="AD147" s="8">
        <v>0</v>
      </c>
      <c r="AE147" s="8">
        <v>8605.52</v>
      </c>
      <c r="AF147" s="8">
        <v>0</v>
      </c>
      <c r="AG147" s="1" t="s">
        <v>61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230</v>
      </c>
      <c r="AZ147" s="2">
        <v>0</v>
      </c>
      <c r="BA147" s="2">
        <v>0</v>
      </c>
      <c r="BB147" s="2">
        <v>0</v>
      </c>
      <c r="BC147" s="1" t="s">
        <v>122</v>
      </c>
      <c r="BD147" s="56">
        <v>618.85162826666658</v>
      </c>
    </row>
    <row r="148" spans="1:56" ht="27.75" customHeight="1" x14ac:dyDescent="0.45">
      <c r="A148" s="3">
        <v>45631</v>
      </c>
      <c r="B148" s="14" t="s">
        <v>212</v>
      </c>
      <c r="C148" s="9" t="s">
        <v>110</v>
      </c>
      <c r="D148" s="13" t="s">
        <v>147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121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117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231</v>
      </c>
      <c r="AZ148" s="2">
        <v>0</v>
      </c>
      <c r="BA148" s="2">
        <v>0</v>
      </c>
      <c r="BB148" s="2">
        <v>0</v>
      </c>
      <c r="BC148" s="1" t="s">
        <v>122</v>
      </c>
      <c r="BD148" s="56">
        <v>1237.7032565333332</v>
      </c>
    </row>
    <row r="149" spans="1:56" ht="27.75" customHeight="1" x14ac:dyDescent="0.45">
      <c r="A149" s="3">
        <v>45631</v>
      </c>
      <c r="B149" s="14" t="s">
        <v>213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121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116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232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1237.7032565333332</v>
      </c>
    </row>
    <row r="150" spans="1:56" ht="27.75" customHeight="1" x14ac:dyDescent="0.45">
      <c r="A150" s="3" t="s">
        <v>136</v>
      </c>
      <c r="B150" s="14" t="s">
        <v>136</v>
      </c>
      <c r="C150" s="9" t="s">
        <v>108</v>
      </c>
      <c r="D150" s="13" t="s">
        <v>61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42</v>
      </c>
      <c r="O150" s="9">
        <v>40</v>
      </c>
      <c r="P150" s="10">
        <v>227.95928601599996</v>
      </c>
      <c r="Q150" s="10">
        <v>0</v>
      </c>
      <c r="R150" s="10">
        <v>227.95928601599996</v>
      </c>
      <c r="S150" s="9" t="s">
        <v>67</v>
      </c>
      <c r="T150" s="12">
        <v>45899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11595.1</v>
      </c>
      <c r="AB150" s="8">
        <v>0</v>
      </c>
      <c r="AC150" s="8">
        <v>11595.1</v>
      </c>
      <c r="AD150" s="8">
        <v>0</v>
      </c>
      <c r="AE150" s="8">
        <v>11595.1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45898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833.84229133333326</v>
      </c>
    </row>
    <row r="151" spans="1:56" ht="27.75" customHeight="1" x14ac:dyDescent="0.45">
      <c r="A151" s="3">
        <v>45066</v>
      </c>
      <c r="B151" s="14" t="s">
        <v>127</v>
      </c>
      <c r="C151" s="9" t="s">
        <v>79</v>
      </c>
      <c r="D151" s="13" t="s">
        <v>126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121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396.82856033333326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</v>
      </c>
      <c r="F152" s="9">
        <v>37</v>
      </c>
      <c r="G152" s="9">
        <v>0</v>
      </c>
      <c r="H152" s="9">
        <v>0</v>
      </c>
      <c r="I152" s="9">
        <v>74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 t="s">
        <v>82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121</v>
      </c>
      <c r="AA152" s="8">
        <v>295589.41390000004</v>
      </c>
      <c r="AB152" s="8">
        <v>227138.23000000007</v>
      </c>
      <c r="AC152" s="8">
        <v>68451.183900000004</v>
      </c>
      <c r="AD152" s="8">
        <v>3761</v>
      </c>
      <c r="AE152" s="8">
        <v>291828.41390000004</v>
      </c>
      <c r="AF152" s="8" t="s">
        <v>58</v>
      </c>
      <c r="AG152" s="1" t="s">
        <v>117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0</v>
      </c>
    </row>
    <row r="153" spans="1:56" ht="27.75" customHeight="1" x14ac:dyDescent="0.45">
      <c r="A153" s="3">
        <v>45860</v>
      </c>
      <c r="B153" s="14" t="s">
        <v>406</v>
      </c>
      <c r="C153" s="9" t="s">
        <v>407</v>
      </c>
      <c r="D153" s="13" t="s">
        <v>416</v>
      </c>
      <c r="E153" s="9">
        <v>23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45883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83</v>
      </c>
      <c r="AA153" s="8">
        <v>5518.15</v>
      </c>
      <c r="AB153" s="8">
        <v>5518.15</v>
      </c>
      <c r="AC153" s="8">
        <v>0</v>
      </c>
      <c r="AD153" s="8">
        <v>1715</v>
      </c>
      <c r="AE153" s="8">
        <v>3803.1499999999996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229</v>
      </c>
      <c r="D154" s="13" t="s">
        <v>229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45899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83</v>
      </c>
      <c r="AA154" s="8">
        <v>29756.100000000002</v>
      </c>
      <c r="AB154" s="8">
        <v>7707</v>
      </c>
      <c r="AC154" s="8">
        <v>22049.100000000002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74</v>
      </c>
      <c r="AI154" s="1">
        <v>2</v>
      </c>
      <c r="AJ154" s="3">
        <v>45899</v>
      </c>
      <c r="AK154" s="3">
        <v>0</v>
      </c>
      <c r="AL154" s="3">
        <v>45890</v>
      </c>
      <c r="AM154" s="3">
        <v>45897</v>
      </c>
      <c r="AN154" s="3">
        <v>45898</v>
      </c>
      <c r="AO154" s="3">
        <v>45898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1648.1702249999998</v>
      </c>
    </row>
    <row r="155" spans="1:56" ht="27.75" customHeight="1" x14ac:dyDescent="0.45">
      <c r="A155" s="3" t="s">
        <v>136</v>
      </c>
      <c r="B155" s="14" t="s">
        <v>136</v>
      </c>
      <c r="C155" s="9" t="s">
        <v>235</v>
      </c>
      <c r="D155" s="13" t="s">
        <v>61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37</v>
      </c>
      <c r="O155" s="9">
        <v>50</v>
      </c>
      <c r="P155" s="10">
        <v>821.54158271999995</v>
      </c>
      <c r="Q155" s="10">
        <v>0</v>
      </c>
      <c r="R155" s="10">
        <v>821.54158271999995</v>
      </c>
      <c r="S155" s="9" t="s">
        <v>124</v>
      </c>
      <c r="T155" s="12">
        <v>45899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83</v>
      </c>
      <c r="AA155" s="8">
        <v>29756.100000000002</v>
      </c>
      <c r="AB155" s="8">
        <v>0</v>
      </c>
      <c r="AC155" s="8">
        <v>29756.100000000002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72</v>
      </c>
      <c r="AI155" s="1">
        <v>3</v>
      </c>
      <c r="AJ155" s="3">
        <v>45899</v>
      </c>
      <c r="AK155" s="3">
        <v>0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45898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2224.2684750000003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83</v>
      </c>
      <c r="AA156" s="8">
        <v>65030.350000000006</v>
      </c>
      <c r="AB156" s="8">
        <v>13225.15</v>
      </c>
      <c r="AC156" s="8">
        <v>51805.200000000004</v>
      </c>
      <c r="AD156" s="8">
        <v>1715</v>
      </c>
      <c r="AE156" s="8">
        <v>3803.1499999999996</v>
      </c>
      <c r="AF156" s="8" t="s">
        <v>58</v>
      </c>
      <c r="AG156" s="1" t="s">
        <v>61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45">
      <c r="A157" s="3" t="s">
        <v>136</v>
      </c>
      <c r="B157" s="14" t="s">
        <v>136</v>
      </c>
      <c r="C157" s="9" t="s">
        <v>229</v>
      </c>
      <c r="D157" s="13" t="s">
        <v>61</v>
      </c>
      <c r="E157" s="9">
        <v>23</v>
      </c>
      <c r="F157" s="9">
        <v>34</v>
      </c>
      <c r="G157" s="9" t="s">
        <v>179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181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180</v>
      </c>
      <c r="BD157" s="56">
        <v>800.41704844444439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179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181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0</v>
      </c>
      <c r="AF158" s="8">
        <v>0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180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229</v>
      </c>
      <c r="D159" s="13" t="s">
        <v>61</v>
      </c>
      <c r="E159" s="9">
        <v>23</v>
      </c>
      <c r="F159" s="9">
        <v>34</v>
      </c>
      <c r="G159" s="9" t="s">
        <v>343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344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180</v>
      </c>
      <c r="BD159" s="56">
        <v>800.41704844444439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343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344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 t="s">
        <v>58</v>
      </c>
      <c r="AG160" s="1" t="s">
        <v>116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180</v>
      </c>
      <c r="BD160" s="56">
        <v>0</v>
      </c>
    </row>
    <row r="161" spans="1:56" ht="27.75" customHeight="1" x14ac:dyDescent="0.45">
      <c r="A161" s="3">
        <v>45727</v>
      </c>
      <c r="B161" s="14" t="s">
        <v>260</v>
      </c>
      <c r="C161" s="9" t="s">
        <v>112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205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224</v>
      </c>
      <c r="AA161" s="8">
        <v>1159.5100000000002</v>
      </c>
      <c r="AB161" s="8">
        <v>1159.5100000000002</v>
      </c>
      <c r="AC161" s="8">
        <v>0</v>
      </c>
      <c r="AD161" s="8">
        <v>1159.5100000000002</v>
      </c>
      <c r="AE161" s="8">
        <v>0</v>
      </c>
      <c r="AF161" s="8" t="s">
        <v>226</v>
      </c>
      <c r="AG161" s="1" t="s">
        <v>116</v>
      </c>
      <c r="AH161" s="1" t="s">
        <v>149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224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225</v>
      </c>
      <c r="BD162" s="56">
        <v>0</v>
      </c>
    </row>
    <row r="163" spans="1:56" ht="27.75" customHeight="1" x14ac:dyDescent="0.45">
      <c r="A163" s="3">
        <v>45601</v>
      </c>
      <c r="B163" s="14" t="s">
        <v>202</v>
      </c>
      <c r="C163" s="9" t="s">
        <v>93</v>
      </c>
      <c r="D163" s="13" t="s">
        <v>145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2908.9558832378875</v>
      </c>
      <c r="Q163" s="10">
        <v>0</v>
      </c>
      <c r="R163" s="10">
        <v>2908.9558832378875</v>
      </c>
      <c r="S163" s="9" t="s">
        <v>385</v>
      </c>
      <c r="T163" s="12">
        <v>45894</v>
      </c>
      <c r="U163" s="11">
        <v>100000</v>
      </c>
      <c r="V163" s="10">
        <v>10674</v>
      </c>
      <c r="W163" s="10">
        <v>89326</v>
      </c>
      <c r="X163" s="10">
        <v>0</v>
      </c>
      <c r="Y163" s="10">
        <v>93792.3</v>
      </c>
      <c r="Z163" s="9" t="s">
        <v>99</v>
      </c>
      <c r="AA163" s="8">
        <v>96087.084940000001</v>
      </c>
      <c r="AB163" s="8">
        <v>35781</v>
      </c>
      <c r="AC163" s="8">
        <v>60306.084940000001</v>
      </c>
      <c r="AD163" s="8">
        <v>0</v>
      </c>
      <c r="AE163" s="8">
        <v>0</v>
      </c>
      <c r="AF163" s="8" t="s">
        <v>249</v>
      </c>
      <c r="AG163" s="1" t="s">
        <v>116</v>
      </c>
      <c r="AH163" s="1" t="s">
        <v>72</v>
      </c>
      <c r="AI163" s="1">
        <v>3</v>
      </c>
      <c r="AJ163" s="3">
        <v>45894</v>
      </c>
      <c r="AK163" s="3">
        <v>0</v>
      </c>
      <c r="AL163" s="3">
        <v>45884</v>
      </c>
      <c r="AM163" s="3">
        <v>45891</v>
      </c>
      <c r="AN163" s="3">
        <v>45892</v>
      </c>
      <c r="AO163" s="3">
        <v>45892</v>
      </c>
      <c r="AP163" s="3">
        <v>45889</v>
      </c>
      <c r="AQ163" s="3">
        <v>45893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114</v>
      </c>
      <c r="BD163" s="56">
        <v>7725.4272527873954</v>
      </c>
    </row>
    <row r="164" spans="1:56" ht="27.75" customHeight="1" x14ac:dyDescent="0.45">
      <c r="A164" s="3">
        <v>45601</v>
      </c>
      <c r="B164" s="14" t="s">
        <v>202</v>
      </c>
      <c r="C164" s="9" t="s">
        <v>93</v>
      </c>
      <c r="D164" s="13" t="s">
        <v>145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14259.765177444862</v>
      </c>
      <c r="Q164" s="10">
        <v>0</v>
      </c>
      <c r="R164" s="10">
        <v>14259.765177444862</v>
      </c>
      <c r="S164" s="9" t="s">
        <v>385</v>
      </c>
      <c r="T164" s="12" t="s">
        <v>63</v>
      </c>
      <c r="U164" s="11">
        <v>437878</v>
      </c>
      <c r="V164" s="10">
        <v>0</v>
      </c>
      <c r="W164" s="10">
        <v>437878</v>
      </c>
      <c r="X164" s="10">
        <v>0</v>
      </c>
      <c r="Y164" s="10">
        <v>459771.9</v>
      </c>
      <c r="Z164" s="9" t="s">
        <v>99</v>
      </c>
      <c r="AA164" s="8">
        <v>471020.98582000006</v>
      </c>
      <c r="AB164" s="8">
        <v>0</v>
      </c>
      <c r="AC164" s="8">
        <v>471020.98582000006</v>
      </c>
      <c r="AD164" s="8">
        <v>0</v>
      </c>
      <c r="AE164" s="8">
        <v>0</v>
      </c>
      <c r="AF164" s="8" t="s">
        <v>249</v>
      </c>
      <c r="AG164" s="1" t="s">
        <v>116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114</v>
      </c>
      <c r="BD164" s="56">
        <v>60339.489192657471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99</v>
      </c>
      <c r="AA165" s="8">
        <v>567108.07076000003</v>
      </c>
      <c r="AB165" s="8">
        <v>35781</v>
      </c>
      <c r="AC165" s="8">
        <v>531327.07076000003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115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186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91</v>
      </c>
      <c r="M166" s="10">
        <v>27</v>
      </c>
      <c r="N166" s="9">
        <v>43</v>
      </c>
      <c r="O166" s="9">
        <v>40</v>
      </c>
      <c r="P166" s="10">
        <v>229.14349009919997</v>
      </c>
      <c r="Q166" s="10">
        <v>0</v>
      </c>
      <c r="R166" s="10">
        <v>229.14349009919997</v>
      </c>
      <c r="S166" s="9" t="s">
        <v>192</v>
      </c>
      <c r="T166" s="12">
        <v>45899</v>
      </c>
      <c r="U166" s="11">
        <v>8000</v>
      </c>
      <c r="V166" s="10">
        <v>0</v>
      </c>
      <c r="W166" s="10">
        <v>8000</v>
      </c>
      <c r="X166" s="10">
        <v>0</v>
      </c>
      <c r="Y166" s="10">
        <v>8400</v>
      </c>
      <c r="Z166" s="9" t="s">
        <v>84</v>
      </c>
      <c r="AA166" s="8">
        <v>9499.6</v>
      </c>
      <c r="AB166" s="8">
        <v>7790</v>
      </c>
      <c r="AC166" s="8">
        <v>1709.6000000000004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138.04070222222222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9499.6</v>
      </c>
      <c r="AB167" s="8">
        <v>7790</v>
      </c>
      <c r="AC167" s="8">
        <v>1709.6000000000004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45853</v>
      </c>
      <c r="B168" s="14" t="s">
        <v>372</v>
      </c>
      <c r="C168" s="9" t="s">
        <v>140</v>
      </c>
      <c r="D168" s="13" t="s">
        <v>59</v>
      </c>
      <c r="E168" s="9">
        <v>26</v>
      </c>
      <c r="F168" s="9">
        <v>39</v>
      </c>
      <c r="G168" s="9" t="s">
        <v>60</v>
      </c>
      <c r="H168" s="9">
        <v>0</v>
      </c>
      <c r="I168" s="9">
        <v>93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124</v>
      </c>
      <c r="T168" s="12" t="s">
        <v>63</v>
      </c>
      <c r="U168" s="11">
        <v>5000</v>
      </c>
      <c r="V168" s="10">
        <v>5000</v>
      </c>
      <c r="W168" s="10">
        <v>0</v>
      </c>
      <c r="X168" s="10">
        <v>0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77</v>
      </c>
      <c r="AI168" s="1">
        <v>1</v>
      </c>
      <c r="AJ168" s="3" t="s">
        <v>63</v>
      </c>
      <c r="AK168" s="3">
        <v>0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100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119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26</v>
      </c>
      <c r="F170" s="9">
        <v>43</v>
      </c>
      <c r="G170" s="9" t="s">
        <v>60</v>
      </c>
      <c r="H170" s="9">
        <v>0</v>
      </c>
      <c r="I170" s="9">
        <v>116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45899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206</v>
      </c>
      <c r="AA170" s="8">
        <v>12433.3</v>
      </c>
      <c r="AB170" s="8">
        <v>12433.3</v>
      </c>
      <c r="AC170" s="8">
        <v>0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77</v>
      </c>
      <c r="AI170" s="1">
        <v>1</v>
      </c>
      <c r="AJ170" s="3">
        <v>45899</v>
      </c>
      <c r="AK170" s="3">
        <v>0</v>
      </c>
      <c r="AL170" s="3">
        <v>0</v>
      </c>
      <c r="AM170" s="3">
        <v>0</v>
      </c>
      <c r="AN170" s="3">
        <v>0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116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206</v>
      </c>
      <c r="AA171" s="8">
        <v>12433.3</v>
      </c>
      <c r="AB171" s="8">
        <v>12433.3</v>
      </c>
      <c r="AC171" s="8">
        <v>0</v>
      </c>
      <c r="AD171" s="8">
        <v>0</v>
      </c>
      <c r="AE171" s="8">
        <v>0</v>
      </c>
      <c r="AF171" s="8" t="s">
        <v>58</v>
      </c>
      <c r="AG171" s="1" t="s">
        <v>119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207</v>
      </c>
      <c r="BD171" s="56">
        <v>0</v>
      </c>
    </row>
    <row r="172" spans="1:56" ht="27.75" customHeight="1" x14ac:dyDescent="0.45">
      <c r="A172" s="3">
        <v>45861</v>
      </c>
      <c r="B172" s="14" t="s">
        <v>423</v>
      </c>
      <c r="C172" s="9" t="s">
        <v>110</v>
      </c>
      <c r="D172" s="13" t="s">
        <v>221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111</v>
      </c>
      <c r="T172" s="12">
        <v>45875</v>
      </c>
      <c r="U172" s="11">
        <v>10000</v>
      </c>
      <c r="V172" s="10">
        <v>1291</v>
      </c>
      <c r="W172" s="10">
        <v>8709</v>
      </c>
      <c r="X172" s="10">
        <v>4313</v>
      </c>
      <c r="Y172" s="10">
        <v>5971.35</v>
      </c>
      <c r="Z172" s="9" t="s">
        <v>88</v>
      </c>
      <c r="AA172" s="8">
        <v>7424.3585954999999</v>
      </c>
      <c r="AB172" s="8">
        <v>7424.3585954999999</v>
      </c>
      <c r="AC172" s="8">
        <v>0</v>
      </c>
      <c r="AD172" s="8">
        <v>7424.3585954999999</v>
      </c>
      <c r="AE172" s="8">
        <v>0</v>
      </c>
      <c r="AF172" s="8" t="s">
        <v>226</v>
      </c>
      <c r="AG172" s="1" t="s">
        <v>61</v>
      </c>
      <c r="AH172" s="1" t="s">
        <v>75</v>
      </c>
      <c r="AI172" s="1">
        <v>4</v>
      </c>
      <c r="AJ172" s="3">
        <v>45875</v>
      </c>
      <c r="AK172" s="3">
        <v>45871</v>
      </c>
      <c r="AL172" s="3">
        <v>45864</v>
      </c>
      <c r="AM172" s="3">
        <v>45872</v>
      </c>
      <c r="AN172" s="3">
        <v>45873</v>
      </c>
      <c r="AO172" s="3">
        <v>45874</v>
      </c>
      <c r="AP172" s="3">
        <v>45870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>
        <v>45832</v>
      </c>
      <c r="B173" s="14" t="s">
        <v>311</v>
      </c>
      <c r="C173" s="9" t="s">
        <v>110</v>
      </c>
      <c r="D173" s="13" t="s">
        <v>147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111</v>
      </c>
      <c r="T173" s="12">
        <v>45883</v>
      </c>
      <c r="U173" s="11">
        <v>20000</v>
      </c>
      <c r="V173" s="10">
        <v>3000</v>
      </c>
      <c r="W173" s="10">
        <v>17000</v>
      </c>
      <c r="X173" s="10">
        <v>0</v>
      </c>
      <c r="Y173" s="10">
        <v>17850</v>
      </c>
      <c r="Z173" s="9" t="s">
        <v>88</v>
      </c>
      <c r="AA173" s="8">
        <v>21136.61</v>
      </c>
      <c r="AB173" s="8">
        <v>19371</v>
      </c>
      <c r="AC173" s="8">
        <v>1765.6100000000006</v>
      </c>
      <c r="AD173" s="8">
        <v>19371</v>
      </c>
      <c r="AE173" s="8">
        <v>1765.6100000000006</v>
      </c>
      <c r="AF173" s="8" t="s">
        <v>226</v>
      </c>
      <c r="AG173" s="1" t="s">
        <v>116</v>
      </c>
      <c r="AH173" s="1" t="s">
        <v>75</v>
      </c>
      <c r="AI173" s="1">
        <v>4</v>
      </c>
      <c r="AJ173" s="3">
        <v>45883</v>
      </c>
      <c r="AK173" s="3">
        <v>45879</v>
      </c>
      <c r="AL173" s="3">
        <v>45872</v>
      </c>
      <c r="AM173" s="3">
        <v>45880</v>
      </c>
      <c r="AN173" s="3">
        <v>45881</v>
      </c>
      <c r="AO173" s="3">
        <v>45882</v>
      </c>
      <c r="AP173" s="3">
        <v>45878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182.09324466666675</v>
      </c>
    </row>
    <row r="174" spans="1:56" ht="27.75" customHeight="1" x14ac:dyDescent="0.45">
      <c r="A174" s="3">
        <v>45861</v>
      </c>
      <c r="B174" s="14" t="s">
        <v>424</v>
      </c>
      <c r="C174" s="9" t="s">
        <v>110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111</v>
      </c>
      <c r="T174" s="12">
        <v>45887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88</v>
      </c>
      <c r="AA174" s="8">
        <v>18649.949999999997</v>
      </c>
      <c r="AB174" s="8">
        <v>1983</v>
      </c>
      <c r="AC174" s="8">
        <v>16666.949999999997</v>
      </c>
      <c r="AD174" s="8">
        <v>1983</v>
      </c>
      <c r="AE174" s="8">
        <v>16666.949999999997</v>
      </c>
      <c r="AF174" s="8" t="s">
        <v>226</v>
      </c>
      <c r="AG174" s="1" t="s">
        <v>116</v>
      </c>
      <c r="AH174" s="1" t="s">
        <v>149</v>
      </c>
      <c r="AI174" s="1">
        <v>2</v>
      </c>
      <c r="AJ174" s="3">
        <v>45887</v>
      </c>
      <c r="AK174" s="3">
        <v>45885</v>
      </c>
      <c r="AL174" s="3">
        <v>0</v>
      </c>
      <c r="AM174" s="3">
        <v>0</v>
      </c>
      <c r="AN174" s="3">
        <v>0</v>
      </c>
      <c r="AO174" s="3">
        <v>45886</v>
      </c>
      <c r="AP174" s="3">
        <v>45882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1718.9181099999998</v>
      </c>
    </row>
    <row r="175" spans="1:56" ht="27.75" customHeight="1" x14ac:dyDescent="0.45">
      <c r="A175" s="3" t="s">
        <v>136</v>
      </c>
      <c r="B175" s="14" t="s">
        <v>136</v>
      </c>
      <c r="C175" s="9" t="s">
        <v>110</v>
      </c>
      <c r="D175" s="13" t="s">
        <v>61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111</v>
      </c>
      <c r="T175" s="12">
        <v>45899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88</v>
      </c>
      <c r="AA175" s="8">
        <v>24866.6</v>
      </c>
      <c r="AB175" s="8">
        <v>0</v>
      </c>
      <c r="AC175" s="8">
        <v>24866.6</v>
      </c>
      <c r="AD175" s="8">
        <v>0</v>
      </c>
      <c r="AE175" s="8">
        <v>24866.6</v>
      </c>
      <c r="AF175" s="8">
        <v>0</v>
      </c>
      <c r="AG175" s="1" t="s">
        <v>117</v>
      </c>
      <c r="AH175" s="1" t="s">
        <v>75</v>
      </c>
      <c r="AI175" s="1">
        <v>4</v>
      </c>
      <c r="AJ175" s="3">
        <v>45899</v>
      </c>
      <c r="AK175" s="3">
        <v>45895</v>
      </c>
      <c r="AL175" s="3">
        <v>45888</v>
      </c>
      <c r="AM175" s="3">
        <v>45896</v>
      </c>
      <c r="AN175" s="3">
        <v>45897</v>
      </c>
      <c r="AO175" s="3">
        <v>45898</v>
      </c>
      <c r="AP175" s="3">
        <v>45894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2564.5753466666665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>
        <v>0</v>
      </c>
      <c r="H176" s="9">
        <v>0</v>
      </c>
      <c r="I176" s="9">
        <v>120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88</v>
      </c>
      <c r="AA176" s="8">
        <v>72077.518595500005</v>
      </c>
      <c r="AB176" s="8">
        <v>28778.358595500002</v>
      </c>
      <c r="AC176" s="8">
        <v>43299.159999999996</v>
      </c>
      <c r="AD176" s="8">
        <v>28778.358595500002</v>
      </c>
      <c r="AE176" s="8">
        <v>43299.159999999996</v>
      </c>
      <c r="AF176" s="8" t="s">
        <v>58</v>
      </c>
      <c r="AG176" s="1" t="s">
        <v>119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45857</v>
      </c>
      <c r="B177" s="14" t="s">
        <v>391</v>
      </c>
      <c r="C177" s="9" t="s">
        <v>151</v>
      </c>
      <c r="D177" s="13" t="s">
        <v>152</v>
      </c>
      <c r="E177" s="9">
        <v>28</v>
      </c>
      <c r="F177" s="9">
        <v>41</v>
      </c>
      <c r="G177" s="9" t="s">
        <v>60</v>
      </c>
      <c r="H177" s="9">
        <v>0</v>
      </c>
      <c r="I177" s="9">
        <v>120</v>
      </c>
      <c r="J177" s="9" t="s">
        <v>78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45883</v>
      </c>
      <c r="U177" s="11">
        <v>50000</v>
      </c>
      <c r="V177" s="10">
        <v>0</v>
      </c>
      <c r="W177" s="10">
        <v>50000</v>
      </c>
      <c r="X177" s="10">
        <v>0</v>
      </c>
      <c r="Y177" s="10">
        <v>52500</v>
      </c>
      <c r="Z177" s="9" t="s">
        <v>128</v>
      </c>
      <c r="AA177" s="8">
        <v>59372.5</v>
      </c>
      <c r="AB177" s="8">
        <v>35029</v>
      </c>
      <c r="AC177" s="8">
        <v>24343.5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45883</v>
      </c>
      <c r="AK177" s="3">
        <v>0</v>
      </c>
      <c r="AL177" s="3">
        <v>45874</v>
      </c>
      <c r="AM177" s="3">
        <v>45881</v>
      </c>
      <c r="AN177" s="3">
        <v>45882</v>
      </c>
      <c r="AO177" s="3">
        <v>45882</v>
      </c>
      <c r="AP177" s="3">
        <v>45878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2735.938916666667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28</v>
      </c>
      <c r="F178" s="9">
        <v>47</v>
      </c>
      <c r="G178" s="9" t="s">
        <v>60</v>
      </c>
      <c r="H178" s="9" t="s">
        <v>66</v>
      </c>
      <c r="I178" s="9">
        <v>180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5000</v>
      </c>
      <c r="V178" s="10">
        <v>0</v>
      </c>
      <c r="W178" s="10">
        <v>5000</v>
      </c>
      <c r="X178" s="10">
        <v>0</v>
      </c>
      <c r="Y178" s="10">
        <v>0</v>
      </c>
      <c r="Z178" s="9" t="s">
        <v>128</v>
      </c>
      <c r="AA178" s="8">
        <v>6775.4500000000007</v>
      </c>
      <c r="AB178" s="8">
        <v>0</v>
      </c>
      <c r="AC178" s="8">
        <v>6775.4500000000007</v>
      </c>
      <c r="AD178" s="8">
        <v>0</v>
      </c>
      <c r="AE178" s="8">
        <v>6775.4500000000007</v>
      </c>
      <c r="AF178" s="8">
        <v>0</v>
      </c>
      <c r="AG178" s="1">
        <v>0</v>
      </c>
      <c r="AH178" s="1" t="s">
        <v>149</v>
      </c>
      <c r="AI178" s="1">
        <v>2</v>
      </c>
      <c r="AJ178" s="3">
        <v>45899</v>
      </c>
      <c r="AK178" s="3">
        <v>45897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146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761.48529722222236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28</v>
      </c>
      <c r="F179" s="9">
        <v>43</v>
      </c>
      <c r="G179" s="9">
        <v>0</v>
      </c>
      <c r="H179" s="9">
        <v>0</v>
      </c>
      <c r="I179" s="9">
        <v>130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128</v>
      </c>
      <c r="AA179" s="8">
        <v>66147.95</v>
      </c>
      <c r="AB179" s="8">
        <v>35029</v>
      </c>
      <c r="AC179" s="8">
        <v>31118.95</v>
      </c>
      <c r="AD179" s="8">
        <v>0</v>
      </c>
      <c r="AE179" s="8">
        <v>6775.4500000000007</v>
      </c>
      <c r="AF179" s="8" t="s">
        <v>58</v>
      </c>
      <c r="AG179" s="1">
        <v>0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153</v>
      </c>
      <c r="BD179" s="56">
        <v>0</v>
      </c>
    </row>
  </sheetData>
  <autoFilter ref="A5:BD1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9">
    <cfRule type="expression" dxfId="6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F189-C10F-47DD-A522-7859F682C6CB}">
  <sheetPr>
    <tabColor rgb="FFFFFF00"/>
  </sheetPr>
  <dimension ref="A1:BD172"/>
  <sheetViews>
    <sheetView topLeftCell="A5" zoomScale="80" zoomScaleNormal="80" workbookViewId="0">
      <selection activeCell="N9" sqref="N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45868</v>
      </c>
      <c r="E3" s="82" t="s">
        <v>52</v>
      </c>
      <c r="F3" s="82"/>
      <c r="G3" s="83">
        <v>10.38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45860</v>
      </c>
      <c r="B6" s="14" t="s">
        <v>403</v>
      </c>
      <c r="C6" s="9" t="s">
        <v>404</v>
      </c>
      <c r="D6" s="13" t="s">
        <v>405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287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288</v>
      </c>
      <c r="BD7" s="56">
        <v>0</v>
      </c>
    </row>
    <row r="8" spans="1:56" ht="27.75" customHeight="1" x14ac:dyDescent="0.45">
      <c r="A8" s="3">
        <v>45842</v>
      </c>
      <c r="B8" s="14" t="s">
        <v>332</v>
      </c>
      <c r="C8" s="9" t="s">
        <v>314</v>
      </c>
      <c r="D8" s="13" t="s">
        <v>315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45869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254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345</v>
      </c>
      <c r="AG8" s="1" t="s">
        <v>116</v>
      </c>
      <c r="AH8" s="1" t="s">
        <v>68</v>
      </c>
      <c r="AI8" s="1">
        <v>4</v>
      </c>
      <c r="AJ8" s="3">
        <v>45869</v>
      </c>
      <c r="AK8" s="3">
        <v>45865</v>
      </c>
      <c r="AL8" s="3">
        <v>45859</v>
      </c>
      <c r="AM8" s="3">
        <v>45866</v>
      </c>
      <c r="AN8" s="3">
        <v>45867</v>
      </c>
      <c r="AO8" s="3">
        <v>45867</v>
      </c>
      <c r="AP8" s="3">
        <v>45864</v>
      </c>
      <c r="AQ8" s="3">
        <v>45868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252</v>
      </c>
      <c r="D9" s="13" t="s">
        <v>253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254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116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130</v>
      </c>
      <c r="BD10" s="56">
        <v>0</v>
      </c>
    </row>
    <row r="11" spans="1:56" ht="27.75" customHeight="1" x14ac:dyDescent="0.45">
      <c r="A11" s="3" t="s">
        <v>136</v>
      </c>
      <c r="B11" s="14" t="s">
        <v>136</v>
      </c>
      <c r="C11" s="9" t="s">
        <v>222</v>
      </c>
      <c r="D11" s="13" t="s">
        <v>256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134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116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211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117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45860</v>
      </c>
      <c r="B13" s="14" t="s">
        <v>406</v>
      </c>
      <c r="C13" s="9" t="s">
        <v>407</v>
      </c>
      <c r="D13" s="13" t="s">
        <v>408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45883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138</v>
      </c>
      <c r="AA13" s="8">
        <v>8801.1</v>
      </c>
      <c r="AB13" s="8">
        <v>6990</v>
      </c>
      <c r="AC13" s="8">
        <v>1811.1000000000004</v>
      </c>
      <c r="AD13" s="8">
        <v>1997</v>
      </c>
      <c r="AE13" s="8">
        <v>6804.1</v>
      </c>
      <c r="AF13" s="8">
        <v>0</v>
      </c>
      <c r="AG13" s="1" t="s">
        <v>117</v>
      </c>
      <c r="AH13" s="1" t="s">
        <v>75</v>
      </c>
      <c r="AI13" s="1">
        <v>4</v>
      </c>
      <c r="AJ13" s="3">
        <v>45883</v>
      </c>
      <c r="AK13" s="3">
        <v>45879</v>
      </c>
      <c r="AL13" s="3">
        <v>45872</v>
      </c>
      <c r="AM13" s="3">
        <v>45880</v>
      </c>
      <c r="AN13" s="3">
        <v>45881</v>
      </c>
      <c r="AO13" s="3">
        <v>45882</v>
      </c>
      <c r="AP13" s="3">
        <v>45878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115.91040000000004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139</v>
      </c>
      <c r="BD14" s="56">
        <v>0</v>
      </c>
    </row>
    <row r="15" spans="1:56" ht="27.75" customHeight="1" x14ac:dyDescent="0.45">
      <c r="A15" s="3" t="s">
        <v>136</v>
      </c>
      <c r="B15" s="14" t="s">
        <v>136</v>
      </c>
      <c r="C15" s="9" t="s">
        <v>137</v>
      </c>
      <c r="D15" s="13" t="s">
        <v>125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45894</v>
      </c>
      <c r="U15" s="11">
        <v>100000</v>
      </c>
      <c r="V15" s="10">
        <v>0</v>
      </c>
      <c r="W15" s="10">
        <v>100000</v>
      </c>
      <c r="X15" s="10">
        <v>0</v>
      </c>
      <c r="Y15" s="10">
        <v>105000</v>
      </c>
      <c r="Z15" s="9" t="s">
        <v>172</v>
      </c>
      <c r="AA15" s="8">
        <v>88010.999999999985</v>
      </c>
      <c r="AB15" s="8">
        <v>56115</v>
      </c>
      <c r="AC15" s="8">
        <v>31895.999999999985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45894</v>
      </c>
      <c r="AK15" s="3">
        <v>0</v>
      </c>
      <c r="AL15" s="3">
        <v>45885</v>
      </c>
      <c r="AM15" s="3">
        <v>45892</v>
      </c>
      <c r="AN15" s="3">
        <v>45893</v>
      </c>
      <c r="AO15" s="3">
        <v>45893</v>
      </c>
      <c r="AP15" s="3">
        <v>45889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2316.3583999999996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208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172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45">
      <c r="A17" s="3" t="s">
        <v>136</v>
      </c>
      <c r="B17" s="14" t="s">
        <v>136</v>
      </c>
      <c r="C17" s="9" t="s">
        <v>257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136</v>
      </c>
      <c r="B18" s="14" t="s">
        <v>136</v>
      </c>
      <c r="C18" s="9" t="s">
        <v>214</v>
      </c>
      <c r="D18" s="13" t="s">
        <v>215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45894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172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172</v>
      </c>
      <c r="AA19" s="8">
        <v>176921.51432999998</v>
      </c>
      <c r="AB19" s="8">
        <v>74616.714330000003</v>
      </c>
      <c r="AC19" s="8">
        <v>102304.79999999999</v>
      </c>
      <c r="AD19" s="8">
        <v>0</v>
      </c>
      <c r="AE19" s="8">
        <v>0</v>
      </c>
      <c r="AF19" s="8" t="s">
        <v>58</v>
      </c>
      <c r="AG19" s="1" t="s">
        <v>116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45854</v>
      </c>
      <c r="B20" s="14" t="s">
        <v>346</v>
      </c>
      <c r="C20" s="9" t="s">
        <v>73</v>
      </c>
      <c r="D20" s="13" t="s">
        <v>349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45869</v>
      </c>
      <c r="U20" s="11">
        <v>5000</v>
      </c>
      <c r="V20" s="10">
        <v>5220</v>
      </c>
      <c r="W20" s="10">
        <v>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348</v>
      </c>
      <c r="AG20" s="1" t="s">
        <v>116</v>
      </c>
      <c r="AH20" s="1" t="s">
        <v>74</v>
      </c>
      <c r="AI20" s="1">
        <v>2</v>
      </c>
      <c r="AJ20" s="3">
        <v>45869</v>
      </c>
      <c r="AK20" s="3">
        <v>0</v>
      </c>
      <c r="AL20" s="3">
        <v>45860</v>
      </c>
      <c r="AM20" s="3">
        <v>45867</v>
      </c>
      <c r="AN20" s="3">
        <v>45868</v>
      </c>
      <c r="AO20" s="3">
        <v>45868</v>
      </c>
      <c r="AP20" s="3">
        <v>45864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45854</v>
      </c>
      <c r="B21" s="14" t="s">
        <v>346</v>
      </c>
      <c r="C21" s="9" t="s">
        <v>73</v>
      </c>
      <c r="D21" s="13" t="s">
        <v>330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45869</v>
      </c>
      <c r="U21" s="11">
        <v>5000</v>
      </c>
      <c r="V21" s="10">
        <v>5000</v>
      </c>
      <c r="W21" s="10">
        <v>0</v>
      </c>
      <c r="X21" s="10">
        <v>5198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348</v>
      </c>
      <c r="AG21" s="1" t="s">
        <v>116</v>
      </c>
      <c r="AH21" s="1" t="s">
        <v>74</v>
      </c>
      <c r="AI21" s="1">
        <v>2</v>
      </c>
      <c r="AJ21" s="3">
        <v>45869</v>
      </c>
      <c r="AK21" s="3">
        <v>0</v>
      </c>
      <c r="AL21" s="3">
        <v>45860</v>
      </c>
      <c r="AM21" s="3">
        <v>45867</v>
      </c>
      <c r="AN21" s="3">
        <v>45868</v>
      </c>
      <c r="AO21" s="3">
        <v>45868</v>
      </c>
      <c r="AP21" s="3">
        <v>45864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>
        <v>997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45869</v>
      </c>
      <c r="U22" s="11">
        <v>5000</v>
      </c>
      <c r="V22" s="10">
        <v>5124</v>
      </c>
      <c r="W22" s="10">
        <v>0</v>
      </c>
      <c r="X22" s="10">
        <v>5300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348</v>
      </c>
      <c r="AG22" s="1" t="s">
        <v>116</v>
      </c>
      <c r="AH22" s="1" t="s">
        <v>74</v>
      </c>
      <c r="AI22" s="1">
        <v>2</v>
      </c>
      <c r="AJ22" s="3">
        <v>45869</v>
      </c>
      <c r="AK22" s="3">
        <v>0</v>
      </c>
      <c r="AL22" s="3">
        <v>45860</v>
      </c>
      <c r="AM22" s="3">
        <v>45867</v>
      </c>
      <c r="AN22" s="3">
        <v>45868</v>
      </c>
      <c r="AO22" s="3">
        <v>45868</v>
      </c>
      <c r="AP22" s="3">
        <v>45864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350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45869</v>
      </c>
      <c r="U23" s="11">
        <v>10000</v>
      </c>
      <c r="V23" s="10">
        <v>10000</v>
      </c>
      <c r="W23" s="10">
        <v>0</v>
      </c>
      <c r="X23" s="10">
        <v>10300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351</v>
      </c>
      <c r="AG23" s="1" t="s">
        <v>116</v>
      </c>
      <c r="AH23" s="1" t="s">
        <v>74</v>
      </c>
      <c r="AI23" s="1">
        <v>2</v>
      </c>
      <c r="AJ23" s="3">
        <v>45869</v>
      </c>
      <c r="AK23" s="3">
        <v>0</v>
      </c>
      <c r="AL23" s="3">
        <v>45860</v>
      </c>
      <c r="AM23" s="3">
        <v>45867</v>
      </c>
      <c r="AN23" s="3">
        <v>45868</v>
      </c>
      <c r="AO23" s="3">
        <v>45868</v>
      </c>
      <c r="AP23" s="3">
        <v>45864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327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116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10000</v>
      </c>
      <c r="V25" s="10">
        <v>10000</v>
      </c>
      <c r="W25" s="10">
        <v>0</v>
      </c>
      <c r="X25" s="10">
        <v>11110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5500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352</v>
      </c>
      <c r="AG26" s="1" t="s">
        <v>118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409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346</v>
      </c>
      <c r="C27" s="9" t="s">
        <v>73</v>
      </c>
      <c r="D27" s="13" t="s">
        <v>328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352</v>
      </c>
      <c r="AG27" s="1" t="s">
        <v>116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350</v>
      </c>
      <c r="C31" s="9" t="s">
        <v>73</v>
      </c>
      <c r="D31" s="13" t="s">
        <v>356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45871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116</v>
      </c>
      <c r="AH31" s="1" t="s">
        <v>74</v>
      </c>
      <c r="AI31" s="1">
        <v>2</v>
      </c>
      <c r="AJ31" s="3">
        <v>45871</v>
      </c>
      <c r="AK31" s="3">
        <v>0</v>
      </c>
      <c r="AL31" s="3">
        <v>45862</v>
      </c>
      <c r="AM31" s="3">
        <v>45869</v>
      </c>
      <c r="AN31" s="3">
        <v>45870</v>
      </c>
      <c r="AO31" s="3">
        <v>45870</v>
      </c>
      <c r="AP31" s="3">
        <v>45866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350</v>
      </c>
      <c r="C32" s="9" t="s">
        <v>73</v>
      </c>
      <c r="D32" s="13" t="s">
        <v>357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45871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118</v>
      </c>
      <c r="AH32" s="1" t="s">
        <v>74</v>
      </c>
      <c r="AI32" s="1">
        <v>2</v>
      </c>
      <c r="AJ32" s="3">
        <v>45871</v>
      </c>
      <c r="AK32" s="3">
        <v>0</v>
      </c>
      <c r="AL32" s="3">
        <v>45862</v>
      </c>
      <c r="AM32" s="3">
        <v>45869</v>
      </c>
      <c r="AN32" s="3">
        <v>45870</v>
      </c>
      <c r="AO32" s="3">
        <v>45870</v>
      </c>
      <c r="AP32" s="3">
        <v>45866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358</v>
      </c>
      <c r="AG33" s="1" t="s">
        <v>118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346</v>
      </c>
      <c r="C34" s="9" t="s">
        <v>73</v>
      </c>
      <c r="D34" s="13" t="s">
        <v>298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5800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358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329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358</v>
      </c>
      <c r="AG35" s="1" t="s">
        <v>117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354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358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350</v>
      </c>
      <c r="C37" s="9" t="s">
        <v>73</v>
      </c>
      <c r="D37" s="13" t="s">
        <v>359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360</v>
      </c>
      <c r="AG37" s="1" t="s">
        <v>120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350</v>
      </c>
      <c r="C38" s="9" t="s">
        <v>73</v>
      </c>
      <c r="D38" s="13" t="s">
        <v>272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3561</v>
      </c>
      <c r="AC38" s="8">
        <v>1118.9500000000007</v>
      </c>
      <c r="AD38" s="8">
        <v>0</v>
      </c>
      <c r="AE38" s="8">
        <v>0</v>
      </c>
      <c r="AF38" s="8" t="s">
        <v>360</v>
      </c>
      <c r="AG38" s="1" t="s">
        <v>116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84.284287111111155</v>
      </c>
    </row>
    <row r="39" spans="1:56" ht="27.75" customHeight="1" x14ac:dyDescent="0.45">
      <c r="A39" s="3">
        <v>45854</v>
      </c>
      <c r="B39" s="14" t="s">
        <v>350</v>
      </c>
      <c r="C39" s="9" t="s">
        <v>73</v>
      </c>
      <c r="D39" s="13" t="s">
        <v>361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360</v>
      </c>
      <c r="AG39" s="1" t="s">
        <v>117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350</v>
      </c>
      <c r="C40" s="9" t="s">
        <v>73</v>
      </c>
      <c r="D40" s="13" t="s">
        <v>362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2400</v>
      </c>
      <c r="Y40" s="10">
        <v>2730</v>
      </c>
      <c r="Z40" s="9" t="s">
        <v>176</v>
      </c>
      <c r="AA40" s="8">
        <v>2555.2527</v>
      </c>
      <c r="AB40" s="8">
        <v>2555.2527</v>
      </c>
      <c r="AC40" s="8">
        <v>0</v>
      </c>
      <c r="AD40" s="8">
        <v>0</v>
      </c>
      <c r="AE40" s="8">
        <v>0</v>
      </c>
      <c r="AF40" s="8" t="s">
        <v>360</v>
      </c>
      <c r="AG40" s="1" t="s">
        <v>117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392</v>
      </c>
      <c r="C41" s="9" t="s">
        <v>73</v>
      </c>
      <c r="D41" s="13" t="s">
        <v>327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395</v>
      </c>
      <c r="AG41" s="1" t="s">
        <v>116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435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45854</v>
      </c>
      <c r="B42" s="14" t="s">
        <v>346</v>
      </c>
      <c r="C42" s="9" t="s">
        <v>73</v>
      </c>
      <c r="D42" s="13" t="s">
        <v>327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364</v>
      </c>
      <c r="AG42" s="1" t="s">
        <v>118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365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364</v>
      </c>
      <c r="AG43" s="1" t="s">
        <v>117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45854</v>
      </c>
      <c r="B44" s="14" t="s">
        <v>346</v>
      </c>
      <c r="C44" s="9" t="s">
        <v>73</v>
      </c>
      <c r="D44" s="13" t="s">
        <v>328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5000</v>
      </c>
      <c r="W44" s="10">
        <v>0</v>
      </c>
      <c r="X44" s="10">
        <v>5250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364</v>
      </c>
      <c r="AG44" s="1" t="s">
        <v>117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10000</v>
      </c>
      <c r="V45" s="10">
        <v>5000</v>
      </c>
      <c r="W45" s="10">
        <v>5000</v>
      </c>
      <c r="X45" s="10">
        <v>10400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397</v>
      </c>
      <c r="AG45" s="1" t="s">
        <v>116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349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398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392</v>
      </c>
      <c r="C47" s="9" t="s">
        <v>73</v>
      </c>
      <c r="D47" s="13" t="s">
        <v>329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398</v>
      </c>
      <c r="AG47" s="1" t="s">
        <v>117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5000</v>
      </c>
      <c r="W48" s="10">
        <v>0</v>
      </c>
      <c r="X48" s="10">
        <v>5200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398</v>
      </c>
      <c r="AG48" s="1" t="s">
        <v>116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330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5000</v>
      </c>
      <c r="W49" s="10">
        <v>0</v>
      </c>
      <c r="X49" s="10">
        <v>5198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398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392</v>
      </c>
      <c r="C50" s="9" t="s">
        <v>73</v>
      </c>
      <c r="D50" s="13" t="s">
        <v>363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398</v>
      </c>
      <c r="AG50" s="1" t="s">
        <v>117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45857</v>
      </c>
      <c r="B51" s="14" t="s">
        <v>392</v>
      </c>
      <c r="C51" s="9" t="s">
        <v>73</v>
      </c>
      <c r="D51" s="13" t="s">
        <v>312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4923</v>
      </c>
      <c r="W51" s="10">
        <v>77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393</v>
      </c>
      <c r="AG51" s="1" t="s">
        <v>118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347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176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366</v>
      </c>
      <c r="AG52" s="1" t="s">
        <v>117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705.02926755555563</v>
      </c>
    </row>
    <row r="53" spans="1:56" ht="27.75" customHeight="1" x14ac:dyDescent="0.45">
      <c r="A53" s="3">
        <v>45854</v>
      </c>
      <c r="B53" s="14" t="s">
        <v>346</v>
      </c>
      <c r="C53" s="9" t="s">
        <v>73</v>
      </c>
      <c r="D53" s="13" t="s">
        <v>330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366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45854</v>
      </c>
      <c r="B54" s="14" t="s">
        <v>346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176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366</v>
      </c>
      <c r="AG54" s="1" t="s">
        <v>117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0</v>
      </c>
    </row>
    <row r="55" spans="1:56" ht="27.75" customHeight="1" x14ac:dyDescent="0.45">
      <c r="A55" s="3">
        <v>45854</v>
      </c>
      <c r="B55" s="14" t="s">
        <v>346</v>
      </c>
      <c r="C55" s="9" t="s">
        <v>73</v>
      </c>
      <c r="D55" s="13" t="s">
        <v>367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366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392</v>
      </c>
      <c r="C56" s="9" t="s">
        <v>73</v>
      </c>
      <c r="D56" s="13" t="s">
        <v>299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399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392</v>
      </c>
      <c r="C57" s="9" t="s">
        <v>73</v>
      </c>
      <c r="D57" s="13" t="s">
        <v>347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399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45857</v>
      </c>
      <c r="B58" s="14" t="s">
        <v>392</v>
      </c>
      <c r="C58" s="9" t="s">
        <v>73</v>
      </c>
      <c r="D58" s="13" t="s">
        <v>197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399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394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386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400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197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401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328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401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355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401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297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298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402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396</v>
      </c>
      <c r="C69" s="9" t="s">
        <v>73</v>
      </c>
      <c r="D69" s="13" t="s">
        <v>330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402</v>
      </c>
      <c r="AG69" s="1" t="s">
        <v>116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396</v>
      </c>
      <c r="C70" s="9" t="s">
        <v>73</v>
      </c>
      <c r="D70" s="13" t="s">
        <v>347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402</v>
      </c>
      <c r="AG70" s="1" t="s">
        <v>116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45899</v>
      </c>
      <c r="U71" s="11">
        <v>250000</v>
      </c>
      <c r="V71" s="10">
        <v>0</v>
      </c>
      <c r="W71" s="10">
        <v>250000</v>
      </c>
      <c r="X71" s="10">
        <v>0</v>
      </c>
      <c r="Y71" s="10">
        <v>262500</v>
      </c>
      <c r="Z71" s="9" t="s">
        <v>176</v>
      </c>
      <c r="AA71" s="8">
        <v>233997.50000000003</v>
      </c>
      <c r="AB71" s="8">
        <v>0</v>
      </c>
      <c r="AC71" s="8">
        <v>233997.50000000003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74</v>
      </c>
      <c r="AI71" s="1">
        <v>2</v>
      </c>
      <c r="AJ71" s="3">
        <v>45899</v>
      </c>
      <c r="AK71" s="3">
        <v>0</v>
      </c>
      <c r="AL71" s="3">
        <v>45890</v>
      </c>
      <c r="AM71" s="3">
        <v>45897</v>
      </c>
      <c r="AN71" s="3">
        <v>45898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17625.731688888893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382748.8027</v>
      </c>
      <c r="AB72" s="8">
        <v>20156.102700000003</v>
      </c>
      <c r="AC72" s="8">
        <v>362592.7</v>
      </c>
      <c r="AD72" s="8">
        <v>0</v>
      </c>
      <c r="AE72" s="8">
        <v>0</v>
      </c>
      <c r="AF72" s="8" t="s">
        <v>58</v>
      </c>
      <c r="AG72" s="1" t="s">
        <v>116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45855</v>
      </c>
      <c r="B73" s="14" t="s">
        <v>375</v>
      </c>
      <c r="C73" s="9" t="s">
        <v>317</v>
      </c>
      <c r="D73" s="13" t="s">
        <v>376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0</v>
      </c>
      <c r="Q73" s="10">
        <v>0</v>
      </c>
      <c r="R73" s="10">
        <v>0</v>
      </c>
      <c r="S73" s="9" t="s">
        <v>124</v>
      </c>
      <c r="T73" s="12">
        <v>45869</v>
      </c>
      <c r="U73" s="11">
        <v>15000</v>
      </c>
      <c r="V73" s="10">
        <v>15000</v>
      </c>
      <c r="W73" s="10">
        <v>0</v>
      </c>
      <c r="X73" s="10">
        <v>18758</v>
      </c>
      <c r="Y73" s="10">
        <v>0</v>
      </c>
      <c r="Z73" s="9" t="s">
        <v>227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45869</v>
      </c>
      <c r="AK73" s="3">
        <v>45865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45864</v>
      </c>
      <c r="AQ73" s="3">
        <v>45868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436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45796</v>
      </c>
      <c r="B75" s="14" t="s">
        <v>280</v>
      </c>
      <c r="C75" s="9" t="s">
        <v>142</v>
      </c>
      <c r="D75" s="13" t="s">
        <v>275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 t="s">
        <v>63</v>
      </c>
      <c r="U75" s="11">
        <v>503</v>
      </c>
      <c r="V75" s="10">
        <v>0</v>
      </c>
      <c r="W75" s="10">
        <v>503</v>
      </c>
      <c r="X75" s="10">
        <v>5250</v>
      </c>
      <c r="Y75" s="10">
        <v>0</v>
      </c>
      <c r="Z75" s="9" t="s">
        <v>113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19</v>
      </c>
      <c r="F76" s="9">
        <v>34</v>
      </c>
      <c r="G76" s="9" t="s">
        <v>60</v>
      </c>
      <c r="H76" s="9">
        <v>0</v>
      </c>
      <c r="I76" s="9">
        <v>80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58</v>
      </c>
      <c r="AG76" s="1" t="s">
        <v>116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201</v>
      </c>
      <c r="BD76" s="56">
        <v>0</v>
      </c>
    </row>
    <row r="77" spans="1:56" ht="27.75" customHeight="1" x14ac:dyDescent="0.45">
      <c r="A77" s="3">
        <v>45796</v>
      </c>
      <c r="B77" s="14" t="s">
        <v>282</v>
      </c>
      <c r="C77" s="9" t="s">
        <v>142</v>
      </c>
      <c r="D77" s="13" t="s">
        <v>238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45869</v>
      </c>
      <c r="U77" s="11">
        <v>3853</v>
      </c>
      <c r="V77" s="10">
        <v>3853</v>
      </c>
      <c r="W77" s="10">
        <v>0</v>
      </c>
      <c r="X77" s="10">
        <v>4500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425</v>
      </c>
      <c r="AG77" s="1" t="s">
        <v>116</v>
      </c>
      <c r="AH77" s="1" t="s">
        <v>75</v>
      </c>
      <c r="AI77" s="1">
        <v>4</v>
      </c>
      <c r="AJ77" s="3">
        <v>45869</v>
      </c>
      <c r="AK77" s="3">
        <v>45865</v>
      </c>
      <c r="AL77" s="3">
        <v>45858</v>
      </c>
      <c r="AM77" s="3">
        <v>45866</v>
      </c>
      <c r="AN77" s="3">
        <v>45867</v>
      </c>
      <c r="AO77" s="3">
        <v>45868</v>
      </c>
      <c r="AP77" s="3">
        <v>45864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45857</v>
      </c>
      <c r="B78" s="14" t="s">
        <v>380</v>
      </c>
      <c r="C78" s="9" t="s">
        <v>142</v>
      </c>
      <c r="D78" s="13" t="s">
        <v>238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>
        <v>45869</v>
      </c>
      <c r="U78" s="11">
        <v>10000</v>
      </c>
      <c r="V78" s="10">
        <v>10000</v>
      </c>
      <c r="W78" s="10">
        <v>0</v>
      </c>
      <c r="X78" s="10">
        <v>10500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425</v>
      </c>
      <c r="AG78" s="1" t="s">
        <v>116</v>
      </c>
      <c r="AH78" s="1" t="s">
        <v>75</v>
      </c>
      <c r="AI78" s="1">
        <v>4</v>
      </c>
      <c r="AJ78" s="3">
        <v>45869</v>
      </c>
      <c r="AK78" s="3">
        <v>45865</v>
      </c>
      <c r="AL78" s="3">
        <v>45858</v>
      </c>
      <c r="AM78" s="3">
        <v>45866</v>
      </c>
      <c r="AN78" s="3">
        <v>45867</v>
      </c>
      <c r="AO78" s="3">
        <v>45868</v>
      </c>
      <c r="AP78" s="3">
        <v>45864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45857</v>
      </c>
      <c r="B79" s="14" t="s">
        <v>381</v>
      </c>
      <c r="C79" s="9" t="s">
        <v>142</v>
      </c>
      <c r="D79" s="13" t="s">
        <v>258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>
        <v>45869</v>
      </c>
      <c r="U79" s="11">
        <v>10000</v>
      </c>
      <c r="V79" s="10">
        <v>9880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45869</v>
      </c>
      <c r="AK79" s="3">
        <v>45865</v>
      </c>
      <c r="AL79" s="3">
        <v>45858</v>
      </c>
      <c r="AM79" s="3">
        <v>45866</v>
      </c>
      <c r="AN79" s="3">
        <v>45867</v>
      </c>
      <c r="AO79" s="3">
        <v>45868</v>
      </c>
      <c r="AP79" s="3">
        <v>45864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45796</v>
      </c>
      <c r="B80" s="14" t="s">
        <v>283</v>
      </c>
      <c r="C80" s="9" t="s">
        <v>142</v>
      </c>
      <c r="D80" s="13" t="s">
        <v>258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45869</v>
      </c>
      <c r="U80" s="11">
        <v>179</v>
      </c>
      <c r="V80" s="10">
        <v>179</v>
      </c>
      <c r="W80" s="10">
        <v>0</v>
      </c>
      <c r="X80" s="10">
        <v>200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45869</v>
      </c>
      <c r="AK80" s="3">
        <v>45865</v>
      </c>
      <c r="AL80" s="3">
        <v>45858</v>
      </c>
      <c r="AM80" s="3">
        <v>45866</v>
      </c>
      <c r="AN80" s="3">
        <v>45867</v>
      </c>
      <c r="AO80" s="3">
        <v>45868</v>
      </c>
      <c r="AP80" s="3">
        <v>45864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45857</v>
      </c>
      <c r="B81" s="14" t="s">
        <v>381</v>
      </c>
      <c r="C81" s="9" t="s">
        <v>142</v>
      </c>
      <c r="D81" s="13" t="s">
        <v>377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45869</v>
      </c>
      <c r="U81" s="11">
        <v>5040</v>
      </c>
      <c r="V81" s="10">
        <v>5040</v>
      </c>
      <c r="W81" s="10">
        <v>0</v>
      </c>
      <c r="X81" s="10">
        <v>6010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45869</v>
      </c>
      <c r="AK81" s="3">
        <v>45865</v>
      </c>
      <c r="AL81" s="3">
        <v>45858</v>
      </c>
      <c r="AM81" s="3">
        <v>45866</v>
      </c>
      <c r="AN81" s="3">
        <v>45867</v>
      </c>
      <c r="AO81" s="3">
        <v>45868</v>
      </c>
      <c r="AP81" s="3">
        <v>45864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45857</v>
      </c>
      <c r="B82" s="14" t="s">
        <v>381</v>
      </c>
      <c r="C82" s="9" t="s">
        <v>142</v>
      </c>
      <c r="D82" s="13" t="s">
        <v>378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45869</v>
      </c>
      <c r="U82" s="11">
        <v>5040</v>
      </c>
      <c r="V82" s="10">
        <v>5040</v>
      </c>
      <c r="W82" s="10">
        <v>0</v>
      </c>
      <c r="X82" s="10">
        <v>6145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45869</v>
      </c>
      <c r="AK82" s="3">
        <v>45865</v>
      </c>
      <c r="AL82" s="3">
        <v>45858</v>
      </c>
      <c r="AM82" s="3">
        <v>45866</v>
      </c>
      <c r="AN82" s="3">
        <v>45867</v>
      </c>
      <c r="AO82" s="3">
        <v>45868</v>
      </c>
      <c r="AP82" s="3">
        <v>45864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45857</v>
      </c>
      <c r="B83" s="14" t="s">
        <v>382</v>
      </c>
      <c r="C83" s="9" t="s">
        <v>142</v>
      </c>
      <c r="D83" s="13" t="s">
        <v>379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267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45869</v>
      </c>
      <c r="U83" s="11">
        <v>5040</v>
      </c>
      <c r="V83" s="10">
        <v>5040</v>
      </c>
      <c r="W83" s="10">
        <v>0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45869</v>
      </c>
      <c r="AK83" s="3">
        <v>45865</v>
      </c>
      <c r="AL83" s="3">
        <v>45858</v>
      </c>
      <c r="AM83" s="3">
        <v>45866</v>
      </c>
      <c r="AN83" s="3">
        <v>45867</v>
      </c>
      <c r="AO83" s="3">
        <v>45868</v>
      </c>
      <c r="AP83" s="3">
        <v>45864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45847</v>
      </c>
      <c r="B84" s="14" t="s">
        <v>335</v>
      </c>
      <c r="C84" s="9" t="s">
        <v>79</v>
      </c>
      <c r="D84" s="13" t="s">
        <v>334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45876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45876</v>
      </c>
      <c r="AK84" s="3">
        <v>45872</v>
      </c>
      <c r="AL84" s="3">
        <v>45865</v>
      </c>
      <c r="AM84" s="3">
        <v>45873</v>
      </c>
      <c r="AN84" s="3">
        <v>45874</v>
      </c>
      <c r="AO84" s="3">
        <v>45875</v>
      </c>
      <c r="AP84" s="3">
        <v>45871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45863</v>
      </c>
      <c r="B85" s="14" t="s">
        <v>430</v>
      </c>
      <c r="C85" s="9" t="s">
        <v>79</v>
      </c>
      <c r="D85" s="13" t="s">
        <v>242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3478.5300000000007</v>
      </c>
      <c r="AB85" s="8">
        <v>3478.5300000000007</v>
      </c>
      <c r="AC85" s="8">
        <v>0</v>
      </c>
      <c r="AD85" s="8">
        <v>3478.5300000000007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45850</v>
      </c>
      <c r="B86" s="14" t="s">
        <v>338</v>
      </c>
      <c r="C86" s="9" t="s">
        <v>108</v>
      </c>
      <c r="D86" s="13" t="s">
        <v>339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4414.5199999999995</v>
      </c>
      <c r="AC86" s="8">
        <v>0</v>
      </c>
      <c r="AD86" s="8">
        <v>4414.5199999999995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45868</v>
      </c>
      <c r="B87" s="14" t="s">
        <v>129</v>
      </c>
      <c r="C87" s="9" t="s">
        <v>300</v>
      </c>
      <c r="D87" s="13" t="s">
        <v>341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30000</v>
      </c>
      <c r="V87" s="10">
        <v>0</v>
      </c>
      <c r="W87" s="10">
        <v>30000</v>
      </c>
      <c r="X87" s="10">
        <v>0</v>
      </c>
      <c r="Y87" s="10">
        <v>31500</v>
      </c>
      <c r="Z87" s="9" t="s">
        <v>80</v>
      </c>
      <c r="AA87" s="8">
        <v>32270.700000000004</v>
      </c>
      <c r="AB87" s="8">
        <v>0</v>
      </c>
      <c r="AC87" s="8">
        <v>32270.700000000004</v>
      </c>
      <c r="AD87" s="8">
        <v>0</v>
      </c>
      <c r="AE87" s="8">
        <v>32270.700000000004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2438.2306666666668</v>
      </c>
    </row>
    <row r="88" spans="1:56" ht="27.75" customHeight="1" x14ac:dyDescent="0.45">
      <c r="A88" s="3">
        <v>45868</v>
      </c>
      <c r="B88" s="14" t="s">
        <v>129</v>
      </c>
      <c r="C88" s="9" t="s">
        <v>300</v>
      </c>
      <c r="D88" s="13" t="s">
        <v>342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45868</v>
      </c>
      <c r="B89" s="14" t="s">
        <v>129</v>
      </c>
      <c r="C89" s="9" t="s">
        <v>300</v>
      </c>
      <c r="D89" s="13" t="s">
        <v>442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406.37177777777782</v>
      </c>
    </row>
    <row r="90" spans="1:56" ht="27.75" customHeight="1" x14ac:dyDescent="0.45">
      <c r="A90" s="3" t="s">
        <v>136</v>
      </c>
      <c r="B90" s="14" t="s">
        <v>136</v>
      </c>
      <c r="C90" s="9" t="s">
        <v>142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>
        <v>45899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104775.00000000001</v>
      </c>
      <c r="AB90" s="8">
        <v>56666</v>
      </c>
      <c r="AC90" s="8">
        <v>48109.000000000015</v>
      </c>
      <c r="AD90" s="8">
        <v>0</v>
      </c>
      <c r="AE90" s="8">
        <v>104775.00000000001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3634.9022222222225</v>
      </c>
    </row>
    <row r="91" spans="1:56" ht="27.75" customHeight="1" x14ac:dyDescent="0.45">
      <c r="A91" s="3" t="s">
        <v>136</v>
      </c>
      <c r="B91" s="14" t="s">
        <v>136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45899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1667.7075555555555</v>
      </c>
    </row>
    <row r="92" spans="1:56" ht="27.75" customHeight="1" x14ac:dyDescent="0.45">
      <c r="A92" s="3" t="s">
        <v>136</v>
      </c>
      <c r="B92" s="14" t="s">
        <v>136</v>
      </c>
      <c r="C92" s="9" t="s">
        <v>97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45899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45899</v>
      </c>
      <c r="AK92" s="3">
        <v>45895</v>
      </c>
      <c r="AL92" s="3">
        <v>45888</v>
      </c>
      <c r="AM92" s="3">
        <v>45896</v>
      </c>
      <c r="AN92" s="3">
        <v>45897</v>
      </c>
      <c r="AO92" s="3">
        <v>45898</v>
      </c>
      <c r="AP92" s="3">
        <v>45894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1625.4871111111113</v>
      </c>
    </row>
    <row r="93" spans="1:56" ht="27.75" customHeight="1" x14ac:dyDescent="0.45">
      <c r="A93" s="3" t="s">
        <v>136</v>
      </c>
      <c r="B93" s="14" t="s">
        <v>136</v>
      </c>
      <c r="C93" s="9" t="s">
        <v>305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110363</v>
      </c>
      <c r="AB93" s="8">
        <v>0</v>
      </c>
      <c r="AC93" s="8">
        <v>110363</v>
      </c>
      <c r="AD93" s="8">
        <v>0</v>
      </c>
      <c r="AE93" s="8">
        <v>110363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8338.5377777777776</v>
      </c>
    </row>
    <row r="94" spans="1:56" ht="27.75" customHeight="1" x14ac:dyDescent="0.45">
      <c r="A94" s="3">
        <v>45825</v>
      </c>
      <c r="B94" s="14" t="s">
        <v>303</v>
      </c>
      <c r="C94" s="9" t="s">
        <v>142</v>
      </c>
      <c r="D94" s="13" t="s">
        <v>277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205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127</v>
      </c>
      <c r="V94" s="10">
        <v>0</v>
      </c>
      <c r="W94" s="10">
        <v>127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45825</v>
      </c>
      <c r="B95" s="14" t="s">
        <v>304</v>
      </c>
      <c r="C95" s="9" t="s">
        <v>142</v>
      </c>
      <c r="D95" s="13" t="s">
        <v>259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267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45827</v>
      </c>
      <c r="B96" s="14" t="s">
        <v>313</v>
      </c>
      <c r="C96" s="9" t="s">
        <v>142</v>
      </c>
      <c r="D96" s="13" t="s">
        <v>188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205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455</v>
      </c>
      <c r="V96" s="10">
        <v>0</v>
      </c>
      <c r="W96" s="10">
        <v>455</v>
      </c>
      <c r="X96" s="10">
        <v>6000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285</v>
      </c>
      <c r="C97" s="9" t="s">
        <v>142</v>
      </c>
      <c r="D97" s="13" t="s">
        <v>148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3360</v>
      </c>
      <c r="V97" s="10">
        <v>0</v>
      </c>
      <c r="W97" s="10">
        <v>3360</v>
      </c>
      <c r="X97" s="10">
        <v>35200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279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286</v>
      </c>
      <c r="C98" s="9" t="s">
        <v>142</v>
      </c>
      <c r="D98" s="13" t="s">
        <v>239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614</v>
      </c>
      <c r="V98" s="10">
        <v>0</v>
      </c>
      <c r="W98" s="10">
        <v>614</v>
      </c>
      <c r="X98" s="10">
        <v>12101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118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45796</v>
      </c>
      <c r="B99" s="14" t="s">
        <v>281</v>
      </c>
      <c r="C99" s="9" t="s">
        <v>142</v>
      </c>
      <c r="D99" s="13" t="s">
        <v>276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366</v>
      </c>
      <c r="V99" s="10">
        <v>0</v>
      </c>
      <c r="W99" s="10">
        <v>366</v>
      </c>
      <c r="X99" s="10">
        <v>5113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283</v>
      </c>
      <c r="C100" s="9" t="s">
        <v>142</v>
      </c>
      <c r="D100" s="13" t="s">
        <v>278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302</v>
      </c>
      <c r="V100" s="10">
        <v>0</v>
      </c>
      <c r="W100" s="10">
        <v>302</v>
      </c>
      <c r="X100" s="10">
        <v>5300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284</v>
      </c>
      <c r="C101" s="9" t="s">
        <v>142</v>
      </c>
      <c r="D101" s="13" t="s">
        <v>132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1200</v>
      </c>
      <c r="V101" s="10">
        <v>0</v>
      </c>
      <c r="W101" s="10">
        <v>1200</v>
      </c>
      <c r="X101" s="10">
        <v>10700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336</v>
      </c>
      <c r="C102" s="9" t="s">
        <v>108</v>
      </c>
      <c r="D102" s="13" t="s">
        <v>337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250.15613333333337</v>
      </c>
    </row>
    <row r="103" spans="1:56" ht="27.75" customHeight="1" x14ac:dyDescent="0.45">
      <c r="A103" s="3">
        <v>45782</v>
      </c>
      <c r="B103" s="14" t="s">
        <v>274</v>
      </c>
      <c r="C103" s="9" t="s">
        <v>79</v>
      </c>
      <c r="D103" s="13" t="s">
        <v>264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133</v>
      </c>
      <c r="U103" s="11">
        <v>5000</v>
      </c>
      <c r="V103" s="10">
        <v>5041</v>
      </c>
      <c r="W103" s="10">
        <v>0</v>
      </c>
      <c r="X103" s="10">
        <v>5250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45799</v>
      </c>
      <c r="B104" s="14" t="s">
        <v>294</v>
      </c>
      <c r="C104" s="9" t="s">
        <v>289</v>
      </c>
      <c r="D104" s="13" t="s">
        <v>290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133</v>
      </c>
      <c r="U104" s="11">
        <v>4000</v>
      </c>
      <c r="V104" s="10">
        <v>3840</v>
      </c>
      <c r="W104" s="10">
        <v>160</v>
      </c>
      <c r="X104" s="10">
        <v>8450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220</v>
      </c>
      <c r="AG104" s="1" t="s">
        <v>117</v>
      </c>
      <c r="AH104" s="1" t="s">
        <v>75</v>
      </c>
      <c r="AI104" s="1">
        <v>4</v>
      </c>
      <c r="AJ104" s="3" t="s">
        <v>133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340</v>
      </c>
      <c r="C105" s="9" t="s">
        <v>108</v>
      </c>
      <c r="D105" s="13" t="s">
        <v>309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80</v>
      </c>
      <c r="AA105" s="8">
        <v>4414.5199999999995</v>
      </c>
      <c r="AB105" s="8">
        <v>0</v>
      </c>
      <c r="AC105" s="8">
        <v>4414.5199999999995</v>
      </c>
      <c r="AD105" s="8">
        <v>0</v>
      </c>
      <c r="AE105" s="8">
        <v>4414.5199999999995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333.54151111111111</v>
      </c>
    </row>
    <row r="106" spans="1:56" ht="27.75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45782</v>
      </c>
      <c r="B107" s="14" t="s">
        <v>274</v>
      </c>
      <c r="C107" s="9" t="s">
        <v>79</v>
      </c>
      <c r="D107" s="13" t="s">
        <v>264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80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833.85377777777774</v>
      </c>
    </row>
    <row r="108" spans="1:56" ht="27.75" customHeight="1" x14ac:dyDescent="0.45">
      <c r="A108" s="3">
        <v>45810</v>
      </c>
      <c r="B108" s="14" t="s">
        <v>296</v>
      </c>
      <c r="C108" s="9" t="s">
        <v>79</v>
      </c>
      <c r="D108" s="13" t="s">
        <v>234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416.92688888888887</v>
      </c>
    </row>
    <row r="109" spans="1:56" ht="27.75" customHeight="1" x14ac:dyDescent="0.45">
      <c r="A109" s="3">
        <v>45674</v>
      </c>
      <c r="B109" s="14" t="s">
        <v>241</v>
      </c>
      <c r="C109" s="9" t="s">
        <v>142</v>
      </c>
      <c r="D109" s="13" t="s">
        <v>240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205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255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45611</v>
      </c>
      <c r="B110" s="14" t="s">
        <v>204</v>
      </c>
      <c r="C110" s="9" t="s">
        <v>142</v>
      </c>
      <c r="D110" s="13" t="s">
        <v>203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45523</v>
      </c>
      <c r="B111" s="14" t="s">
        <v>185</v>
      </c>
      <c r="C111" s="9" t="s">
        <v>142</v>
      </c>
      <c r="D111" s="13" t="s">
        <v>183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45523</v>
      </c>
      <c r="B112" s="14" t="s">
        <v>185</v>
      </c>
      <c r="C112" s="9" t="s">
        <v>142</v>
      </c>
      <c r="D112" s="13" t="s">
        <v>184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358889.3000000001</v>
      </c>
      <c r="AB118" s="8">
        <v>67869.94</v>
      </c>
      <c r="AC118" s="8">
        <v>291019.3600000001</v>
      </c>
      <c r="AD118" s="8">
        <v>11203.939999999999</v>
      </c>
      <c r="AE118" s="8">
        <v>347685.3600000001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45869</v>
      </c>
      <c r="U121" s="11">
        <v>10000</v>
      </c>
      <c r="V121" s="10">
        <v>0</v>
      </c>
      <c r="W121" s="10">
        <v>10000</v>
      </c>
      <c r="X121" s="10">
        <v>9984</v>
      </c>
      <c r="Y121" s="10">
        <v>16.8</v>
      </c>
      <c r="Z121" s="9" t="s">
        <v>81</v>
      </c>
      <c r="AA121" s="8">
        <v>17.602200000000003</v>
      </c>
      <c r="AB121" s="8">
        <v>17.602200000000003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116</v>
      </c>
      <c r="AH121" s="1" t="s">
        <v>74</v>
      </c>
      <c r="AI121" s="1">
        <v>2</v>
      </c>
      <c r="AJ121" s="3">
        <v>45869</v>
      </c>
      <c r="AK121" s="3">
        <v>0</v>
      </c>
      <c r="AL121" s="3">
        <v>45860</v>
      </c>
      <c r="AM121" s="3">
        <v>45867</v>
      </c>
      <c r="AN121" s="3">
        <v>45868</v>
      </c>
      <c r="AO121" s="3">
        <v>45868</v>
      </c>
      <c r="AP121" s="3">
        <v>45864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45857</v>
      </c>
      <c r="B122" s="14" t="s">
        <v>383</v>
      </c>
      <c r="C122" s="9" t="s">
        <v>142</v>
      </c>
      <c r="D122" s="13" t="s">
        <v>301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45869</v>
      </c>
      <c r="U122" s="11">
        <v>10000</v>
      </c>
      <c r="V122" s="10">
        <v>10000</v>
      </c>
      <c r="W122" s="10">
        <v>0</v>
      </c>
      <c r="X122" s="10">
        <v>10500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45869</v>
      </c>
      <c r="AK122" s="3">
        <v>0</v>
      </c>
      <c r="AL122" s="3">
        <v>45860</v>
      </c>
      <c r="AM122" s="3">
        <v>45867</v>
      </c>
      <c r="AN122" s="3">
        <v>45868</v>
      </c>
      <c r="AO122" s="3">
        <v>45868</v>
      </c>
      <c r="AP122" s="3">
        <v>45864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389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45857</v>
      </c>
      <c r="B123" s="14" t="s">
        <v>384</v>
      </c>
      <c r="C123" s="9" t="s">
        <v>142</v>
      </c>
      <c r="D123" s="13" t="s">
        <v>302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205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45869</v>
      </c>
      <c r="U123" s="11">
        <v>62480</v>
      </c>
      <c r="V123" s="10">
        <v>0</v>
      </c>
      <c r="W123" s="10">
        <v>62480</v>
      </c>
      <c r="X123" s="10">
        <v>0</v>
      </c>
      <c r="Y123" s="10">
        <v>65604</v>
      </c>
      <c r="Z123" s="9" t="s">
        <v>81</v>
      </c>
      <c r="AA123" s="8">
        <v>65463.420000000013</v>
      </c>
      <c r="AB123" s="8">
        <v>65463.420000000013</v>
      </c>
      <c r="AC123" s="8">
        <v>0</v>
      </c>
      <c r="AD123" s="8">
        <v>0</v>
      </c>
      <c r="AE123" s="8">
        <v>0</v>
      </c>
      <c r="AF123" s="8" t="s">
        <v>220</v>
      </c>
      <c r="AG123" s="1" t="s">
        <v>117</v>
      </c>
      <c r="AH123" s="1" t="s">
        <v>74</v>
      </c>
      <c r="AI123" s="1">
        <v>2</v>
      </c>
      <c r="AJ123" s="3">
        <v>45869</v>
      </c>
      <c r="AK123" s="3">
        <v>0</v>
      </c>
      <c r="AL123" s="3">
        <v>45860</v>
      </c>
      <c r="AM123" s="3">
        <v>45867</v>
      </c>
      <c r="AN123" s="3">
        <v>45868</v>
      </c>
      <c r="AO123" s="3">
        <v>45868</v>
      </c>
      <c r="AP123" s="3">
        <v>45864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390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383</v>
      </c>
      <c r="C124" s="9" t="s">
        <v>142</v>
      </c>
      <c r="D124" s="13" t="s">
        <v>301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45869</v>
      </c>
      <c r="U124" s="11">
        <v>42240</v>
      </c>
      <c r="V124" s="10">
        <v>42240</v>
      </c>
      <c r="W124" s="10">
        <v>0</v>
      </c>
      <c r="X124" s="10">
        <v>76256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45869</v>
      </c>
      <c r="AK124" s="3">
        <v>0</v>
      </c>
      <c r="AL124" s="3">
        <v>45860</v>
      </c>
      <c r="AM124" s="3">
        <v>45867</v>
      </c>
      <c r="AN124" s="3">
        <v>45868</v>
      </c>
      <c r="AO124" s="3">
        <v>45868</v>
      </c>
      <c r="AP124" s="3">
        <v>45864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389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0</v>
      </c>
      <c r="Y125" s="10">
        <v>130200</v>
      </c>
      <c r="Z125" s="9" t="s">
        <v>81</v>
      </c>
      <c r="AA125" s="8">
        <v>133385.56000000003</v>
      </c>
      <c r="AB125" s="8">
        <v>62295</v>
      </c>
      <c r="AC125" s="8">
        <v>71090.560000000027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5434.4783644444469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0</v>
      </c>
      <c r="AC126" s="8">
        <v>30119.320000000003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2302.4546844444449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0</v>
      </c>
      <c r="AC127" s="8">
        <v>7529.8300000000008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575.61367111111122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323</v>
      </c>
      <c r="AG128" s="1" t="s">
        <v>61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411.15262222222225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323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575.61367111111122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 t="s">
        <v>136</v>
      </c>
      <c r="B131" s="14" t="s">
        <v>136</v>
      </c>
      <c r="C131" s="9" t="s">
        <v>142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205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109</v>
      </c>
      <c r="T131" s="12">
        <v>45899</v>
      </c>
      <c r="U131" s="11">
        <v>250000</v>
      </c>
      <c r="V131" s="10">
        <v>0</v>
      </c>
      <c r="W131" s="10">
        <v>250000</v>
      </c>
      <c r="X131" s="10">
        <v>0</v>
      </c>
      <c r="Y131" s="10">
        <v>262500</v>
      </c>
      <c r="Z131" s="9" t="s">
        <v>81</v>
      </c>
      <c r="AA131" s="8">
        <v>261937.50000000003</v>
      </c>
      <c r="AB131" s="8">
        <v>0</v>
      </c>
      <c r="AC131" s="8">
        <v>261937.50000000003</v>
      </c>
      <c r="AD131" s="8">
        <v>0</v>
      </c>
      <c r="AE131" s="8">
        <v>0</v>
      </c>
      <c r="AF131" s="8" t="s">
        <v>220</v>
      </c>
      <c r="AG131" s="1" t="s">
        <v>116</v>
      </c>
      <c r="AH131" s="1" t="s">
        <v>74</v>
      </c>
      <c r="AI131" s="1">
        <v>2</v>
      </c>
      <c r="AJ131" s="3">
        <v>45899</v>
      </c>
      <c r="AK131" s="3">
        <v>0</v>
      </c>
      <c r="AL131" s="3">
        <v>45890</v>
      </c>
      <c r="AM131" s="3">
        <v>45897</v>
      </c>
      <c r="AN131" s="3">
        <v>45898</v>
      </c>
      <c r="AO131" s="3">
        <v>45898</v>
      </c>
      <c r="AP131" s="3">
        <v>45894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20023.666666666668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526421.17220000003</v>
      </c>
      <c r="AB132" s="8">
        <v>127776.02220000001</v>
      </c>
      <c r="AC132" s="8">
        <v>398645.15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45867</v>
      </c>
      <c r="B133" s="14" t="s">
        <v>437</v>
      </c>
      <c r="C133" s="9" t="s">
        <v>411</v>
      </c>
      <c r="D133" s="13" t="s">
        <v>438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45874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121</v>
      </c>
      <c r="AA133" s="8">
        <v>5378.4500000000007</v>
      </c>
      <c r="AB133" s="8">
        <v>5378.4500000000007</v>
      </c>
      <c r="AC133" s="8">
        <v>0</v>
      </c>
      <c r="AD133" s="8">
        <v>1991</v>
      </c>
      <c r="AE133" s="8">
        <v>3387.4500000000007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45874</v>
      </c>
      <c r="AK133" s="3">
        <v>45870</v>
      </c>
      <c r="AL133" s="3">
        <v>45864</v>
      </c>
      <c r="AM133" s="3">
        <v>45871</v>
      </c>
      <c r="AN133" s="3">
        <v>45872</v>
      </c>
      <c r="AO133" s="3">
        <v>45872</v>
      </c>
      <c r="AP133" s="3">
        <v>45869</v>
      </c>
      <c r="AQ133" s="3">
        <v>45873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45867</v>
      </c>
      <c r="B134" s="14" t="s">
        <v>437</v>
      </c>
      <c r="C134" s="9" t="s">
        <v>411</v>
      </c>
      <c r="D134" s="13" t="s">
        <v>439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217.10408191999997</v>
      </c>
      <c r="Q134" s="10">
        <v>0</v>
      </c>
      <c r="R134" s="10">
        <v>217.10408191999997</v>
      </c>
      <c r="S134" s="9" t="s">
        <v>71</v>
      </c>
      <c r="T134" s="12">
        <v>45874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121</v>
      </c>
      <c r="AA134" s="8">
        <v>10756.900000000001</v>
      </c>
      <c r="AB134" s="8">
        <v>10756.900000000001</v>
      </c>
      <c r="AC134" s="8">
        <v>0</v>
      </c>
      <c r="AD134" s="8">
        <v>0</v>
      </c>
      <c r="AE134" s="8">
        <v>10756.900000000001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45874</v>
      </c>
      <c r="AK134" s="3">
        <v>45870</v>
      </c>
      <c r="AL134" s="3">
        <v>45864</v>
      </c>
      <c r="AM134" s="3">
        <v>45871</v>
      </c>
      <c r="AN134" s="3">
        <v>45872</v>
      </c>
      <c r="AO134" s="3">
        <v>45872</v>
      </c>
      <c r="AP134" s="3">
        <v>45869</v>
      </c>
      <c r="AQ134" s="3">
        <v>45873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45867</v>
      </c>
      <c r="B135" s="14" t="s">
        <v>440</v>
      </c>
      <c r="C135" s="9" t="s">
        <v>325</v>
      </c>
      <c r="D135" s="13" t="s">
        <v>441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45874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5378.4500000000007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 t="s">
        <v>136</v>
      </c>
      <c r="B136" s="14" t="s">
        <v>136</v>
      </c>
      <c r="C136" s="9" t="s">
        <v>411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868.41632767999988</v>
      </c>
      <c r="Q136" s="10">
        <v>0</v>
      </c>
      <c r="R136" s="10">
        <v>868.41632767999988</v>
      </c>
      <c r="S136" s="9" t="s">
        <v>71</v>
      </c>
      <c r="T136" s="12">
        <v>45899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121</v>
      </c>
      <c r="AA136" s="8">
        <v>43027.600000000006</v>
      </c>
      <c r="AB136" s="8">
        <v>43027.600000000006</v>
      </c>
      <c r="AC136" s="8">
        <v>0</v>
      </c>
      <c r="AD136" s="8">
        <v>0</v>
      </c>
      <c r="AE136" s="8">
        <v>43027.600000000006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45899</v>
      </c>
      <c r="AK136" s="3">
        <v>45895</v>
      </c>
      <c r="AL136" s="3">
        <v>45889</v>
      </c>
      <c r="AM136" s="3">
        <v>45896</v>
      </c>
      <c r="AN136" s="3">
        <v>45897</v>
      </c>
      <c r="AO136" s="3">
        <v>45897</v>
      </c>
      <c r="AP136" s="3">
        <v>45894</v>
      </c>
      <c r="AQ136" s="3">
        <v>45898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112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45899</v>
      </c>
      <c r="U137" s="11">
        <v>300000</v>
      </c>
      <c r="V137" s="10">
        <v>0</v>
      </c>
      <c r="W137" s="10">
        <v>300000</v>
      </c>
      <c r="X137" s="10">
        <v>0</v>
      </c>
      <c r="Y137" s="10">
        <v>315000</v>
      </c>
      <c r="Z137" s="9" t="s">
        <v>121</v>
      </c>
      <c r="AA137" s="8">
        <v>322707</v>
      </c>
      <c r="AB137" s="8">
        <v>159370</v>
      </c>
      <c r="AC137" s="8">
        <v>163337</v>
      </c>
      <c r="AD137" s="8">
        <v>0</v>
      </c>
      <c r="AE137" s="8">
        <v>322707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45899</v>
      </c>
      <c r="AK137" s="3">
        <v>45895</v>
      </c>
      <c r="AL137" s="3">
        <v>45889</v>
      </c>
      <c r="AM137" s="3">
        <v>45896</v>
      </c>
      <c r="AN137" s="3">
        <v>45897</v>
      </c>
      <c r="AO137" s="3">
        <v>45897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11746.108126666664</v>
      </c>
    </row>
    <row r="138" spans="1:56" ht="27.75" customHeight="1" x14ac:dyDescent="0.45">
      <c r="A138" s="3" t="s">
        <v>136</v>
      </c>
      <c r="B138" s="14" t="s">
        <v>136</v>
      </c>
      <c r="C138" s="9" t="s">
        <v>110</v>
      </c>
      <c r="D138" s="13" t="s">
        <v>147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121</v>
      </c>
      <c r="AA138" s="8">
        <v>10756.900000000001</v>
      </c>
      <c r="AB138" s="8">
        <v>10756.900000000001</v>
      </c>
      <c r="AC138" s="8">
        <v>0</v>
      </c>
      <c r="AD138" s="8">
        <v>0</v>
      </c>
      <c r="AE138" s="8">
        <v>10756.900000000001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45854</v>
      </c>
      <c r="B139" s="14" t="s">
        <v>368</v>
      </c>
      <c r="C139" s="9" t="s">
        <v>79</v>
      </c>
      <c r="D139" s="13" t="s">
        <v>369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121</v>
      </c>
      <c r="AA139" s="8">
        <v>3310.89</v>
      </c>
      <c r="AB139" s="8">
        <v>3310.89</v>
      </c>
      <c r="AC139" s="8">
        <v>0</v>
      </c>
      <c r="AD139" s="8">
        <v>0</v>
      </c>
      <c r="AE139" s="8">
        <v>3310.89</v>
      </c>
      <c r="AF139" s="8">
        <v>0</v>
      </c>
      <c r="AG139" s="1" t="s">
        <v>117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45854</v>
      </c>
      <c r="B140" s="14" t="s">
        <v>370</v>
      </c>
      <c r="C140" s="9" t="s">
        <v>79</v>
      </c>
      <c r="D140" s="13" t="s">
        <v>371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121</v>
      </c>
      <c r="AA140" s="8">
        <v>3310.89</v>
      </c>
      <c r="AB140" s="8">
        <v>3310.89</v>
      </c>
      <c r="AC140" s="8">
        <v>0</v>
      </c>
      <c r="AD140" s="8">
        <v>0</v>
      </c>
      <c r="AE140" s="8">
        <v>3310.89</v>
      </c>
      <c r="AF140" s="8">
        <v>0</v>
      </c>
      <c r="AG140" s="1" t="s">
        <v>117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45826</v>
      </c>
      <c r="B141" s="14" t="s">
        <v>310</v>
      </c>
      <c r="C141" s="9" t="s">
        <v>108</v>
      </c>
      <c r="D141" s="13" t="s">
        <v>292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163.47937368575995</v>
      </c>
      <c r="Q141" s="10">
        <v>0</v>
      </c>
      <c r="R141" s="10">
        <v>163.47937368575995</v>
      </c>
      <c r="S141" s="9" t="s">
        <v>67</v>
      </c>
      <c r="T141" s="12" t="s">
        <v>63</v>
      </c>
      <c r="U141" s="11">
        <v>8000</v>
      </c>
      <c r="V141" s="10">
        <v>470</v>
      </c>
      <c r="W141" s="10">
        <v>7530</v>
      </c>
      <c r="X141" s="10">
        <v>0</v>
      </c>
      <c r="Y141" s="10">
        <v>7906.5</v>
      </c>
      <c r="Z141" s="9" t="s">
        <v>121</v>
      </c>
      <c r="AA141" s="8">
        <v>8310.3338999999996</v>
      </c>
      <c r="AB141" s="8">
        <v>8310.3338999999996</v>
      </c>
      <c r="AC141" s="8">
        <v>0</v>
      </c>
      <c r="AD141" s="8">
        <v>0</v>
      </c>
      <c r="AE141" s="8">
        <v>8310.3338999999996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45628</v>
      </c>
      <c r="B142" s="14" t="s">
        <v>209</v>
      </c>
      <c r="C142" s="9" t="s">
        <v>110</v>
      </c>
      <c r="D142" s="13" t="s">
        <v>147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 t="s">
        <v>63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121</v>
      </c>
      <c r="AA142" s="8">
        <v>8605.52</v>
      </c>
      <c r="AB142" s="8">
        <v>4000</v>
      </c>
      <c r="AC142" s="8">
        <v>4605.5200000000004</v>
      </c>
      <c r="AD142" s="8">
        <v>0</v>
      </c>
      <c r="AE142" s="8">
        <v>8605.52</v>
      </c>
      <c r="AF142" s="8">
        <v>0</v>
      </c>
      <c r="AG142" s="1" t="s">
        <v>61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230</v>
      </c>
      <c r="AZ142" s="2">
        <v>0</v>
      </c>
      <c r="BA142" s="2">
        <v>0</v>
      </c>
      <c r="BB142" s="2">
        <v>0</v>
      </c>
      <c r="BC142" s="1" t="s">
        <v>122</v>
      </c>
      <c r="BD142" s="56">
        <v>331.19829493333327</v>
      </c>
    </row>
    <row r="143" spans="1:56" ht="27.75" customHeight="1" x14ac:dyDescent="0.45">
      <c r="A143" s="3">
        <v>45631</v>
      </c>
      <c r="B143" s="14" t="s">
        <v>212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121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117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231</v>
      </c>
      <c r="AZ143" s="2">
        <v>0</v>
      </c>
      <c r="BA143" s="2">
        <v>0</v>
      </c>
      <c r="BB143" s="2">
        <v>0</v>
      </c>
      <c r="BC143" s="1" t="s">
        <v>122</v>
      </c>
      <c r="BD143" s="56">
        <v>1237.7032565333332</v>
      </c>
    </row>
    <row r="144" spans="1:56" ht="27.75" customHeight="1" x14ac:dyDescent="0.45">
      <c r="A144" s="3">
        <v>45631</v>
      </c>
      <c r="B144" s="14" t="s">
        <v>213</v>
      </c>
      <c r="C144" s="9" t="s">
        <v>110</v>
      </c>
      <c r="D144" s="13" t="s">
        <v>147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111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121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116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232</v>
      </c>
      <c r="AZ144" s="2">
        <v>0</v>
      </c>
      <c r="BA144" s="2">
        <v>0</v>
      </c>
      <c r="BB144" s="2">
        <v>0</v>
      </c>
      <c r="BC144" s="1" t="s">
        <v>122</v>
      </c>
      <c r="BD144" s="56">
        <v>1237.7032565333332</v>
      </c>
    </row>
    <row r="145" spans="1:56" ht="27.75" customHeight="1" x14ac:dyDescent="0.45">
      <c r="A145" s="3" t="s">
        <v>136</v>
      </c>
      <c r="B145" s="14" t="s">
        <v>136</v>
      </c>
      <c r="C145" s="9" t="s">
        <v>108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833.84229133333326</v>
      </c>
    </row>
    <row r="146" spans="1:56" ht="27.75" customHeight="1" x14ac:dyDescent="0.45">
      <c r="A146" s="3">
        <v>45066</v>
      </c>
      <c r="B146" s="14" t="s">
        <v>127</v>
      </c>
      <c r="C146" s="9" t="s">
        <v>79</v>
      </c>
      <c r="D146" s="13" t="s">
        <v>126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396.82856033333326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82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121</v>
      </c>
      <c r="AA147" s="8">
        <v>473078.26390000008</v>
      </c>
      <c r="AB147" s="8">
        <v>253600.41390000004</v>
      </c>
      <c r="AC147" s="8">
        <v>219477.85</v>
      </c>
      <c r="AD147" s="8">
        <v>1991</v>
      </c>
      <c r="AE147" s="8">
        <v>471087.26390000008</v>
      </c>
      <c r="AF147" s="8" t="s">
        <v>58</v>
      </c>
      <c r="AG147" s="1" t="s">
        <v>61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45">
      <c r="A148" s="3">
        <v>45860</v>
      </c>
      <c r="B148" s="14" t="s">
        <v>406</v>
      </c>
      <c r="C148" s="9" t="s">
        <v>407</v>
      </c>
      <c r="D148" s="13" t="s">
        <v>416</v>
      </c>
      <c r="E148" s="9">
        <v>23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83</v>
      </c>
      <c r="AA148" s="8">
        <v>5518.15</v>
      </c>
      <c r="AB148" s="8">
        <v>5518.15</v>
      </c>
      <c r="AC148" s="8">
        <v>0</v>
      </c>
      <c r="AD148" s="8">
        <v>1715</v>
      </c>
      <c r="AE148" s="8">
        <v>3803.1499999999996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235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37</v>
      </c>
      <c r="O149" s="9">
        <v>50</v>
      </c>
      <c r="P149" s="10">
        <v>821.54158271999995</v>
      </c>
      <c r="Q149" s="10">
        <v>0</v>
      </c>
      <c r="R149" s="10">
        <v>821.54158271999995</v>
      </c>
      <c r="S149" s="9" t="s">
        <v>124</v>
      </c>
      <c r="T149" s="12" t="s">
        <v>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83</v>
      </c>
      <c r="AA149" s="8">
        <v>29756.100000000002</v>
      </c>
      <c r="AB149" s="8">
        <v>4590</v>
      </c>
      <c r="AC149" s="8">
        <v>25166.100000000002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1881.1659749999999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83</v>
      </c>
      <c r="AA150" s="8">
        <v>35274.25</v>
      </c>
      <c r="AB150" s="8">
        <v>10108.15</v>
      </c>
      <c r="AC150" s="8">
        <v>25166.100000000002</v>
      </c>
      <c r="AD150" s="8">
        <v>1715</v>
      </c>
      <c r="AE150" s="8">
        <v>3803.1499999999996</v>
      </c>
      <c r="AF150" s="8" t="s">
        <v>58</v>
      </c>
      <c r="AG150" s="1" t="s">
        <v>116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229</v>
      </c>
      <c r="D151" s="13" t="s">
        <v>61</v>
      </c>
      <c r="E151" s="9">
        <v>23</v>
      </c>
      <c r="F151" s="9">
        <v>34</v>
      </c>
      <c r="G151" s="9" t="s">
        <v>179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181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 t="s">
        <v>63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180</v>
      </c>
      <c r="BD151" s="56">
        <v>800.41704844444439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179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181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180</v>
      </c>
      <c r="BD152" s="56">
        <v>0</v>
      </c>
    </row>
    <row r="153" spans="1:56" ht="27.75" customHeight="1" x14ac:dyDescent="0.45">
      <c r="A153" s="3">
        <v>45727</v>
      </c>
      <c r="B153" s="14" t="s">
        <v>260</v>
      </c>
      <c r="C153" s="9" t="s">
        <v>112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205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224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226</v>
      </c>
      <c r="AG153" s="1" t="s">
        <v>116</v>
      </c>
      <c r="AH153" s="1" t="s">
        <v>149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146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224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225</v>
      </c>
      <c r="BD154" s="56">
        <v>0</v>
      </c>
    </row>
    <row r="155" spans="1:56" ht="27.75" customHeight="1" x14ac:dyDescent="0.45">
      <c r="A155" s="3">
        <v>45601</v>
      </c>
      <c r="B155" s="14" t="s">
        <v>202</v>
      </c>
      <c r="C155" s="9" t="s">
        <v>93</v>
      </c>
      <c r="D155" s="13" t="s">
        <v>145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2908.9558832378875</v>
      </c>
      <c r="Q155" s="10">
        <v>0</v>
      </c>
      <c r="R155" s="10">
        <v>2908.9558832378875</v>
      </c>
      <c r="S155" s="9" t="s">
        <v>385</v>
      </c>
      <c r="T155" s="12">
        <v>45894</v>
      </c>
      <c r="U155" s="11">
        <v>100000</v>
      </c>
      <c r="V155" s="10">
        <v>10674</v>
      </c>
      <c r="W155" s="10">
        <v>89326</v>
      </c>
      <c r="X155" s="10">
        <v>0</v>
      </c>
      <c r="Y155" s="10">
        <v>93792.3</v>
      </c>
      <c r="Z155" s="9" t="s">
        <v>99</v>
      </c>
      <c r="AA155" s="8">
        <v>96087.084940000001</v>
      </c>
      <c r="AB155" s="8">
        <v>27186</v>
      </c>
      <c r="AC155" s="8">
        <v>68901.084940000001</v>
      </c>
      <c r="AD155" s="8">
        <v>0</v>
      </c>
      <c r="AE155" s="8">
        <v>0</v>
      </c>
      <c r="AF155" s="8" t="s">
        <v>249</v>
      </c>
      <c r="AG155" s="1" t="s">
        <v>116</v>
      </c>
      <c r="AH155" s="1" t="s">
        <v>72</v>
      </c>
      <c r="AI155" s="1">
        <v>3</v>
      </c>
      <c r="AJ155" s="3">
        <v>45894</v>
      </c>
      <c r="AK155" s="3">
        <v>0</v>
      </c>
      <c r="AL155" s="3">
        <v>45884</v>
      </c>
      <c r="AM155" s="3">
        <v>45891</v>
      </c>
      <c r="AN155" s="3">
        <v>45892</v>
      </c>
      <c r="AO155" s="3">
        <v>45892</v>
      </c>
      <c r="AP155" s="3">
        <v>45889</v>
      </c>
      <c r="AQ155" s="3">
        <v>45893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114</v>
      </c>
      <c r="BD155" s="56">
        <v>8826.4777902873957</v>
      </c>
    </row>
    <row r="156" spans="1:56" ht="27.75" customHeight="1" x14ac:dyDescent="0.45">
      <c r="A156" s="3">
        <v>45601</v>
      </c>
      <c r="B156" s="14" t="s">
        <v>202</v>
      </c>
      <c r="C156" s="9" t="s">
        <v>93</v>
      </c>
      <c r="D156" s="13" t="s">
        <v>145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14259.765177444862</v>
      </c>
      <c r="Q156" s="10">
        <v>0</v>
      </c>
      <c r="R156" s="10">
        <v>14259.765177444862</v>
      </c>
      <c r="S156" s="9" t="s">
        <v>385</v>
      </c>
      <c r="T156" s="12" t="s">
        <v>63</v>
      </c>
      <c r="U156" s="11">
        <v>437878</v>
      </c>
      <c r="V156" s="10">
        <v>0</v>
      </c>
      <c r="W156" s="10">
        <v>437878</v>
      </c>
      <c r="X156" s="10">
        <v>0</v>
      </c>
      <c r="Y156" s="10">
        <v>459771.9</v>
      </c>
      <c r="Z156" s="9" t="s">
        <v>99</v>
      </c>
      <c r="AA156" s="8">
        <v>471020.98582000006</v>
      </c>
      <c r="AB156" s="8">
        <v>0</v>
      </c>
      <c r="AC156" s="8">
        <v>471020.98582000006</v>
      </c>
      <c r="AD156" s="8">
        <v>0</v>
      </c>
      <c r="AE156" s="8">
        <v>0</v>
      </c>
      <c r="AF156" s="8" t="s">
        <v>249</v>
      </c>
      <c r="AG156" s="1" t="s">
        <v>116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114</v>
      </c>
      <c r="BD156" s="56">
        <v>60339.489192657471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128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99</v>
      </c>
      <c r="AA157" s="8">
        <v>567108.07076000003</v>
      </c>
      <c r="AB157" s="8">
        <v>27186</v>
      </c>
      <c r="AC157" s="8">
        <v>539922.07076000003</v>
      </c>
      <c r="AD157" s="8">
        <v>0</v>
      </c>
      <c r="AE157" s="8">
        <v>0</v>
      </c>
      <c r="AF157" s="8" t="s">
        <v>58</v>
      </c>
      <c r="AG157" s="1" t="s">
        <v>116</v>
      </c>
      <c r="AH157" s="1">
        <v>0</v>
      </c>
      <c r="AI157" s="1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115</v>
      </c>
      <c r="BD157" s="56">
        <v>0</v>
      </c>
    </row>
    <row r="158" spans="1:56" ht="27.75" customHeight="1" x14ac:dyDescent="0.45">
      <c r="A158" s="3" t="s">
        <v>136</v>
      </c>
      <c r="B158" s="14" t="s">
        <v>136</v>
      </c>
      <c r="C158" s="9" t="s">
        <v>186</v>
      </c>
      <c r="D158" s="13" t="s">
        <v>61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91</v>
      </c>
      <c r="M158" s="10">
        <v>27</v>
      </c>
      <c r="N158" s="9">
        <v>43</v>
      </c>
      <c r="O158" s="9">
        <v>40</v>
      </c>
      <c r="P158" s="10">
        <v>229.14349009919997</v>
      </c>
      <c r="Q158" s="10">
        <v>0</v>
      </c>
      <c r="R158" s="10">
        <v>229.14349009919997</v>
      </c>
      <c r="S158" s="9" t="s">
        <v>192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84</v>
      </c>
      <c r="AA158" s="8">
        <v>9499.6</v>
      </c>
      <c r="AB158" s="8">
        <v>5790</v>
      </c>
      <c r="AC158" s="8">
        <v>3709.6000000000004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299.52959111111113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 t="s">
        <v>60</v>
      </c>
      <c r="H159" s="9">
        <v>0</v>
      </c>
      <c r="I159" s="9">
        <v>102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84</v>
      </c>
      <c r="AA159" s="8">
        <v>9499.6</v>
      </c>
      <c r="AB159" s="8">
        <v>5790</v>
      </c>
      <c r="AC159" s="8">
        <v>3709.6000000000004</v>
      </c>
      <c r="AD159" s="8">
        <v>0</v>
      </c>
      <c r="AE159" s="8">
        <v>0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>
        <v>45853</v>
      </c>
      <c r="B160" s="14" t="s">
        <v>372</v>
      </c>
      <c r="C160" s="9" t="s">
        <v>140</v>
      </c>
      <c r="D160" s="13" t="s">
        <v>59</v>
      </c>
      <c r="E160" s="9">
        <v>26</v>
      </c>
      <c r="F160" s="9">
        <v>39</v>
      </c>
      <c r="G160" s="9" t="s">
        <v>60</v>
      </c>
      <c r="H160" s="9">
        <v>0</v>
      </c>
      <c r="I160" s="9">
        <v>93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124</v>
      </c>
      <c r="T160" s="12">
        <v>45869</v>
      </c>
      <c r="U160" s="11">
        <v>5000</v>
      </c>
      <c r="V160" s="10">
        <v>5000</v>
      </c>
      <c r="W160" s="10">
        <v>0</v>
      </c>
      <c r="X160" s="10">
        <v>0</v>
      </c>
      <c r="Y160" s="10">
        <v>0</v>
      </c>
      <c r="Z160" s="9" t="s">
        <v>150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77</v>
      </c>
      <c r="AI160" s="1">
        <v>1</v>
      </c>
      <c r="AJ160" s="3">
        <v>45869</v>
      </c>
      <c r="AK160" s="3">
        <v>0</v>
      </c>
      <c r="AL160" s="3">
        <v>0</v>
      </c>
      <c r="AM160" s="3">
        <v>0</v>
      </c>
      <c r="AN160" s="3">
        <v>0</v>
      </c>
      <c r="AO160" s="3">
        <v>45868</v>
      </c>
      <c r="AP160" s="3">
        <v>45864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26</v>
      </c>
      <c r="F161" s="9">
        <v>43</v>
      </c>
      <c r="G161" s="9">
        <v>0</v>
      </c>
      <c r="H161" s="9">
        <v>0</v>
      </c>
      <c r="I161" s="9">
        <v>100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58</v>
      </c>
      <c r="AG161" s="1" t="s">
        <v>119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45">
      <c r="A162" s="3" t="s">
        <v>136</v>
      </c>
      <c r="B162" s="14" t="s">
        <v>136</v>
      </c>
      <c r="C162" s="9" t="s">
        <v>110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206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77</v>
      </c>
      <c r="AI162" s="1">
        <v>1</v>
      </c>
      <c r="AJ162" s="3" t="s">
        <v>63</v>
      </c>
      <c r="AK162" s="3">
        <v>0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206</v>
      </c>
      <c r="AA163" s="8">
        <v>12433.3</v>
      </c>
      <c r="AB163" s="8">
        <v>12433.3</v>
      </c>
      <c r="AC163" s="8">
        <v>0</v>
      </c>
      <c r="AD163" s="8">
        <v>0</v>
      </c>
      <c r="AE163" s="8">
        <v>0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207</v>
      </c>
      <c r="BD163" s="56">
        <v>0</v>
      </c>
    </row>
    <row r="164" spans="1:56" ht="27.75" customHeight="1" x14ac:dyDescent="0.45">
      <c r="A164" s="3">
        <v>45861</v>
      </c>
      <c r="B164" s="14" t="s">
        <v>422</v>
      </c>
      <c r="C164" s="9" t="s">
        <v>110</v>
      </c>
      <c r="D164" s="13" t="s">
        <v>59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45869</v>
      </c>
      <c r="U164" s="11">
        <v>15000</v>
      </c>
      <c r="V164" s="10">
        <v>15000</v>
      </c>
      <c r="W164" s="10">
        <v>0</v>
      </c>
      <c r="X164" s="10">
        <v>0</v>
      </c>
      <c r="Y164" s="10">
        <v>0</v>
      </c>
      <c r="Z164" s="9" t="s">
        <v>88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226</v>
      </c>
      <c r="AG164" s="1" t="s">
        <v>119</v>
      </c>
      <c r="AH164" s="1" t="s">
        <v>149</v>
      </c>
      <c r="AI164" s="1">
        <v>2</v>
      </c>
      <c r="AJ164" s="3">
        <v>45869</v>
      </c>
      <c r="AK164" s="3">
        <v>45867</v>
      </c>
      <c r="AL164" s="3">
        <v>0</v>
      </c>
      <c r="AM164" s="3">
        <v>0</v>
      </c>
      <c r="AN164" s="3">
        <v>0</v>
      </c>
      <c r="AO164" s="3">
        <v>45868</v>
      </c>
      <c r="AP164" s="3">
        <v>45864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146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45861</v>
      </c>
      <c r="B165" s="14" t="s">
        <v>423</v>
      </c>
      <c r="C165" s="9" t="s">
        <v>110</v>
      </c>
      <c r="D165" s="13" t="s">
        <v>221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>
        <v>45875</v>
      </c>
      <c r="U165" s="11">
        <v>10000</v>
      </c>
      <c r="V165" s="10">
        <v>1291</v>
      </c>
      <c r="W165" s="10">
        <v>8709</v>
      </c>
      <c r="X165" s="10">
        <v>4313</v>
      </c>
      <c r="Y165" s="10">
        <v>5971.35</v>
      </c>
      <c r="Z165" s="9" t="s">
        <v>88</v>
      </c>
      <c r="AA165" s="8">
        <v>7424.3585954999999</v>
      </c>
      <c r="AB165" s="8">
        <v>7424.3585954999999</v>
      </c>
      <c r="AC165" s="8">
        <v>0</v>
      </c>
      <c r="AD165" s="8">
        <v>7424.3585954999999</v>
      </c>
      <c r="AE165" s="8">
        <v>0</v>
      </c>
      <c r="AF165" s="8" t="s">
        <v>226</v>
      </c>
      <c r="AG165" s="1" t="s">
        <v>61</v>
      </c>
      <c r="AH165" s="1" t="s">
        <v>75</v>
      </c>
      <c r="AI165" s="1">
        <v>4</v>
      </c>
      <c r="AJ165" s="3">
        <v>45875</v>
      </c>
      <c r="AK165" s="3">
        <v>45871</v>
      </c>
      <c r="AL165" s="3">
        <v>45864</v>
      </c>
      <c r="AM165" s="3">
        <v>45872</v>
      </c>
      <c r="AN165" s="3">
        <v>45873</v>
      </c>
      <c r="AO165" s="3">
        <v>45874</v>
      </c>
      <c r="AP165" s="3">
        <v>45870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>
        <v>45832</v>
      </c>
      <c r="B166" s="14" t="s">
        <v>311</v>
      </c>
      <c r="C166" s="9" t="s">
        <v>110</v>
      </c>
      <c r="D166" s="13" t="s">
        <v>147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>
        <v>45883</v>
      </c>
      <c r="U166" s="11">
        <v>20000</v>
      </c>
      <c r="V166" s="10">
        <v>3000</v>
      </c>
      <c r="W166" s="10">
        <v>17000</v>
      </c>
      <c r="X166" s="10">
        <v>0</v>
      </c>
      <c r="Y166" s="10">
        <v>17850</v>
      </c>
      <c r="Z166" s="9" t="s">
        <v>88</v>
      </c>
      <c r="AA166" s="8">
        <v>21136.61</v>
      </c>
      <c r="AB166" s="8">
        <v>19371</v>
      </c>
      <c r="AC166" s="8">
        <v>1765.6100000000006</v>
      </c>
      <c r="AD166" s="8">
        <v>19371</v>
      </c>
      <c r="AE166" s="8">
        <v>1765.6100000000006</v>
      </c>
      <c r="AF166" s="8" t="s">
        <v>226</v>
      </c>
      <c r="AG166" s="1" t="s">
        <v>116</v>
      </c>
      <c r="AH166" s="1" t="s">
        <v>75</v>
      </c>
      <c r="AI166" s="1">
        <v>4</v>
      </c>
      <c r="AJ166" s="3">
        <v>45883</v>
      </c>
      <c r="AK166" s="3">
        <v>45879</v>
      </c>
      <c r="AL166" s="3">
        <v>45872</v>
      </c>
      <c r="AM166" s="3">
        <v>45880</v>
      </c>
      <c r="AN166" s="3">
        <v>45881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182.09324466666675</v>
      </c>
    </row>
    <row r="167" spans="1:56" ht="27.75" customHeight="1" x14ac:dyDescent="0.45">
      <c r="A167" s="3">
        <v>45861</v>
      </c>
      <c r="B167" s="14" t="s">
        <v>424</v>
      </c>
      <c r="C167" s="9" t="s">
        <v>110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>
        <v>45887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88</v>
      </c>
      <c r="AA167" s="8">
        <v>18649.949999999997</v>
      </c>
      <c r="AB167" s="8">
        <v>1983</v>
      </c>
      <c r="AC167" s="8">
        <v>16666.949999999997</v>
      </c>
      <c r="AD167" s="8">
        <v>1983</v>
      </c>
      <c r="AE167" s="8">
        <v>16666.949999999997</v>
      </c>
      <c r="AF167" s="8" t="s">
        <v>226</v>
      </c>
      <c r="AG167" s="1" t="s">
        <v>116</v>
      </c>
      <c r="AH167" s="1" t="s">
        <v>149</v>
      </c>
      <c r="AI167" s="1">
        <v>2</v>
      </c>
      <c r="AJ167" s="3">
        <v>45887</v>
      </c>
      <c r="AK167" s="3">
        <v>45885</v>
      </c>
      <c r="AL167" s="3">
        <v>0</v>
      </c>
      <c r="AM167" s="3">
        <v>0</v>
      </c>
      <c r="AN167" s="3">
        <v>0</v>
      </c>
      <c r="AO167" s="3">
        <v>45886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146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1718.9181099999998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61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 t="s">
        <v>63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88</v>
      </c>
      <c r="AA168" s="8">
        <v>24866.6</v>
      </c>
      <c r="AB168" s="8">
        <v>0</v>
      </c>
      <c r="AC168" s="8">
        <v>24866.6</v>
      </c>
      <c r="AD168" s="8">
        <v>0</v>
      </c>
      <c r="AE168" s="8">
        <v>24866.6</v>
      </c>
      <c r="AF168" s="8">
        <v>0</v>
      </c>
      <c r="AG168" s="1" t="s">
        <v>119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2564.5753466666665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120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88</v>
      </c>
      <c r="AA169" s="8">
        <v>72077.518595500005</v>
      </c>
      <c r="AB169" s="8">
        <v>28778.358595500002</v>
      </c>
      <c r="AC169" s="8">
        <v>43299.159999999996</v>
      </c>
      <c r="AD169" s="8">
        <v>28778.358595500002</v>
      </c>
      <c r="AE169" s="8">
        <v>43299.159999999996</v>
      </c>
      <c r="AF169" s="8" t="s">
        <v>58</v>
      </c>
      <c r="AG169" s="1" t="s">
        <v>117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0</v>
      </c>
      <c r="Z170" s="9" t="s">
        <v>128</v>
      </c>
      <c r="AA170" s="8">
        <v>6775.4500000000007</v>
      </c>
      <c r="AB170" s="8">
        <v>6775.4500000000007</v>
      </c>
      <c r="AC170" s="8">
        <v>0</v>
      </c>
      <c r="AD170" s="8">
        <v>0</v>
      </c>
      <c r="AE170" s="8">
        <v>6775.4500000000007</v>
      </c>
      <c r="AF170" s="8">
        <v>0</v>
      </c>
      <c r="AG170" s="1" t="s">
        <v>116</v>
      </c>
      <c r="AH170" s="1" t="s">
        <v>149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45">
      <c r="A171" s="3">
        <v>45857</v>
      </c>
      <c r="B171" s="14" t="s">
        <v>391</v>
      </c>
      <c r="C171" s="9" t="s">
        <v>151</v>
      </c>
      <c r="D171" s="13" t="s">
        <v>152</v>
      </c>
      <c r="E171" s="9">
        <v>28</v>
      </c>
      <c r="F171" s="9">
        <v>41</v>
      </c>
      <c r="G171" s="9" t="s">
        <v>60</v>
      </c>
      <c r="H171" s="9">
        <v>0</v>
      </c>
      <c r="I171" s="9">
        <v>120</v>
      </c>
      <c r="J171" s="9" t="s">
        <v>78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45883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128</v>
      </c>
      <c r="AA171" s="8">
        <v>59372.5</v>
      </c>
      <c r="AB171" s="8">
        <v>23669</v>
      </c>
      <c r="AC171" s="8">
        <v>35703.5</v>
      </c>
      <c r="AD171" s="8">
        <v>0</v>
      </c>
      <c r="AE171" s="8">
        <v>0</v>
      </c>
      <c r="AF171" s="8">
        <v>0</v>
      </c>
      <c r="AG171" s="1">
        <v>0</v>
      </c>
      <c r="AH171" s="1" t="s">
        <v>74</v>
      </c>
      <c r="AI171" s="1">
        <v>2</v>
      </c>
      <c r="AJ171" s="3">
        <v>45883</v>
      </c>
      <c r="AK171" s="3">
        <v>0</v>
      </c>
      <c r="AL171" s="3">
        <v>45874</v>
      </c>
      <c r="AM171" s="3">
        <v>45881</v>
      </c>
      <c r="AN171" s="3">
        <v>45882</v>
      </c>
      <c r="AO171" s="3">
        <v>45882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4012.6766944444444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128</v>
      </c>
      <c r="AA172" s="8">
        <v>66147.95</v>
      </c>
      <c r="AB172" s="8">
        <v>30444.45</v>
      </c>
      <c r="AC172" s="8">
        <v>35703.5</v>
      </c>
      <c r="AD172" s="8">
        <v>0</v>
      </c>
      <c r="AE172" s="8">
        <v>6775.4500000000007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153</v>
      </c>
      <c r="BD172" s="56">
        <v>0</v>
      </c>
    </row>
  </sheetData>
  <autoFilter ref="A5:BD17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2">
    <cfRule type="expression" dxfId="6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23</vt:i4>
      </vt:variant>
      <vt:variant>
        <vt:lpstr>ช่วงที่มีชื่อ</vt:lpstr>
      </vt:variant>
      <vt:variant>
        <vt:i4>7</vt:i4>
      </vt:variant>
    </vt:vector>
  </HeadingPairs>
  <TitlesOfParts>
    <vt:vector size="30" baseType="lpstr">
      <vt:lpstr>Linkสูตรออร์เดอร์  (2)</vt:lpstr>
      <vt:lpstr>4(Order+FC)</vt:lpstr>
      <vt:lpstr>9(Order)</vt:lpstr>
      <vt:lpstr>7(Order) แยกลูกค้า</vt:lpstr>
      <vt:lpstr>7(Fc) แยกลูกค้า</vt:lpstr>
      <vt:lpstr>8(Order+Fc) แยกลูกค้า</vt:lpstr>
      <vt:lpstr>8(Order)</vt:lpstr>
      <vt:lpstr>6(Order) แยกลูกค้า</vt:lpstr>
      <vt:lpstr>6(Fc) แยกลูกค้</vt:lpstr>
      <vt:lpstr>ค้างทอ2-8-68</vt:lpstr>
      <vt:lpstr>14-8-68</vt:lpstr>
      <vt:lpstr>13-8-68</vt:lpstr>
      <vt:lpstr>11-8-68</vt:lpstr>
      <vt:lpstr>9-8-68</vt:lpstr>
      <vt:lpstr>8-8-68</vt:lpstr>
      <vt:lpstr>7-8-68</vt:lpstr>
      <vt:lpstr>6-8-68</vt:lpstr>
      <vt:lpstr>5-8-68</vt:lpstr>
      <vt:lpstr>4-8-68</vt:lpstr>
      <vt:lpstr>2-8-68</vt:lpstr>
      <vt:lpstr>1-8-68</vt:lpstr>
      <vt:lpstr>31-7-68</vt:lpstr>
      <vt:lpstr>30-7-68</vt:lpstr>
      <vt:lpstr>'6(Fc) แยกลูกค้'!Print_Area</vt:lpstr>
      <vt:lpstr>'6(Order) แยกลูกค้า'!Print_Area</vt:lpstr>
      <vt:lpstr>'7(Fc) แยกลูกค้า'!Print_Area</vt:lpstr>
      <vt:lpstr>'7(Order) แยกลูกค้า'!Print_Area</vt:lpstr>
      <vt:lpstr>'8(Order)'!Print_Area</vt:lpstr>
      <vt:lpstr>'8(Order+Fc) แยกลูกค้า'!Print_Area</vt:lpstr>
      <vt:lpstr>'9(Order)'!Print_Area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2025-08-15T02:00:29Z</cp:lastPrinted>
  <dcterms:created xsi:type="dcterms:W3CDTF">2015-02-27T04:16:25Z</dcterms:created>
  <dcterms:modified xsi:type="dcterms:W3CDTF">2025-08-15T02:45:56Z</dcterms:modified>
</cp:coreProperties>
</file>